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NUAIRES STAT 2008-2009 à 2017-2018\"/>
    </mc:Choice>
  </mc:AlternateContent>
  <xr:revisionPtr revIDLastSave="0" documentId="13_ncr:1_{8FDB8B35-21CA-459B-A064-247035C1992A}" xr6:coauthVersionLast="43" xr6:coauthVersionMax="43" xr10:uidLastSave="{00000000-0000-0000-0000-000000000000}"/>
  <bookViews>
    <workbookView xWindow="-108" yWindow="-108" windowWidth="23256" windowHeight="12720" tabRatio="921" firstSheet="1" activeTab="10" xr2:uid="{00000000-000D-0000-FFFF-FFFF00000000}"/>
  </bookViews>
  <sheets>
    <sheet name="SOMMAIRE" sheetId="16" state="hidden" r:id="rId1"/>
    <sheet name="SYNT" sheetId="19" r:id="rId2"/>
    <sheet name="synt tech " sheetId="73" r:id="rId3"/>
    <sheet name="presco PUBLIC" sheetId="15" r:id="rId4"/>
    <sheet name="NIV1 PUB " sheetId="1" r:id="rId5"/>
    <sheet name="NIV2 PUB " sheetId="3" r:id="rId6"/>
    <sheet name="NIV3 PUB " sheetId="7" r:id="rId7"/>
    <sheet name="PRESCO PRIV" sheetId="17" r:id="rId8"/>
    <sheet name="NIV1 PV  " sheetId="2" r:id="rId9"/>
    <sheet name="NIV2 PV " sheetId="5" r:id="rId10"/>
    <sheet name="NIV3 PV " sheetId="9" r:id="rId11"/>
    <sheet name="âge n1" sheetId="14" r:id="rId12"/>
    <sheet name="âge niv2" sheetId="20" r:id="rId13"/>
    <sheet name="âge n3" sheetId="24" r:id="rId14"/>
    <sheet name="CFP PUB" sheetId="60" r:id="rId15"/>
    <sheet name="CFP PUB (district)" sheetId="86" r:id="rId16"/>
    <sheet name="CFP PUB (filière)" sheetId="79" r:id="rId17"/>
    <sheet name="INFRA CFP PUB" sheetId="65" r:id="rId18"/>
    <sheet name="PERS CFP PUB" sheetId="70" r:id="rId19"/>
    <sheet name="LTP PUB" sheetId="61" r:id="rId20"/>
    <sheet name="LTP PUB (district)" sheetId="87" r:id="rId21"/>
    <sheet name="LTP PUB (filière)" sheetId="78" r:id="rId22"/>
    <sheet name="INFRA LTP PUB" sheetId="66" r:id="rId23"/>
    <sheet name="PERS LTP PUB" sheetId="71" r:id="rId24"/>
    <sheet name="FPS PUB (rég, distr, filière)" sheetId="81" r:id="rId25"/>
    <sheet name="CFP PV" sheetId="62" r:id="rId26"/>
    <sheet name="CFP PV (district)" sheetId="88" r:id="rId27"/>
    <sheet name="CFP PV (filière)" sheetId="80" r:id="rId28"/>
    <sheet name="INFRA &amp; PERSO CFP PV" sheetId="83" r:id="rId29"/>
    <sheet name="LTP PV" sheetId="63" r:id="rId30"/>
    <sheet name="LTP PV (district)" sheetId="89" r:id="rId31"/>
    <sheet name="LTP PV (filière)" sheetId="90" r:id="rId32"/>
    <sheet name="INFRA &amp; PERSO LTP PV" sheetId="84" r:id="rId33"/>
    <sheet name="FPS PRIVE rég,dist, filière)" sheetId="64" r:id="rId34"/>
    <sheet name="INFRA &amp; PERSO FPS PV" sheetId="85" r:id="rId35"/>
    <sheet name="Feuil1" sheetId="91" r:id="rId36"/>
  </sheets>
  <definedNames>
    <definedName name="_xlnm._FilterDatabase" localSheetId="4" hidden="1">'NIV1 PUB '!$B$2:$B$175</definedName>
    <definedName name="_xlnm._FilterDatabase" localSheetId="7" hidden="1">'PRESCO PRIV'!$A$33:$L$188</definedName>
    <definedName name="_xlnm._FilterDatabase" localSheetId="3" hidden="1">'presco PUBLIC'!$A$35:$N$177</definedName>
  </definedNames>
  <calcPr calcId="181029"/>
</workbook>
</file>

<file path=xl/calcChain.xml><?xml version="1.0" encoding="utf-8"?>
<calcChain xmlns="http://schemas.openxmlformats.org/spreadsheetml/2006/main">
  <c r="AD29" i="5" l="1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A29" i="5"/>
  <c r="AA28" i="5"/>
  <c r="AA27" i="5"/>
  <c r="AA26" i="5"/>
  <c r="AA25" i="5"/>
  <c r="AA24" i="5"/>
  <c r="AA23" i="5"/>
  <c r="AA22" i="5"/>
  <c r="AA21" i="5"/>
  <c r="AA20" i="5"/>
  <c r="AA19" i="5"/>
  <c r="AA18" i="5"/>
  <c r="AA17" i="5"/>
  <c r="AA16" i="5"/>
  <c r="AA15" i="5"/>
  <c r="AA14" i="5"/>
  <c r="AA13" i="5"/>
  <c r="AA12" i="5"/>
  <c r="AA11" i="5"/>
  <c r="AA10" i="5"/>
  <c r="AA9" i="5"/>
  <c r="AA8" i="5"/>
  <c r="AA7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8" i="5"/>
  <c r="X7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7" i="5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7" i="2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8" i="3"/>
  <c r="X7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7" i="3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7" i="1"/>
  <c r="C62" i="3"/>
  <c r="E62" i="3"/>
  <c r="E184" i="3" l="1"/>
  <c r="C184" i="3"/>
  <c r="E31" i="7" l="1"/>
  <c r="K31" i="7"/>
  <c r="F31" i="7"/>
  <c r="Y31" i="7"/>
  <c r="AE31" i="7"/>
  <c r="AD31" i="7"/>
  <c r="X31" i="7"/>
  <c r="L31" i="7"/>
  <c r="N4" i="9"/>
  <c r="F4" i="9"/>
  <c r="D4" i="9"/>
  <c r="BG169" i="2"/>
  <c r="BG170" i="2"/>
  <c r="BG171" i="2"/>
  <c r="BG172" i="2"/>
  <c r="BG173" i="2"/>
  <c r="BG168" i="2"/>
  <c r="BG150" i="2"/>
  <c r="BG151" i="2"/>
  <c r="BG152" i="2"/>
  <c r="BG153" i="2"/>
  <c r="BG149" i="2"/>
  <c r="BG135" i="2"/>
  <c r="BG136" i="2"/>
  <c r="BG134" i="2"/>
  <c r="BG38" i="2"/>
  <c r="BG39" i="2"/>
  <c r="BG40" i="2"/>
  <c r="BG41" i="2"/>
  <c r="BG37" i="2"/>
  <c r="BQ131" i="1"/>
  <c r="BR131" i="1" s="1"/>
  <c r="BM131" i="1"/>
  <c r="BO131" i="1" s="1"/>
  <c r="BM127" i="1"/>
  <c r="BM129" i="1"/>
  <c r="BN129" i="1" s="1"/>
  <c r="BQ129" i="1"/>
  <c r="BR129" i="1" s="1"/>
  <c r="BR128" i="1"/>
  <c r="BQ128" i="1"/>
  <c r="BM128" i="1"/>
  <c r="BN128" i="1" s="1"/>
  <c r="BQ127" i="1"/>
  <c r="BR127" i="1" s="1"/>
  <c r="BN127" i="1"/>
  <c r="BO127" i="1"/>
  <c r="BM138" i="1"/>
  <c r="BN138" i="1"/>
  <c r="BO138" i="1"/>
  <c r="BQ138" i="1"/>
  <c r="BR138" i="1" s="1"/>
  <c r="BM139" i="1"/>
  <c r="BN139" i="1" s="1"/>
  <c r="BO139" i="1"/>
  <c r="BQ139" i="1"/>
  <c r="BR139" i="1"/>
  <c r="BQ137" i="1"/>
  <c r="BR137" i="1" s="1"/>
  <c r="BM137" i="1"/>
  <c r="BN137" i="1" s="1"/>
  <c r="BO129" i="1" l="1"/>
  <c r="BN131" i="1"/>
  <c r="BO128" i="1"/>
  <c r="BO137" i="1"/>
  <c r="BQ130" i="1" l="1"/>
  <c r="BR130" i="1" s="1"/>
  <c r="BM130" i="1"/>
  <c r="BN130" i="1" s="1"/>
  <c r="BO130" i="1" l="1"/>
  <c r="BQ104" i="1" l="1"/>
  <c r="BR104" i="1" s="1"/>
  <c r="BM104" i="1"/>
  <c r="BO104" i="1" s="1"/>
  <c r="BQ100" i="1"/>
  <c r="BR100" i="1" s="1"/>
  <c r="BM100" i="1"/>
  <c r="BN100" i="1" s="1"/>
  <c r="BQ99" i="1"/>
  <c r="BR99" i="1" s="1"/>
  <c r="BM99" i="1"/>
  <c r="BN99" i="1" s="1"/>
  <c r="BQ98" i="1"/>
  <c r="BR98" i="1" s="1"/>
  <c r="BM98" i="1"/>
  <c r="BO98" i="1" s="1"/>
  <c r="BR97" i="1"/>
  <c r="BQ97" i="1"/>
  <c r="BM97" i="1"/>
  <c r="BN97" i="1" s="1"/>
  <c r="BQ96" i="1"/>
  <c r="BR96" i="1" s="1"/>
  <c r="BM96" i="1"/>
  <c r="BN96" i="1" s="1"/>
  <c r="BQ95" i="1"/>
  <c r="BR95" i="1" s="1"/>
  <c r="BM95" i="1"/>
  <c r="BO95" i="1" s="1"/>
  <c r="BR94" i="1"/>
  <c r="BQ94" i="1"/>
  <c r="BM94" i="1"/>
  <c r="BN94" i="1" s="1"/>
  <c r="BQ84" i="1"/>
  <c r="BR84" i="1" s="1"/>
  <c r="BM85" i="1"/>
  <c r="BN85" i="1" s="1"/>
  <c r="BQ85" i="1"/>
  <c r="BR85" i="1" s="1"/>
  <c r="BN84" i="1"/>
  <c r="BM84" i="1"/>
  <c r="BO84" i="1" s="1"/>
  <c r="BQ86" i="1"/>
  <c r="BR86" i="1" s="1"/>
  <c r="BM86" i="1"/>
  <c r="BN86" i="1" s="1"/>
  <c r="BN62" i="1"/>
  <c r="BM62" i="1"/>
  <c r="BQ62" i="1"/>
  <c r="BR62" i="1" s="1"/>
  <c r="BO62" i="1"/>
  <c r="BQ61" i="1"/>
  <c r="BR61" i="1" s="1"/>
  <c r="BM61" i="1"/>
  <c r="BO61" i="1" s="1"/>
  <c r="BQ60" i="1"/>
  <c r="BR60" i="1" s="1"/>
  <c r="BM60" i="1"/>
  <c r="BN60" i="1" s="1"/>
  <c r="BQ59" i="1"/>
  <c r="BR59" i="1" s="1"/>
  <c r="BM59" i="1"/>
  <c r="BO59" i="1" s="1"/>
  <c r="BQ58" i="1"/>
  <c r="BR58" i="1" s="1"/>
  <c r="BM58" i="1"/>
  <c r="BN58" i="1" s="1"/>
  <c r="BQ57" i="1"/>
  <c r="BR57" i="1" s="1"/>
  <c r="BM57" i="1"/>
  <c r="BO57" i="1" s="1"/>
  <c r="BM48" i="1"/>
  <c r="BN61" i="1" l="1"/>
  <c r="BN57" i="1"/>
  <c r="BO85" i="1"/>
  <c r="BN95" i="1"/>
  <c r="BN98" i="1"/>
  <c r="BN104" i="1"/>
  <c r="BN59" i="1"/>
  <c r="BO100" i="1"/>
  <c r="BO97" i="1"/>
  <c r="BO99" i="1"/>
  <c r="BO94" i="1"/>
  <c r="BO96" i="1"/>
  <c r="BO86" i="1"/>
  <c r="BO58" i="1"/>
  <c r="BO60" i="1"/>
  <c r="BM53" i="1" l="1"/>
  <c r="BN53" i="1" s="1"/>
  <c r="BQ55" i="1"/>
  <c r="BR55" i="1" s="1"/>
  <c r="BM55" i="1"/>
  <c r="BN55" i="1" s="1"/>
  <c r="BQ54" i="1"/>
  <c r="BR54" i="1" s="1"/>
  <c r="BM54" i="1"/>
  <c r="BO54" i="1" s="1"/>
  <c r="BQ53" i="1"/>
  <c r="BR53" i="1" s="1"/>
  <c r="BM49" i="1"/>
  <c r="BQ52" i="1"/>
  <c r="BR52" i="1" s="1"/>
  <c r="BM52" i="1"/>
  <c r="BN52" i="1" s="1"/>
  <c r="BQ51" i="1"/>
  <c r="BR51" i="1" s="1"/>
  <c r="BM51" i="1"/>
  <c r="BO51" i="1" s="1"/>
  <c r="BQ50" i="1"/>
  <c r="BR50" i="1" s="1"/>
  <c r="BM50" i="1"/>
  <c r="BN50" i="1" s="1"/>
  <c r="BQ49" i="1"/>
  <c r="BR49" i="1" s="1"/>
  <c r="BN49" i="1"/>
  <c r="BO49" i="1"/>
  <c r="BQ48" i="1"/>
  <c r="BR48" i="1" s="1"/>
  <c r="BN48" i="1"/>
  <c r="BQ38" i="1"/>
  <c r="BQ39" i="1"/>
  <c r="BR39" i="1" s="1"/>
  <c r="BQ40" i="1"/>
  <c r="BQ41" i="1"/>
  <c r="BR41" i="1" s="1"/>
  <c r="BQ37" i="1"/>
  <c r="BR37" i="1" s="1"/>
  <c r="BR38" i="1"/>
  <c r="BR40" i="1"/>
  <c r="BM39" i="1"/>
  <c r="BO39" i="1" s="1"/>
  <c r="BM38" i="1"/>
  <c r="BM40" i="1"/>
  <c r="BN40" i="1"/>
  <c r="BO40" i="1"/>
  <c r="BM41" i="1"/>
  <c r="BN41" i="1" s="1"/>
  <c r="BM37" i="1"/>
  <c r="BN37" i="1" s="1"/>
  <c r="BO37" i="1"/>
  <c r="M30" i="1"/>
  <c r="U34" i="79"/>
  <c r="T36" i="79"/>
  <c r="U35" i="79" s="1"/>
  <c r="I64" i="83"/>
  <c r="L64" i="83"/>
  <c r="D64" i="80"/>
  <c r="P64" i="80" s="1"/>
  <c r="H64" i="80"/>
  <c r="L64" i="80"/>
  <c r="N64" i="80"/>
  <c r="O64" i="80"/>
  <c r="O78" i="80" s="1"/>
  <c r="Q64" i="80"/>
  <c r="B61" i="62"/>
  <c r="C61" i="62"/>
  <c r="E61" i="62"/>
  <c r="F61" i="62"/>
  <c r="G61" i="62"/>
  <c r="I61" i="62"/>
  <c r="J61" i="62"/>
  <c r="K61" i="62"/>
  <c r="M61" i="62"/>
  <c r="B63" i="87"/>
  <c r="C63" i="87"/>
  <c r="D63" i="87"/>
  <c r="E63" i="87"/>
  <c r="F63" i="87"/>
  <c r="G63" i="87"/>
  <c r="H63" i="87"/>
  <c r="I63" i="87"/>
  <c r="J63" i="87"/>
  <c r="K63" i="87"/>
  <c r="L63" i="87"/>
  <c r="M63" i="87"/>
  <c r="N63" i="87"/>
  <c r="O63" i="87"/>
  <c r="P63" i="87"/>
  <c r="Q63" i="87"/>
  <c r="D64" i="61"/>
  <c r="P64" i="61" s="1"/>
  <c r="H64" i="61"/>
  <c r="L64" i="61"/>
  <c r="N64" i="61"/>
  <c r="O64" i="61"/>
  <c r="O71" i="61" s="1"/>
  <c r="Q64" i="61"/>
  <c r="B63" i="86"/>
  <c r="C63" i="86"/>
  <c r="E63" i="86"/>
  <c r="F63" i="86"/>
  <c r="G63" i="86"/>
  <c r="I63" i="86"/>
  <c r="J63" i="86"/>
  <c r="K63" i="86"/>
  <c r="M63" i="86"/>
  <c r="B60" i="60"/>
  <c r="C60" i="60"/>
  <c r="E60" i="60"/>
  <c r="F60" i="60"/>
  <c r="G60" i="60"/>
  <c r="I60" i="60"/>
  <c r="J60" i="60"/>
  <c r="K60" i="60"/>
  <c r="M60" i="60"/>
  <c r="M64" i="1"/>
  <c r="N64" i="1"/>
  <c r="B64" i="73"/>
  <c r="C64" i="73"/>
  <c r="D64" i="73"/>
  <c r="E64" i="73"/>
  <c r="F64" i="73"/>
  <c r="G64" i="73"/>
  <c r="H64" i="73"/>
  <c r="I64" i="73"/>
  <c r="J64" i="73"/>
  <c r="K64" i="73"/>
  <c r="L64" i="73"/>
  <c r="M64" i="73"/>
  <c r="L6" i="85"/>
  <c r="L7" i="85"/>
  <c r="L11" i="85" s="1"/>
  <c r="L8" i="85"/>
  <c r="L9" i="85"/>
  <c r="L10" i="85"/>
  <c r="J11" i="85"/>
  <c r="K11" i="85"/>
  <c r="L20" i="85"/>
  <c r="L22" i="85"/>
  <c r="L23" i="85"/>
  <c r="L24" i="85"/>
  <c r="L26" i="85"/>
  <c r="L28" i="85"/>
  <c r="L30" i="85"/>
  <c r="J31" i="85"/>
  <c r="K31" i="85"/>
  <c r="L31" i="85"/>
  <c r="L7" i="64"/>
  <c r="N7" i="64"/>
  <c r="O7" i="64"/>
  <c r="Q7" i="64"/>
  <c r="L8" i="64"/>
  <c r="N8" i="64"/>
  <c r="O8" i="64"/>
  <c r="Q8" i="64"/>
  <c r="L9" i="64"/>
  <c r="N9" i="64"/>
  <c r="O9" i="64"/>
  <c r="Q9" i="64"/>
  <c r="L10" i="64"/>
  <c r="N10" i="64"/>
  <c r="O10" i="64"/>
  <c r="L11" i="64"/>
  <c r="N11" i="64"/>
  <c r="O11" i="64"/>
  <c r="Q11" i="64"/>
  <c r="L12" i="64"/>
  <c r="N12" i="64"/>
  <c r="O12" i="64"/>
  <c r="Q12" i="64"/>
  <c r="J31" i="64"/>
  <c r="K31" i="64"/>
  <c r="L31" i="64"/>
  <c r="M31" i="64"/>
  <c r="N31" i="64"/>
  <c r="O31" i="64"/>
  <c r="P31" i="64"/>
  <c r="Q31" i="64"/>
  <c r="N38" i="64"/>
  <c r="O38" i="64"/>
  <c r="P38" i="64"/>
  <c r="Q38" i="64"/>
  <c r="L39" i="64"/>
  <c r="N39" i="64"/>
  <c r="O39" i="64"/>
  <c r="Q39" i="64"/>
  <c r="L40" i="64"/>
  <c r="N40" i="64"/>
  <c r="O40" i="64"/>
  <c r="Q40" i="64"/>
  <c r="L41" i="64"/>
  <c r="N41" i="64"/>
  <c r="O41" i="64"/>
  <c r="Q41" i="64"/>
  <c r="L42" i="64"/>
  <c r="N42" i="64"/>
  <c r="O42" i="64"/>
  <c r="Q42" i="64"/>
  <c r="L43" i="64"/>
  <c r="N43" i="64"/>
  <c r="O43" i="64"/>
  <c r="Q43" i="64"/>
  <c r="L44" i="64"/>
  <c r="N44" i="64"/>
  <c r="O44" i="64"/>
  <c r="Q44" i="64"/>
  <c r="L45" i="64"/>
  <c r="N45" i="64"/>
  <c r="O45" i="64"/>
  <c r="Q45" i="64"/>
  <c r="L46" i="64"/>
  <c r="N46" i="64"/>
  <c r="O46" i="64"/>
  <c r="Q46" i="64"/>
  <c r="N47" i="64"/>
  <c r="O47" i="64"/>
  <c r="P47" i="64"/>
  <c r="Q47" i="64"/>
  <c r="N48" i="64"/>
  <c r="O48" i="64"/>
  <c r="P48" i="64"/>
  <c r="Q48" i="64"/>
  <c r="L49" i="64"/>
  <c r="N49" i="64"/>
  <c r="O49" i="64"/>
  <c r="Q49" i="64"/>
  <c r="N50" i="64"/>
  <c r="O50" i="64"/>
  <c r="P50" i="64"/>
  <c r="Q50" i="64"/>
  <c r="N51" i="64"/>
  <c r="O51" i="64"/>
  <c r="P51" i="64"/>
  <c r="Q51" i="64"/>
  <c r="L52" i="64"/>
  <c r="N52" i="64"/>
  <c r="O52" i="64"/>
  <c r="Q52" i="64"/>
  <c r="L53" i="64"/>
  <c r="N53" i="64"/>
  <c r="O53" i="64"/>
  <c r="Q53" i="64"/>
  <c r="L54" i="64"/>
  <c r="N54" i="64"/>
  <c r="O54" i="64"/>
  <c r="Q54" i="64"/>
  <c r="L55" i="64"/>
  <c r="N55" i="64"/>
  <c r="O55" i="64"/>
  <c r="Q55" i="64"/>
  <c r="J56" i="64"/>
  <c r="K56" i="64"/>
  <c r="M56" i="64"/>
  <c r="N56" i="64"/>
  <c r="O56" i="64"/>
  <c r="Q56" i="64"/>
  <c r="L5" i="84"/>
  <c r="L6" i="84"/>
  <c r="L27" i="84" s="1"/>
  <c r="L7" i="84"/>
  <c r="L11" i="84"/>
  <c r="L13" i="84"/>
  <c r="L15" i="84"/>
  <c r="L18" i="84"/>
  <c r="L22" i="84"/>
  <c r="L25" i="84"/>
  <c r="L26" i="84"/>
  <c r="J27" i="84"/>
  <c r="K27" i="84"/>
  <c r="L34" i="84"/>
  <c r="L56" i="84" s="1"/>
  <c r="L35" i="84"/>
  <c r="L37" i="84"/>
  <c r="L39" i="84"/>
  <c r="L40" i="84"/>
  <c r="L41" i="84"/>
  <c r="L43" i="84"/>
  <c r="L45" i="84"/>
  <c r="L47" i="84"/>
  <c r="L49" i="84"/>
  <c r="L51" i="84"/>
  <c r="L53" i="84"/>
  <c r="L55" i="84"/>
  <c r="J56" i="84"/>
  <c r="K56" i="84"/>
  <c r="L6" i="90"/>
  <c r="N6" i="90"/>
  <c r="N22" i="90" s="1"/>
  <c r="O6" i="90"/>
  <c r="Q6" i="90"/>
  <c r="L7" i="90"/>
  <c r="N7" i="90"/>
  <c r="O7" i="90"/>
  <c r="Q7" i="90"/>
  <c r="L8" i="90"/>
  <c r="N8" i="90"/>
  <c r="O8" i="90"/>
  <c r="Q8" i="90"/>
  <c r="L9" i="90"/>
  <c r="N9" i="90"/>
  <c r="O9" i="90"/>
  <c r="Q9" i="90"/>
  <c r="N10" i="90"/>
  <c r="O10" i="90"/>
  <c r="O22" i="90" s="1"/>
  <c r="Q10" i="90"/>
  <c r="L11" i="90"/>
  <c r="N11" i="90"/>
  <c r="O11" i="90"/>
  <c r="Q11" i="90"/>
  <c r="L12" i="90"/>
  <c r="N12" i="90"/>
  <c r="O12" i="90"/>
  <c r="Q12" i="90"/>
  <c r="L13" i="90"/>
  <c r="N13" i="90"/>
  <c r="O13" i="90"/>
  <c r="Q13" i="90"/>
  <c r="L14" i="90"/>
  <c r="N14" i="90"/>
  <c r="O14" i="90"/>
  <c r="Q14" i="90"/>
  <c r="L15" i="90"/>
  <c r="N15" i="90"/>
  <c r="O15" i="90"/>
  <c r="Q15" i="90"/>
  <c r="N16" i="90"/>
  <c r="O16" i="90"/>
  <c r="Q16" i="90"/>
  <c r="L17" i="90"/>
  <c r="N17" i="90"/>
  <c r="O17" i="90"/>
  <c r="Q17" i="90"/>
  <c r="N18" i="90"/>
  <c r="O18" i="90"/>
  <c r="Q18" i="90"/>
  <c r="N19" i="90"/>
  <c r="O19" i="90"/>
  <c r="Q19" i="90"/>
  <c r="N20" i="90"/>
  <c r="O20" i="90"/>
  <c r="Q20" i="90"/>
  <c r="N21" i="90"/>
  <c r="O21" i="90"/>
  <c r="Q21" i="90"/>
  <c r="J22" i="90"/>
  <c r="K22" i="90"/>
  <c r="L22" i="90"/>
  <c r="M22" i="90"/>
  <c r="Q22" i="90"/>
  <c r="L29" i="90"/>
  <c r="N29" i="90"/>
  <c r="O29" i="90"/>
  <c r="Q29" i="90"/>
  <c r="N36" i="90"/>
  <c r="O36" i="90"/>
  <c r="Q36" i="90"/>
  <c r="N38" i="90"/>
  <c r="O38" i="90"/>
  <c r="Q38" i="90"/>
  <c r="L39" i="90"/>
  <c r="N39" i="90"/>
  <c r="O39" i="90"/>
  <c r="Q39" i="90"/>
  <c r="N40" i="90"/>
  <c r="O40" i="90"/>
  <c r="Q40" i="90"/>
  <c r="L41" i="90"/>
  <c r="N41" i="90"/>
  <c r="O41" i="90"/>
  <c r="Q41" i="90"/>
  <c r="N42" i="90"/>
  <c r="O42" i="90"/>
  <c r="Q42" i="90"/>
  <c r="N43" i="90"/>
  <c r="O43" i="90"/>
  <c r="Q43" i="90"/>
  <c r="N44" i="90"/>
  <c r="O44" i="90"/>
  <c r="Q44" i="90"/>
  <c r="N45" i="90"/>
  <c r="O45" i="90"/>
  <c r="Q45" i="90"/>
  <c r="N46" i="90"/>
  <c r="O46" i="90"/>
  <c r="Q46" i="90"/>
  <c r="N47" i="90"/>
  <c r="O47" i="90"/>
  <c r="Q47" i="90"/>
  <c r="N48" i="90"/>
  <c r="O48" i="90"/>
  <c r="Q48" i="90"/>
  <c r="L49" i="90"/>
  <c r="N49" i="90"/>
  <c r="O49" i="90"/>
  <c r="Q49" i="90"/>
  <c r="L56" i="90"/>
  <c r="N56" i="90"/>
  <c r="N58" i="90" s="1"/>
  <c r="O56" i="90"/>
  <c r="Q56" i="90"/>
  <c r="L57" i="90"/>
  <c r="N57" i="90"/>
  <c r="O57" i="90"/>
  <c r="Q57" i="90"/>
  <c r="J58" i="90"/>
  <c r="K58" i="90"/>
  <c r="L58" i="90"/>
  <c r="M58" i="90"/>
  <c r="O58" i="90"/>
  <c r="Q58" i="90"/>
  <c r="J26" i="89"/>
  <c r="K26" i="89"/>
  <c r="L26" i="89"/>
  <c r="M26" i="89"/>
  <c r="N26" i="89"/>
  <c r="O26" i="89"/>
  <c r="P26" i="89"/>
  <c r="Q26" i="89"/>
  <c r="L34" i="89"/>
  <c r="N34" i="89"/>
  <c r="O34" i="89"/>
  <c r="O39" i="89" s="1"/>
  <c r="Q34" i="89"/>
  <c r="L38" i="89"/>
  <c r="N38" i="89"/>
  <c r="O38" i="89"/>
  <c r="Q38" i="89"/>
  <c r="J39" i="89"/>
  <c r="K39" i="89"/>
  <c r="L39" i="89"/>
  <c r="M39" i="89"/>
  <c r="N39" i="89"/>
  <c r="Q39" i="89"/>
  <c r="J58" i="89"/>
  <c r="K58" i="89"/>
  <c r="L58" i="89"/>
  <c r="M58" i="89"/>
  <c r="N58" i="89"/>
  <c r="O58" i="89"/>
  <c r="P58" i="89"/>
  <c r="Q58" i="89"/>
  <c r="J7" i="63"/>
  <c r="L7" i="63" s="1"/>
  <c r="K7" i="63"/>
  <c r="M7" i="63"/>
  <c r="J8" i="63"/>
  <c r="L8" i="63" s="1"/>
  <c r="K8" i="63"/>
  <c r="M8" i="63"/>
  <c r="J9" i="63"/>
  <c r="L9" i="63" s="1"/>
  <c r="K9" i="63"/>
  <c r="M9" i="63"/>
  <c r="J13" i="63"/>
  <c r="L13" i="63" s="1"/>
  <c r="K13" i="63"/>
  <c r="M13" i="63"/>
  <c r="J15" i="63"/>
  <c r="L15" i="63" s="1"/>
  <c r="K15" i="63"/>
  <c r="M15" i="63"/>
  <c r="J17" i="63"/>
  <c r="L17" i="63" s="1"/>
  <c r="K17" i="63"/>
  <c r="M17" i="63"/>
  <c r="J20" i="63"/>
  <c r="L20" i="63" s="1"/>
  <c r="K20" i="63"/>
  <c r="M20" i="63"/>
  <c r="J24" i="63"/>
  <c r="L24" i="63" s="1"/>
  <c r="K24" i="63"/>
  <c r="M24" i="63"/>
  <c r="J27" i="63"/>
  <c r="L27" i="63" s="1"/>
  <c r="K27" i="63"/>
  <c r="M27" i="63"/>
  <c r="J28" i="63"/>
  <c r="L28" i="63" s="1"/>
  <c r="K28" i="63"/>
  <c r="M28" i="63"/>
  <c r="J29" i="63"/>
  <c r="L29" i="63" s="1"/>
  <c r="K29" i="63"/>
  <c r="P36" i="63"/>
  <c r="L37" i="63"/>
  <c r="N37" i="63"/>
  <c r="O37" i="63"/>
  <c r="Q37" i="63"/>
  <c r="L38" i="63"/>
  <c r="N38" i="63"/>
  <c r="O38" i="63"/>
  <c r="Q38" i="63"/>
  <c r="L40" i="63"/>
  <c r="N40" i="63"/>
  <c r="O40" i="63"/>
  <c r="Q40" i="63"/>
  <c r="L41" i="63"/>
  <c r="N41" i="63"/>
  <c r="O41" i="63"/>
  <c r="Q41" i="63"/>
  <c r="L42" i="63"/>
  <c r="N42" i="63"/>
  <c r="N45" i="63" s="1"/>
  <c r="O42" i="63"/>
  <c r="Q42" i="63"/>
  <c r="L43" i="63"/>
  <c r="N43" i="63"/>
  <c r="O43" i="63"/>
  <c r="Q43" i="63"/>
  <c r="L44" i="63"/>
  <c r="N44" i="63"/>
  <c r="O44" i="63"/>
  <c r="Q44" i="63"/>
  <c r="J45" i="63"/>
  <c r="K45" i="63"/>
  <c r="L45" i="63"/>
  <c r="M45" i="63"/>
  <c r="Q45" i="63"/>
  <c r="L52" i="63"/>
  <c r="L54" i="63" s="1"/>
  <c r="N52" i="63"/>
  <c r="O52" i="63"/>
  <c r="O54" i="63" s="1"/>
  <c r="Q52" i="63"/>
  <c r="L53" i="63"/>
  <c r="N53" i="63"/>
  <c r="O53" i="63"/>
  <c r="Q53" i="63"/>
  <c r="J54" i="63"/>
  <c r="K54" i="63"/>
  <c r="M54" i="63"/>
  <c r="N54" i="63"/>
  <c r="L61" i="63"/>
  <c r="N61" i="63"/>
  <c r="O61" i="63"/>
  <c r="Q61" i="63"/>
  <c r="L62" i="63"/>
  <c r="N62" i="63"/>
  <c r="O62" i="63"/>
  <c r="Q62" i="63"/>
  <c r="L63" i="63"/>
  <c r="N63" i="63"/>
  <c r="O63" i="63"/>
  <c r="Q63" i="63"/>
  <c r="L64" i="63"/>
  <c r="N64" i="63"/>
  <c r="O64" i="63"/>
  <c r="Q64" i="63"/>
  <c r="L65" i="63"/>
  <c r="N65" i="63"/>
  <c r="O65" i="63"/>
  <c r="Q65" i="63"/>
  <c r="J66" i="63"/>
  <c r="K66" i="63"/>
  <c r="M66" i="63"/>
  <c r="N66" i="63"/>
  <c r="O66" i="63"/>
  <c r="L73" i="63"/>
  <c r="N73" i="63"/>
  <c r="O73" i="63"/>
  <c r="Q73" i="63"/>
  <c r="L6" i="83"/>
  <c r="L7" i="83"/>
  <c r="L8" i="83"/>
  <c r="L11" i="83"/>
  <c r="L12" i="83"/>
  <c r="L14" i="83"/>
  <c r="L16" i="83"/>
  <c r="L17" i="83"/>
  <c r="L18" i="83"/>
  <c r="L19" i="83"/>
  <c r="L23" i="83"/>
  <c r="L26" i="83"/>
  <c r="L27" i="83"/>
  <c r="J28" i="83"/>
  <c r="K28" i="83"/>
  <c r="L35" i="83"/>
  <c r="L36" i="83"/>
  <c r="L38" i="83"/>
  <c r="L40" i="83"/>
  <c r="L41" i="83"/>
  <c r="L42" i="83"/>
  <c r="L43" i="83"/>
  <c r="L45" i="83"/>
  <c r="L47" i="83"/>
  <c r="L49" i="83"/>
  <c r="L51" i="83"/>
  <c r="L53" i="83"/>
  <c r="L55" i="83"/>
  <c r="L56" i="83"/>
  <c r="L58" i="83"/>
  <c r="L60" i="83"/>
  <c r="L62" i="83"/>
  <c r="L63" i="83"/>
  <c r="L65" i="83"/>
  <c r="L67" i="83"/>
  <c r="J68" i="83"/>
  <c r="K68" i="83"/>
  <c r="L6" i="80"/>
  <c r="N6" i="80"/>
  <c r="O6" i="80"/>
  <c r="Q6" i="80"/>
  <c r="L7" i="80"/>
  <c r="N7" i="80"/>
  <c r="O7" i="80"/>
  <c r="Q7" i="80"/>
  <c r="L8" i="80"/>
  <c r="N8" i="80"/>
  <c r="O8" i="80"/>
  <c r="Q8" i="80"/>
  <c r="L10" i="80"/>
  <c r="N10" i="80"/>
  <c r="O10" i="80"/>
  <c r="Q10" i="80"/>
  <c r="L11" i="80"/>
  <c r="N11" i="80"/>
  <c r="O11" i="80"/>
  <c r="Q11" i="80"/>
  <c r="L12" i="80"/>
  <c r="N12" i="80"/>
  <c r="O12" i="80"/>
  <c r="Q12" i="80"/>
  <c r="L13" i="80"/>
  <c r="N13" i="80"/>
  <c r="O13" i="80"/>
  <c r="Q13" i="80"/>
  <c r="L14" i="80"/>
  <c r="N14" i="80"/>
  <c r="O14" i="80"/>
  <c r="Q14" i="80"/>
  <c r="L15" i="80"/>
  <c r="N15" i="80"/>
  <c r="O15" i="80"/>
  <c r="Q15" i="80"/>
  <c r="L16" i="80"/>
  <c r="N16" i="80"/>
  <c r="O16" i="80"/>
  <c r="Q16" i="80"/>
  <c r="L18" i="80"/>
  <c r="N18" i="80"/>
  <c r="O18" i="80"/>
  <c r="Q18" i="80"/>
  <c r="L19" i="80"/>
  <c r="N19" i="80"/>
  <c r="O19" i="80"/>
  <c r="Q19" i="80"/>
  <c r="L21" i="80"/>
  <c r="N21" i="80"/>
  <c r="O21" i="80"/>
  <c r="Q21" i="80"/>
  <c r="L22" i="80"/>
  <c r="N22" i="80"/>
  <c r="O22" i="80"/>
  <c r="Q22" i="80"/>
  <c r="L23" i="80"/>
  <c r="N23" i="80"/>
  <c r="O23" i="80"/>
  <c r="Q23" i="80"/>
  <c r="L24" i="80"/>
  <c r="N24" i="80"/>
  <c r="O24" i="80"/>
  <c r="Q24" i="80"/>
  <c r="L25" i="80"/>
  <c r="N25" i="80"/>
  <c r="O25" i="80"/>
  <c r="Q25" i="80"/>
  <c r="L26" i="80"/>
  <c r="N26" i="80"/>
  <c r="O26" i="80"/>
  <c r="Q26" i="80"/>
  <c r="L27" i="80"/>
  <c r="N27" i="80"/>
  <c r="O27" i="80"/>
  <c r="Q27" i="80"/>
  <c r="L29" i="80"/>
  <c r="N29" i="80"/>
  <c r="O29" i="80"/>
  <c r="Q29" i="80"/>
  <c r="L35" i="80"/>
  <c r="N35" i="80"/>
  <c r="O35" i="80"/>
  <c r="Q35" i="80"/>
  <c r="L36" i="80"/>
  <c r="N36" i="80"/>
  <c r="O36" i="80"/>
  <c r="Q36" i="80"/>
  <c r="L37" i="80"/>
  <c r="N37" i="80"/>
  <c r="O37" i="80"/>
  <c r="Q37" i="80"/>
  <c r="L38" i="80"/>
  <c r="N38" i="80"/>
  <c r="O38" i="80"/>
  <c r="Q38" i="80"/>
  <c r="L39" i="80"/>
  <c r="N39" i="80"/>
  <c r="O39" i="80"/>
  <c r="Q39" i="80"/>
  <c r="L40" i="80"/>
  <c r="N40" i="80"/>
  <c r="O40" i="80"/>
  <c r="Q40" i="80"/>
  <c r="L41" i="80"/>
  <c r="N41" i="80"/>
  <c r="O41" i="80"/>
  <c r="Q41" i="80"/>
  <c r="L42" i="80"/>
  <c r="N42" i="80"/>
  <c r="O42" i="80"/>
  <c r="Q42" i="80"/>
  <c r="L43" i="80"/>
  <c r="N43" i="80"/>
  <c r="O43" i="80"/>
  <c r="Q43" i="80"/>
  <c r="L44" i="80"/>
  <c r="N44" i="80"/>
  <c r="O44" i="80"/>
  <c r="Q44" i="80"/>
  <c r="L45" i="80"/>
  <c r="N45" i="80"/>
  <c r="O45" i="80"/>
  <c r="Q45" i="80"/>
  <c r="L46" i="80"/>
  <c r="N46" i="80"/>
  <c r="O46" i="80"/>
  <c r="Q46" i="80"/>
  <c r="L48" i="80"/>
  <c r="N48" i="80"/>
  <c r="O48" i="80"/>
  <c r="Q48" i="80"/>
  <c r="L49" i="80"/>
  <c r="N49" i="80"/>
  <c r="O49" i="80"/>
  <c r="Q49" i="80"/>
  <c r="L50" i="80"/>
  <c r="N50" i="80"/>
  <c r="O50" i="80"/>
  <c r="Q50" i="80"/>
  <c r="L51" i="80"/>
  <c r="N51" i="80"/>
  <c r="O51" i="80"/>
  <c r="Q51" i="80"/>
  <c r="L52" i="80"/>
  <c r="N52" i="80"/>
  <c r="O52" i="80"/>
  <c r="Q52" i="80"/>
  <c r="L53" i="80"/>
  <c r="N53" i="80"/>
  <c r="O53" i="80"/>
  <c r="Q53" i="80"/>
  <c r="L54" i="80"/>
  <c r="N54" i="80"/>
  <c r="O54" i="80"/>
  <c r="Q54" i="80"/>
  <c r="L55" i="80"/>
  <c r="N55" i="80"/>
  <c r="O55" i="80"/>
  <c r="Q55" i="80"/>
  <c r="L56" i="80"/>
  <c r="N56" i="80"/>
  <c r="O56" i="80"/>
  <c r="Q56" i="80"/>
  <c r="J57" i="80"/>
  <c r="K57" i="80"/>
  <c r="L57" i="80"/>
  <c r="M57" i="80"/>
  <c r="O57" i="80"/>
  <c r="Q57" i="80"/>
  <c r="L65" i="80"/>
  <c r="N65" i="80"/>
  <c r="O65" i="80"/>
  <c r="Q65" i="80"/>
  <c r="L66" i="80"/>
  <c r="N66" i="80"/>
  <c r="O66" i="80"/>
  <c r="Q66" i="80"/>
  <c r="L67" i="80"/>
  <c r="N67" i="80"/>
  <c r="O67" i="80"/>
  <c r="Q67" i="80"/>
  <c r="L68" i="80"/>
  <c r="N68" i="80"/>
  <c r="O68" i="80"/>
  <c r="Q68" i="80"/>
  <c r="L69" i="80"/>
  <c r="N69" i="80"/>
  <c r="O69" i="80"/>
  <c r="Q69" i="80"/>
  <c r="L70" i="80"/>
  <c r="N70" i="80"/>
  <c r="O70" i="80"/>
  <c r="Q70" i="80"/>
  <c r="L71" i="80"/>
  <c r="N71" i="80"/>
  <c r="O71" i="80"/>
  <c r="Q71" i="80"/>
  <c r="L72" i="80"/>
  <c r="N72" i="80"/>
  <c r="O72" i="80"/>
  <c r="Q72" i="80"/>
  <c r="L73" i="80"/>
  <c r="N73" i="80"/>
  <c r="O73" i="80"/>
  <c r="Q73" i="80"/>
  <c r="L74" i="80"/>
  <c r="N74" i="80"/>
  <c r="O74" i="80"/>
  <c r="Q74" i="80"/>
  <c r="L75" i="80"/>
  <c r="N75" i="80"/>
  <c r="O75" i="80"/>
  <c r="Q75" i="80"/>
  <c r="L76" i="80"/>
  <c r="N76" i="80"/>
  <c r="O76" i="80"/>
  <c r="Q76" i="80"/>
  <c r="L77" i="80"/>
  <c r="N77" i="80"/>
  <c r="O77" i="80"/>
  <c r="Q77" i="80"/>
  <c r="J78" i="80"/>
  <c r="K78" i="80"/>
  <c r="L78" i="80"/>
  <c r="M78" i="80"/>
  <c r="N78" i="80"/>
  <c r="Q78" i="80"/>
  <c r="J31" i="88"/>
  <c r="K31" i="88"/>
  <c r="L31" i="88"/>
  <c r="M31" i="88"/>
  <c r="N31" i="88"/>
  <c r="O31" i="88"/>
  <c r="P31" i="88"/>
  <c r="Q31" i="88"/>
  <c r="J59" i="88"/>
  <c r="K59" i="88"/>
  <c r="L59" i="88"/>
  <c r="M59" i="88"/>
  <c r="N59" i="88"/>
  <c r="O59" i="88"/>
  <c r="P59" i="88"/>
  <c r="Q59" i="88"/>
  <c r="J81" i="88"/>
  <c r="K81" i="88"/>
  <c r="L81" i="88"/>
  <c r="M81" i="88"/>
  <c r="N81" i="88"/>
  <c r="O81" i="88"/>
  <c r="P81" i="88"/>
  <c r="Q81" i="88"/>
  <c r="J7" i="62"/>
  <c r="K7" i="62"/>
  <c r="M7" i="62"/>
  <c r="M29" i="62" s="1"/>
  <c r="J8" i="62"/>
  <c r="K8" i="62"/>
  <c r="M8" i="62"/>
  <c r="J9" i="62"/>
  <c r="K9" i="62"/>
  <c r="M9" i="62"/>
  <c r="J12" i="62"/>
  <c r="K12" i="62"/>
  <c r="M12" i="62"/>
  <c r="J13" i="62"/>
  <c r="L13" i="62" s="1"/>
  <c r="K13" i="62"/>
  <c r="M13" i="62"/>
  <c r="J15" i="62"/>
  <c r="K15" i="62"/>
  <c r="K29" i="62" s="1"/>
  <c r="M15" i="62"/>
  <c r="J17" i="62"/>
  <c r="K17" i="62"/>
  <c r="M17" i="62"/>
  <c r="J18" i="62"/>
  <c r="K18" i="62"/>
  <c r="M18" i="62"/>
  <c r="J19" i="62"/>
  <c r="L19" i="62" s="1"/>
  <c r="K19" i="62"/>
  <c r="M19" i="62"/>
  <c r="J20" i="62"/>
  <c r="K20" i="62"/>
  <c r="M20" i="62"/>
  <c r="J24" i="62"/>
  <c r="K24" i="62"/>
  <c r="M24" i="62"/>
  <c r="J27" i="62"/>
  <c r="K27" i="62"/>
  <c r="M27" i="62"/>
  <c r="J28" i="62"/>
  <c r="L28" i="62" s="1"/>
  <c r="K28" i="62"/>
  <c r="M28" i="62"/>
  <c r="L35" i="62"/>
  <c r="N35" i="62"/>
  <c r="O35" i="62"/>
  <c r="Q35" i="62"/>
  <c r="L36" i="62"/>
  <c r="N36" i="62"/>
  <c r="O36" i="62"/>
  <c r="Q36" i="62"/>
  <c r="L37" i="62"/>
  <c r="N37" i="62"/>
  <c r="O37" i="62"/>
  <c r="Q37" i="62"/>
  <c r="L38" i="62"/>
  <c r="N38" i="62"/>
  <c r="O38" i="62"/>
  <c r="Q38" i="62"/>
  <c r="L39" i="62"/>
  <c r="N39" i="62"/>
  <c r="O39" i="62"/>
  <c r="Q39" i="62"/>
  <c r="L40" i="62"/>
  <c r="N40" i="62"/>
  <c r="O40" i="62"/>
  <c r="Q40" i="62"/>
  <c r="L41" i="62"/>
  <c r="N41" i="62"/>
  <c r="O41" i="62"/>
  <c r="Q41" i="62"/>
  <c r="L42" i="62"/>
  <c r="N42" i="62"/>
  <c r="O42" i="62"/>
  <c r="Q42" i="62"/>
  <c r="L43" i="62"/>
  <c r="N43" i="62"/>
  <c r="O43" i="62"/>
  <c r="Q43" i="62"/>
  <c r="L44" i="62"/>
  <c r="N44" i="62"/>
  <c r="O44" i="62"/>
  <c r="Q44" i="62"/>
  <c r="L45" i="62"/>
  <c r="N45" i="62"/>
  <c r="O45" i="62"/>
  <c r="Q45" i="62"/>
  <c r="L52" i="62"/>
  <c r="N52" i="62"/>
  <c r="O52" i="62"/>
  <c r="Q52" i="62"/>
  <c r="L53" i="62"/>
  <c r="N53" i="62"/>
  <c r="O53" i="62"/>
  <c r="Q53" i="62"/>
  <c r="L54" i="62"/>
  <c r="N54" i="62"/>
  <c r="O54" i="62"/>
  <c r="Q54" i="62"/>
  <c r="L55" i="62"/>
  <c r="N55" i="62"/>
  <c r="O55" i="62"/>
  <c r="Q55" i="62"/>
  <c r="L56" i="62"/>
  <c r="N56" i="62"/>
  <c r="O56" i="62"/>
  <c r="Q56" i="62"/>
  <c r="L57" i="62"/>
  <c r="N57" i="62"/>
  <c r="O57" i="62"/>
  <c r="Q57" i="62"/>
  <c r="L58" i="62"/>
  <c r="N58" i="62"/>
  <c r="O58" i="62"/>
  <c r="Q58" i="62"/>
  <c r="L59" i="62"/>
  <c r="N59" i="62"/>
  <c r="O59" i="62"/>
  <c r="Q59" i="62"/>
  <c r="L60" i="62"/>
  <c r="N60" i="62"/>
  <c r="O60" i="62"/>
  <c r="Q60" i="62"/>
  <c r="L68" i="62"/>
  <c r="N68" i="62"/>
  <c r="O68" i="62"/>
  <c r="Q68" i="62"/>
  <c r="L69" i="62"/>
  <c r="N69" i="62"/>
  <c r="O69" i="62"/>
  <c r="Q69" i="62"/>
  <c r="L70" i="62"/>
  <c r="N70" i="62"/>
  <c r="O70" i="62"/>
  <c r="Q70" i="62"/>
  <c r="L71" i="62"/>
  <c r="N71" i="62"/>
  <c r="O71" i="62"/>
  <c r="Q71" i="62"/>
  <c r="L72" i="62"/>
  <c r="N72" i="62"/>
  <c r="O72" i="62"/>
  <c r="Q72" i="62"/>
  <c r="L73" i="62"/>
  <c r="N73" i="62"/>
  <c r="O73" i="62"/>
  <c r="Q73" i="62"/>
  <c r="L74" i="62"/>
  <c r="N74" i="62"/>
  <c r="O74" i="62"/>
  <c r="Q74" i="62"/>
  <c r="L75" i="62"/>
  <c r="N75" i="62"/>
  <c r="O75" i="62"/>
  <c r="Q75" i="62"/>
  <c r="J76" i="62"/>
  <c r="K76" i="62"/>
  <c r="M76" i="62"/>
  <c r="N76" i="62"/>
  <c r="O76" i="62"/>
  <c r="Q76" i="62"/>
  <c r="L8" i="81"/>
  <c r="N8" i="81"/>
  <c r="O8" i="81"/>
  <c r="Q8" i="81"/>
  <c r="L15" i="81"/>
  <c r="N15" i="81"/>
  <c r="O15" i="81"/>
  <c r="Q15" i="81"/>
  <c r="L16" i="81"/>
  <c r="N16" i="81"/>
  <c r="O16" i="81"/>
  <c r="Q16" i="81"/>
  <c r="L17" i="81"/>
  <c r="N17" i="81"/>
  <c r="O17" i="81"/>
  <c r="Q17" i="81"/>
  <c r="L18" i="81"/>
  <c r="N18" i="81"/>
  <c r="O18" i="81"/>
  <c r="Q18" i="81"/>
  <c r="L19" i="81"/>
  <c r="N19" i="81"/>
  <c r="O19" i="81"/>
  <c r="Q19" i="81"/>
  <c r="L20" i="81"/>
  <c r="N20" i="81"/>
  <c r="O20" i="81"/>
  <c r="Q20" i="81"/>
  <c r="J21" i="81"/>
  <c r="K21" i="81"/>
  <c r="L21" i="81"/>
  <c r="M21" i="81"/>
  <c r="O21" i="81"/>
  <c r="Q21" i="81"/>
  <c r="N29" i="81"/>
  <c r="Q29" i="81"/>
  <c r="J75" i="71"/>
  <c r="K75" i="71"/>
  <c r="L75" i="71"/>
  <c r="M75" i="71"/>
  <c r="J76" i="71"/>
  <c r="K76" i="71"/>
  <c r="L76" i="71"/>
  <c r="M76" i="71"/>
  <c r="J114" i="71"/>
  <c r="K114" i="71"/>
  <c r="L114" i="71"/>
  <c r="M114" i="71"/>
  <c r="J115" i="71"/>
  <c r="K115" i="71"/>
  <c r="L115" i="71"/>
  <c r="M115" i="71"/>
  <c r="L5" i="78"/>
  <c r="N5" i="78"/>
  <c r="O5" i="78"/>
  <c r="Q5" i="78"/>
  <c r="L7" i="78"/>
  <c r="N7" i="78"/>
  <c r="O7" i="78"/>
  <c r="Q7" i="78"/>
  <c r="L8" i="78"/>
  <c r="N8" i="78"/>
  <c r="O8" i="78"/>
  <c r="Q8" i="78"/>
  <c r="L9" i="78"/>
  <c r="N9" i="78"/>
  <c r="O9" i="78"/>
  <c r="Q9" i="78"/>
  <c r="L10" i="78"/>
  <c r="N10" i="78"/>
  <c r="O10" i="78"/>
  <c r="Q10" i="78"/>
  <c r="L11" i="78"/>
  <c r="N11" i="78"/>
  <c r="O11" i="78"/>
  <c r="Q11" i="78"/>
  <c r="L12" i="78"/>
  <c r="N12" i="78"/>
  <c r="O12" i="78"/>
  <c r="Q12" i="78"/>
  <c r="L14" i="78"/>
  <c r="N14" i="78"/>
  <c r="O14" i="78"/>
  <c r="Q14" i="78"/>
  <c r="L16" i="78"/>
  <c r="N16" i="78"/>
  <c r="O16" i="78"/>
  <c r="Q16" i="78"/>
  <c r="L17" i="78"/>
  <c r="N17" i="78"/>
  <c r="O17" i="78"/>
  <c r="Q17" i="78"/>
  <c r="L19" i="78"/>
  <c r="N19" i="78"/>
  <c r="O19" i="78"/>
  <c r="Q19" i="78"/>
  <c r="J21" i="78"/>
  <c r="K21" i="78"/>
  <c r="M21" i="78"/>
  <c r="O21" i="78"/>
  <c r="Q21" i="78"/>
  <c r="L27" i="78"/>
  <c r="N27" i="78"/>
  <c r="O27" i="78"/>
  <c r="O30" i="78" s="1"/>
  <c r="Q27" i="78"/>
  <c r="L28" i="78"/>
  <c r="N28" i="78"/>
  <c r="O28" i="78"/>
  <c r="Q28" i="78"/>
  <c r="L29" i="78"/>
  <c r="N29" i="78"/>
  <c r="O29" i="78"/>
  <c r="Q29" i="78"/>
  <c r="J30" i="78"/>
  <c r="K30" i="78"/>
  <c r="L30" i="78"/>
  <c r="M30" i="78"/>
  <c r="Q30" i="78"/>
  <c r="L36" i="78"/>
  <c r="N36" i="78"/>
  <c r="O36" i="78"/>
  <c r="Q36" i="78"/>
  <c r="L37" i="78"/>
  <c r="N37" i="78"/>
  <c r="O37" i="78"/>
  <c r="Q37" i="78"/>
  <c r="L38" i="78"/>
  <c r="N38" i="78"/>
  <c r="O38" i="78"/>
  <c r="Q38" i="78"/>
  <c r="L39" i="78"/>
  <c r="N39" i="78"/>
  <c r="O39" i="78"/>
  <c r="Q39" i="78"/>
  <c r="L40" i="78"/>
  <c r="N40" i="78"/>
  <c r="O40" i="78"/>
  <c r="Q40" i="78"/>
  <c r="L41" i="78"/>
  <c r="N41" i="78"/>
  <c r="O41" i="78"/>
  <c r="Q41" i="78"/>
  <c r="L42" i="78"/>
  <c r="N42" i="78"/>
  <c r="O42" i="78"/>
  <c r="Q42" i="78"/>
  <c r="L43" i="78"/>
  <c r="N43" i="78"/>
  <c r="O43" i="78"/>
  <c r="Q43" i="78"/>
  <c r="L44" i="78"/>
  <c r="N44" i="78"/>
  <c r="O44" i="78"/>
  <c r="Q44" i="78"/>
  <c r="L45" i="78"/>
  <c r="N45" i="78"/>
  <c r="O45" i="78"/>
  <c r="Q45" i="78"/>
  <c r="J46" i="78"/>
  <c r="K46" i="78"/>
  <c r="L46" i="78"/>
  <c r="M46" i="78"/>
  <c r="N46" i="78"/>
  <c r="Q46" i="78"/>
  <c r="J42" i="87"/>
  <c r="K42" i="87"/>
  <c r="L42" i="87"/>
  <c r="M42" i="87"/>
  <c r="N42" i="87"/>
  <c r="O42" i="87"/>
  <c r="P42" i="87"/>
  <c r="Q42" i="87"/>
  <c r="L72" i="87"/>
  <c r="L75" i="87" s="1"/>
  <c r="N72" i="87"/>
  <c r="O72" i="87"/>
  <c r="Q72" i="87"/>
  <c r="Q75" i="87" s="1"/>
  <c r="J75" i="87"/>
  <c r="K75" i="87"/>
  <c r="M75" i="87"/>
  <c r="N75" i="87"/>
  <c r="O75" i="87"/>
  <c r="L7" i="61"/>
  <c r="N7" i="61"/>
  <c r="O7" i="61"/>
  <c r="Q7" i="61"/>
  <c r="L8" i="61"/>
  <c r="N8" i="61"/>
  <c r="O8" i="61"/>
  <c r="Q8" i="61"/>
  <c r="L9" i="61"/>
  <c r="N9" i="61"/>
  <c r="O9" i="61"/>
  <c r="Q9" i="61"/>
  <c r="L10" i="61"/>
  <c r="N10" i="61"/>
  <c r="O10" i="61"/>
  <c r="Q10" i="61"/>
  <c r="L12" i="61"/>
  <c r="N12" i="61"/>
  <c r="O12" i="61"/>
  <c r="Q12" i="61"/>
  <c r="L13" i="61"/>
  <c r="N13" i="61"/>
  <c r="O13" i="61"/>
  <c r="Q13" i="61"/>
  <c r="L14" i="61"/>
  <c r="N14" i="61"/>
  <c r="O14" i="61"/>
  <c r="Q14" i="61"/>
  <c r="J15" i="61"/>
  <c r="J29" i="61" s="1"/>
  <c r="K15" i="61"/>
  <c r="K29" i="61" s="1"/>
  <c r="M15" i="61"/>
  <c r="L17" i="61"/>
  <c r="N17" i="61"/>
  <c r="O17" i="61"/>
  <c r="Q17" i="61"/>
  <c r="L19" i="61"/>
  <c r="N19" i="61"/>
  <c r="O19" i="61"/>
  <c r="Q19" i="61"/>
  <c r="L20" i="61"/>
  <c r="N20" i="61"/>
  <c r="O20" i="61"/>
  <c r="Q20" i="61"/>
  <c r="L21" i="61"/>
  <c r="N21" i="61"/>
  <c r="O21" i="61"/>
  <c r="Q21" i="61"/>
  <c r="L22" i="61"/>
  <c r="N22" i="61"/>
  <c r="O22" i="61"/>
  <c r="Q22" i="61"/>
  <c r="L23" i="61"/>
  <c r="N23" i="61"/>
  <c r="O23" i="61"/>
  <c r="Q23" i="61"/>
  <c r="L24" i="61"/>
  <c r="N24" i="61"/>
  <c r="O24" i="61"/>
  <c r="Q24" i="61"/>
  <c r="L25" i="61"/>
  <c r="N25" i="61"/>
  <c r="O25" i="61"/>
  <c r="Q25" i="61"/>
  <c r="L26" i="61"/>
  <c r="N26" i="61"/>
  <c r="O26" i="61"/>
  <c r="Q26" i="61"/>
  <c r="L27" i="61"/>
  <c r="N27" i="61"/>
  <c r="O27" i="61"/>
  <c r="Q27" i="61"/>
  <c r="L28" i="61"/>
  <c r="N28" i="61"/>
  <c r="O28" i="61"/>
  <c r="Q28" i="61"/>
  <c r="M29" i="61"/>
  <c r="L35" i="61"/>
  <c r="N35" i="61"/>
  <c r="O35" i="61"/>
  <c r="Q35" i="61"/>
  <c r="L36" i="61"/>
  <c r="N36" i="61"/>
  <c r="O36" i="61"/>
  <c r="Q36" i="61"/>
  <c r="L37" i="61"/>
  <c r="N37" i="61"/>
  <c r="O37" i="61"/>
  <c r="Q37" i="61"/>
  <c r="L38" i="61"/>
  <c r="N38" i="61"/>
  <c r="O38" i="61"/>
  <c r="Q38" i="61"/>
  <c r="L40" i="61"/>
  <c r="N40" i="61"/>
  <c r="O40" i="61"/>
  <c r="Q40" i="61"/>
  <c r="L41" i="61"/>
  <c r="N41" i="61"/>
  <c r="O41" i="61"/>
  <c r="Q41" i="61"/>
  <c r="L42" i="61"/>
  <c r="N42" i="61"/>
  <c r="O42" i="61"/>
  <c r="Q42" i="61"/>
  <c r="L46" i="61"/>
  <c r="N46" i="61"/>
  <c r="O46" i="61"/>
  <c r="Q46" i="61"/>
  <c r="L47" i="61"/>
  <c r="N47" i="61"/>
  <c r="O47" i="61"/>
  <c r="Q47" i="61"/>
  <c r="L48" i="61"/>
  <c r="N48" i="61"/>
  <c r="O48" i="61"/>
  <c r="Q48" i="61"/>
  <c r="L50" i="61"/>
  <c r="N50" i="61"/>
  <c r="O50" i="61"/>
  <c r="Q50" i="61"/>
  <c r="L51" i="61"/>
  <c r="N51" i="61"/>
  <c r="O51" i="61"/>
  <c r="Q51" i="61"/>
  <c r="L52" i="61"/>
  <c r="N52" i="61"/>
  <c r="O52" i="61"/>
  <c r="Q52" i="61"/>
  <c r="L54" i="61"/>
  <c r="N54" i="61"/>
  <c r="O54" i="61"/>
  <c r="Q54" i="61"/>
  <c r="L55" i="61"/>
  <c r="N55" i="61"/>
  <c r="O55" i="61"/>
  <c r="Q55" i="61"/>
  <c r="J57" i="61"/>
  <c r="K57" i="61"/>
  <c r="L57" i="61"/>
  <c r="M57" i="61"/>
  <c r="N57" i="61"/>
  <c r="Q57" i="61"/>
  <c r="L65" i="61"/>
  <c r="N65" i="61"/>
  <c r="O65" i="61"/>
  <c r="Q65" i="61"/>
  <c r="L66" i="61"/>
  <c r="L15" i="61" s="1"/>
  <c r="L29" i="61" s="1"/>
  <c r="N66" i="61"/>
  <c r="N15" i="61" s="1"/>
  <c r="O66" i="61"/>
  <c r="O15" i="61" s="1"/>
  <c r="Q66" i="61"/>
  <c r="Q15" i="61" s="1"/>
  <c r="Q29" i="61" s="1"/>
  <c r="L67" i="61"/>
  <c r="N67" i="61"/>
  <c r="O67" i="61"/>
  <c r="Q67" i="61"/>
  <c r="L68" i="61"/>
  <c r="N68" i="61"/>
  <c r="O68" i="61"/>
  <c r="Q68" i="61"/>
  <c r="L69" i="61"/>
  <c r="N69" i="61"/>
  <c r="O69" i="61"/>
  <c r="Q69" i="61"/>
  <c r="L70" i="61"/>
  <c r="N70" i="61"/>
  <c r="O70" i="61"/>
  <c r="Q70" i="61"/>
  <c r="J71" i="61"/>
  <c r="K71" i="61"/>
  <c r="M71" i="61"/>
  <c r="N71" i="61"/>
  <c r="L78" i="61"/>
  <c r="N78" i="61"/>
  <c r="O78" i="61"/>
  <c r="Q78" i="61"/>
  <c r="L79" i="61"/>
  <c r="N79" i="61"/>
  <c r="O79" i="61"/>
  <c r="Q79" i="61"/>
  <c r="J80" i="61"/>
  <c r="K80" i="61"/>
  <c r="M80" i="61"/>
  <c r="N80" i="61"/>
  <c r="O80" i="61"/>
  <c r="Q80" i="61"/>
  <c r="J35" i="70"/>
  <c r="K35" i="70"/>
  <c r="L35" i="70"/>
  <c r="M35" i="70"/>
  <c r="N35" i="70"/>
  <c r="J36" i="70"/>
  <c r="K36" i="70"/>
  <c r="L36" i="70"/>
  <c r="M36" i="70"/>
  <c r="N36" i="70"/>
  <c r="J77" i="70"/>
  <c r="K77" i="70"/>
  <c r="L77" i="70"/>
  <c r="M77" i="70"/>
  <c r="N77" i="70"/>
  <c r="J78" i="70"/>
  <c r="K78" i="70"/>
  <c r="L78" i="70"/>
  <c r="M78" i="70"/>
  <c r="N78" i="70"/>
  <c r="J126" i="70"/>
  <c r="K126" i="70"/>
  <c r="L126" i="70"/>
  <c r="M126" i="70"/>
  <c r="N126" i="70"/>
  <c r="J127" i="70"/>
  <c r="K127" i="70"/>
  <c r="L127" i="70"/>
  <c r="M127" i="70"/>
  <c r="N127" i="70"/>
  <c r="L6" i="79"/>
  <c r="N6" i="79"/>
  <c r="O6" i="79"/>
  <c r="Q6" i="79"/>
  <c r="L7" i="79"/>
  <c r="N7" i="79"/>
  <c r="O7" i="79"/>
  <c r="Q7" i="79"/>
  <c r="L8" i="79"/>
  <c r="N8" i="79"/>
  <c r="O8" i="79"/>
  <c r="Q8" i="79"/>
  <c r="L10" i="79"/>
  <c r="N10" i="79"/>
  <c r="O10" i="79"/>
  <c r="Q10" i="79"/>
  <c r="L11" i="79"/>
  <c r="N11" i="79"/>
  <c r="O11" i="79"/>
  <c r="Q11" i="79"/>
  <c r="L12" i="79"/>
  <c r="N12" i="79"/>
  <c r="O12" i="79"/>
  <c r="Q12" i="79"/>
  <c r="L13" i="79"/>
  <c r="N13" i="79"/>
  <c r="O13" i="79"/>
  <c r="Q13" i="79"/>
  <c r="L14" i="79"/>
  <c r="N14" i="79"/>
  <c r="O14" i="79"/>
  <c r="Q14" i="79"/>
  <c r="L15" i="79"/>
  <c r="N15" i="79"/>
  <c r="O15" i="79"/>
  <c r="Q15" i="79"/>
  <c r="L16" i="79"/>
  <c r="N16" i="79"/>
  <c r="O16" i="79"/>
  <c r="Q16" i="79"/>
  <c r="J17" i="79"/>
  <c r="K17" i="79"/>
  <c r="M17" i="79"/>
  <c r="N17" i="79"/>
  <c r="O17" i="79"/>
  <c r="L24" i="79"/>
  <c r="N24" i="79"/>
  <c r="N27" i="79" s="1"/>
  <c r="O24" i="79"/>
  <c r="Q24" i="79"/>
  <c r="L25" i="79"/>
  <c r="N25" i="79"/>
  <c r="O25" i="79"/>
  <c r="Q25" i="79"/>
  <c r="L26" i="79"/>
  <c r="N26" i="79"/>
  <c r="O26" i="79"/>
  <c r="Q26" i="79"/>
  <c r="J27" i="79"/>
  <c r="K27" i="79"/>
  <c r="L27" i="79"/>
  <c r="M27" i="79"/>
  <c r="Q27" i="79"/>
  <c r="L34" i="79"/>
  <c r="N34" i="79"/>
  <c r="O34" i="79"/>
  <c r="O36" i="79" s="1"/>
  <c r="Q34" i="79"/>
  <c r="L35" i="79"/>
  <c r="N35" i="79"/>
  <c r="O35" i="79"/>
  <c r="Q35" i="79"/>
  <c r="J36" i="79"/>
  <c r="K36" i="79"/>
  <c r="L36" i="79"/>
  <c r="M36" i="79"/>
  <c r="L7" i="86"/>
  <c r="P7" i="86"/>
  <c r="L8" i="86"/>
  <c r="P8" i="86"/>
  <c r="L10" i="86"/>
  <c r="P10" i="86"/>
  <c r="L11" i="86"/>
  <c r="P11" i="86"/>
  <c r="L13" i="86"/>
  <c r="P13" i="86"/>
  <c r="L14" i="86"/>
  <c r="P14" i="86"/>
  <c r="L15" i="86"/>
  <c r="P15" i="86"/>
  <c r="L16" i="86"/>
  <c r="P16" i="86"/>
  <c r="L17" i="86"/>
  <c r="P17" i="86"/>
  <c r="L19" i="86"/>
  <c r="P19" i="86"/>
  <c r="L20" i="86"/>
  <c r="P20" i="86"/>
  <c r="L21" i="86"/>
  <c r="P21" i="86"/>
  <c r="L23" i="86"/>
  <c r="P23" i="86"/>
  <c r="L24" i="86"/>
  <c r="P24" i="86"/>
  <c r="L25" i="86"/>
  <c r="P25" i="86"/>
  <c r="L26" i="86"/>
  <c r="P26" i="86"/>
  <c r="L28" i="86"/>
  <c r="P28" i="86"/>
  <c r="L29" i="86"/>
  <c r="P29" i="86"/>
  <c r="L30" i="86"/>
  <c r="P30" i="86"/>
  <c r="L31" i="86"/>
  <c r="P31" i="86"/>
  <c r="L33" i="86"/>
  <c r="P33" i="86"/>
  <c r="L34" i="86"/>
  <c r="P34" i="86"/>
  <c r="L35" i="86"/>
  <c r="P35" i="86"/>
  <c r="L36" i="86"/>
  <c r="P36" i="86"/>
  <c r="L38" i="86"/>
  <c r="P38" i="86"/>
  <c r="L40" i="86"/>
  <c r="P40" i="86"/>
  <c r="L44" i="86"/>
  <c r="P44" i="86"/>
  <c r="L46" i="86"/>
  <c r="P46" i="86"/>
  <c r="L48" i="86"/>
  <c r="P48" i="86"/>
  <c r="L49" i="86"/>
  <c r="P49" i="86"/>
  <c r="L50" i="86"/>
  <c r="P50" i="86"/>
  <c r="J51" i="86"/>
  <c r="K51" i="86"/>
  <c r="L51" i="86"/>
  <c r="M51" i="86"/>
  <c r="N51" i="86"/>
  <c r="O51" i="86"/>
  <c r="P51" i="86"/>
  <c r="Q51" i="86"/>
  <c r="L59" i="86"/>
  <c r="N59" i="86"/>
  <c r="O59" i="86"/>
  <c r="Q59" i="86"/>
  <c r="L61" i="86"/>
  <c r="N61" i="86"/>
  <c r="O61" i="86"/>
  <c r="Q61" i="86"/>
  <c r="L62" i="86"/>
  <c r="N62" i="86"/>
  <c r="O62" i="86"/>
  <c r="Q62" i="86"/>
  <c r="L71" i="86"/>
  <c r="N71" i="86"/>
  <c r="O71" i="86"/>
  <c r="O74" i="86" s="1"/>
  <c r="Q71" i="86"/>
  <c r="L73" i="86"/>
  <c r="N73" i="86"/>
  <c r="O73" i="86"/>
  <c r="Q73" i="86"/>
  <c r="J74" i="86"/>
  <c r="K74" i="86"/>
  <c r="L74" i="86"/>
  <c r="M74" i="86"/>
  <c r="N74" i="86"/>
  <c r="Q74" i="86"/>
  <c r="J7" i="60"/>
  <c r="K7" i="60"/>
  <c r="L7" i="60"/>
  <c r="M7" i="60"/>
  <c r="J8" i="60"/>
  <c r="K8" i="60"/>
  <c r="L8" i="60" s="1"/>
  <c r="M8" i="60"/>
  <c r="J9" i="60"/>
  <c r="K9" i="60"/>
  <c r="L9" i="60" s="1"/>
  <c r="M9" i="60"/>
  <c r="J10" i="60"/>
  <c r="K10" i="60"/>
  <c r="L10" i="60" s="1"/>
  <c r="M10" i="60"/>
  <c r="J11" i="60"/>
  <c r="K11" i="60"/>
  <c r="L11" i="60" s="1"/>
  <c r="M11" i="60"/>
  <c r="J12" i="60"/>
  <c r="K12" i="60"/>
  <c r="L12" i="60" s="1"/>
  <c r="M12" i="60"/>
  <c r="J13" i="60"/>
  <c r="K13" i="60"/>
  <c r="L13" i="60" s="1"/>
  <c r="M13" i="60"/>
  <c r="L14" i="60"/>
  <c r="N14" i="60"/>
  <c r="O14" i="60"/>
  <c r="Q14" i="60"/>
  <c r="J15" i="60"/>
  <c r="K15" i="60"/>
  <c r="L15" i="60" s="1"/>
  <c r="M15" i="60"/>
  <c r="J16" i="60"/>
  <c r="L16" i="60" s="1"/>
  <c r="K16" i="60"/>
  <c r="M16" i="60"/>
  <c r="J17" i="60"/>
  <c r="L17" i="60" s="1"/>
  <c r="K17" i="60"/>
  <c r="M17" i="60"/>
  <c r="L19" i="60"/>
  <c r="N19" i="60"/>
  <c r="O19" i="60"/>
  <c r="Q19" i="60"/>
  <c r="J20" i="60"/>
  <c r="L20" i="60" s="1"/>
  <c r="K20" i="60"/>
  <c r="M20" i="60"/>
  <c r="J21" i="60"/>
  <c r="M21" i="60"/>
  <c r="L29" i="60"/>
  <c r="N29" i="60"/>
  <c r="O29" i="60"/>
  <c r="Q29" i="60"/>
  <c r="N30" i="60"/>
  <c r="O30" i="60"/>
  <c r="P30" i="60"/>
  <c r="Q30" i="60"/>
  <c r="L31" i="60"/>
  <c r="N31" i="60"/>
  <c r="O31" i="60"/>
  <c r="Q31" i="60"/>
  <c r="L32" i="60"/>
  <c r="N32" i="60"/>
  <c r="O32" i="60"/>
  <c r="Q32" i="60"/>
  <c r="L33" i="60"/>
  <c r="N33" i="60"/>
  <c r="O33" i="60"/>
  <c r="Q33" i="60"/>
  <c r="L34" i="60"/>
  <c r="N34" i="60"/>
  <c r="O34" i="60"/>
  <c r="Q34" i="60"/>
  <c r="L35" i="60"/>
  <c r="N35" i="60"/>
  <c r="O35" i="60"/>
  <c r="Q35" i="60"/>
  <c r="L36" i="60"/>
  <c r="N36" i="60"/>
  <c r="O36" i="60"/>
  <c r="Q36" i="60"/>
  <c r="L37" i="60"/>
  <c r="N37" i="60"/>
  <c r="O37" i="60"/>
  <c r="Q37" i="60"/>
  <c r="L38" i="60"/>
  <c r="N38" i="60"/>
  <c r="O38" i="60"/>
  <c r="Q38" i="60"/>
  <c r="L40" i="60"/>
  <c r="N40" i="60"/>
  <c r="O40" i="60"/>
  <c r="Q40" i="60"/>
  <c r="L41" i="60"/>
  <c r="N41" i="60"/>
  <c r="O41" i="60"/>
  <c r="Q41" i="60"/>
  <c r="J42" i="60"/>
  <c r="K42" i="60"/>
  <c r="M42" i="60"/>
  <c r="N42" i="60"/>
  <c r="O42" i="60"/>
  <c r="L49" i="60"/>
  <c r="N49" i="60"/>
  <c r="N51" i="60" s="1"/>
  <c r="O49" i="60"/>
  <c r="Q49" i="60"/>
  <c r="L50" i="60"/>
  <c r="N50" i="60"/>
  <c r="O50" i="60"/>
  <c r="Q50" i="60"/>
  <c r="J51" i="60"/>
  <c r="K51" i="60"/>
  <c r="L51" i="60"/>
  <c r="M51" i="60"/>
  <c r="Q51" i="60"/>
  <c r="L58" i="60"/>
  <c r="N58" i="60"/>
  <c r="O58" i="60"/>
  <c r="Q58" i="60"/>
  <c r="L59" i="60"/>
  <c r="N59" i="60"/>
  <c r="O59" i="60"/>
  <c r="Q59" i="60"/>
  <c r="T6" i="24"/>
  <c r="U6" i="24"/>
  <c r="T7" i="24"/>
  <c r="U7" i="24"/>
  <c r="T8" i="24"/>
  <c r="U8" i="24"/>
  <c r="T9" i="24"/>
  <c r="U9" i="24"/>
  <c r="T10" i="24"/>
  <c r="U10" i="24"/>
  <c r="T11" i="24"/>
  <c r="U11" i="24"/>
  <c r="T12" i="24"/>
  <c r="U12" i="24"/>
  <c r="T13" i="24"/>
  <c r="U13" i="24"/>
  <c r="T14" i="24"/>
  <c r="U14" i="24"/>
  <c r="T15" i="24"/>
  <c r="U15" i="24"/>
  <c r="T16" i="24"/>
  <c r="U16" i="24"/>
  <c r="T17" i="24"/>
  <c r="U17" i="24"/>
  <c r="J18" i="24"/>
  <c r="K18" i="24"/>
  <c r="L18" i="24"/>
  <c r="M18" i="24"/>
  <c r="N18" i="24"/>
  <c r="O18" i="24"/>
  <c r="P18" i="24"/>
  <c r="Q18" i="24"/>
  <c r="R18" i="24"/>
  <c r="S18" i="24"/>
  <c r="T18" i="24"/>
  <c r="U18" i="24"/>
  <c r="J6" i="20"/>
  <c r="K6" i="20"/>
  <c r="J7" i="20"/>
  <c r="K7" i="20"/>
  <c r="J8" i="20"/>
  <c r="K8" i="20"/>
  <c r="J9" i="20"/>
  <c r="K9" i="20"/>
  <c r="J10" i="20"/>
  <c r="K10" i="20"/>
  <c r="J11" i="20"/>
  <c r="K11" i="20"/>
  <c r="J12" i="20"/>
  <c r="K12" i="20"/>
  <c r="J13" i="20"/>
  <c r="K13" i="20"/>
  <c r="J14" i="20"/>
  <c r="K14" i="20"/>
  <c r="J15" i="20"/>
  <c r="K15" i="20"/>
  <c r="J16" i="20"/>
  <c r="K16" i="20"/>
  <c r="J17" i="20"/>
  <c r="K17" i="20"/>
  <c r="J18" i="20"/>
  <c r="K18" i="20"/>
  <c r="J19" i="20"/>
  <c r="K19" i="20"/>
  <c r="L7" i="14"/>
  <c r="M7" i="14"/>
  <c r="L8" i="14"/>
  <c r="M8" i="14"/>
  <c r="L9" i="14"/>
  <c r="M9" i="14"/>
  <c r="L10" i="14"/>
  <c r="M10" i="14"/>
  <c r="L11" i="14"/>
  <c r="M11" i="14"/>
  <c r="L12" i="14"/>
  <c r="M12" i="14"/>
  <c r="L13" i="14"/>
  <c r="M13" i="14"/>
  <c r="L14" i="14"/>
  <c r="M14" i="14"/>
  <c r="L15" i="14"/>
  <c r="M15" i="14"/>
  <c r="L16" i="14"/>
  <c r="M16" i="14"/>
  <c r="L17" i="14"/>
  <c r="M17" i="14"/>
  <c r="L18" i="14"/>
  <c r="M18" i="14"/>
  <c r="J19" i="14"/>
  <c r="K19" i="14"/>
  <c r="L19" i="14"/>
  <c r="M19" i="14"/>
  <c r="N19" i="14"/>
  <c r="O19" i="14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Z30" i="9"/>
  <c r="AA30" i="9"/>
  <c r="AB30" i="9"/>
  <c r="AC30" i="9"/>
  <c r="AD30" i="9"/>
  <c r="AE30" i="9"/>
  <c r="AF30" i="9"/>
  <c r="AG30" i="9"/>
  <c r="AH30" i="9"/>
  <c r="AI30" i="9"/>
  <c r="N29" i="5"/>
  <c r="O29" i="5"/>
  <c r="P29" i="5"/>
  <c r="T29" i="5"/>
  <c r="V29" i="5"/>
  <c r="W29" i="5"/>
  <c r="Y29" i="5"/>
  <c r="Z29" i="5"/>
  <c r="AB29" i="5"/>
  <c r="AC29" i="5"/>
  <c r="AE29" i="5"/>
  <c r="AF29" i="5"/>
  <c r="AG29" i="5"/>
  <c r="AK29" i="5"/>
  <c r="AL29" i="5"/>
  <c r="AM29" i="5"/>
  <c r="AN29" i="5"/>
  <c r="AO29" i="5"/>
  <c r="AP29" i="5"/>
  <c r="AQ29" i="5"/>
  <c r="J29" i="2"/>
  <c r="K29" i="2"/>
  <c r="L29" i="2"/>
  <c r="M29" i="2"/>
  <c r="N29" i="2"/>
  <c r="O29" i="2"/>
  <c r="Q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I29" i="2"/>
  <c r="J29" i="17"/>
  <c r="K29" i="17"/>
  <c r="N29" i="3"/>
  <c r="O29" i="3"/>
  <c r="P29" i="3"/>
  <c r="T29" i="3"/>
  <c r="V29" i="3"/>
  <c r="W29" i="3"/>
  <c r="Y29" i="3"/>
  <c r="Z29" i="3"/>
  <c r="AB29" i="3"/>
  <c r="AC29" i="3"/>
  <c r="AE29" i="3"/>
  <c r="AF29" i="3"/>
  <c r="AG29" i="3"/>
  <c r="AK29" i="3"/>
  <c r="AL29" i="3"/>
  <c r="AM29" i="3"/>
  <c r="AN29" i="3"/>
  <c r="AO29" i="3"/>
  <c r="AP29" i="3"/>
  <c r="AQ29" i="3"/>
  <c r="J30" i="1"/>
  <c r="K30" i="1"/>
  <c r="L30" i="1"/>
  <c r="N30" i="1"/>
  <c r="O30" i="1"/>
  <c r="Q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I30" i="1"/>
  <c r="M37" i="1"/>
  <c r="N37" i="1"/>
  <c r="M38" i="1"/>
  <c r="N38" i="1"/>
  <c r="M39" i="1"/>
  <c r="N39" i="1"/>
  <c r="M40" i="1"/>
  <c r="N40" i="1"/>
  <c r="M41" i="1"/>
  <c r="N41" i="1"/>
  <c r="M43" i="1"/>
  <c r="N43" i="1"/>
  <c r="M44" i="1"/>
  <c r="N44" i="1"/>
  <c r="M45" i="1"/>
  <c r="N45" i="1"/>
  <c r="M46" i="1"/>
  <c r="N46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7" i="1"/>
  <c r="N57" i="1"/>
  <c r="M58" i="1"/>
  <c r="N58" i="1"/>
  <c r="M59" i="1"/>
  <c r="N59" i="1"/>
  <c r="M60" i="1"/>
  <c r="N60" i="1"/>
  <c r="M61" i="1"/>
  <c r="N61" i="1"/>
  <c r="M62" i="1"/>
  <c r="N62" i="1"/>
  <c r="M65" i="1"/>
  <c r="N65" i="1"/>
  <c r="M66" i="1"/>
  <c r="N66" i="1"/>
  <c r="M67" i="1"/>
  <c r="N67" i="1"/>
  <c r="M74" i="1"/>
  <c r="N74" i="1"/>
  <c r="M75" i="1"/>
  <c r="N75" i="1"/>
  <c r="M76" i="1"/>
  <c r="N76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8" i="1"/>
  <c r="N88" i="1"/>
  <c r="M89" i="1"/>
  <c r="N89" i="1"/>
  <c r="M90" i="1"/>
  <c r="N90" i="1"/>
  <c r="M91" i="1"/>
  <c r="N91" i="1"/>
  <c r="M92" i="1"/>
  <c r="N92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2" i="1"/>
  <c r="N102" i="1"/>
  <c r="M103" i="1"/>
  <c r="N103" i="1"/>
  <c r="M104" i="1"/>
  <c r="N104" i="1"/>
  <c r="M111" i="1"/>
  <c r="N111" i="1"/>
  <c r="M112" i="1"/>
  <c r="N112" i="1"/>
  <c r="M113" i="1"/>
  <c r="N113" i="1"/>
  <c r="M114" i="1"/>
  <c r="N114" i="1"/>
  <c r="M115" i="1"/>
  <c r="N115" i="1"/>
  <c r="M116" i="1"/>
  <c r="N116" i="1"/>
  <c r="M118" i="1"/>
  <c r="N118" i="1"/>
  <c r="M119" i="1"/>
  <c r="N119" i="1"/>
  <c r="M121" i="1"/>
  <c r="N121" i="1"/>
  <c r="M122" i="1"/>
  <c r="N122" i="1"/>
  <c r="M123" i="1"/>
  <c r="N123" i="1"/>
  <c r="M124" i="1"/>
  <c r="N124" i="1"/>
  <c r="M125" i="1"/>
  <c r="N125" i="1"/>
  <c r="M127" i="1"/>
  <c r="N127" i="1"/>
  <c r="M128" i="1"/>
  <c r="N128" i="1"/>
  <c r="M129" i="1"/>
  <c r="N129" i="1"/>
  <c r="M130" i="1"/>
  <c r="N130" i="1"/>
  <c r="M131" i="1"/>
  <c r="N131" i="1"/>
  <c r="M133" i="1"/>
  <c r="N133" i="1"/>
  <c r="M134" i="1"/>
  <c r="N134" i="1"/>
  <c r="M135" i="1"/>
  <c r="N135" i="1"/>
  <c r="M137" i="1"/>
  <c r="N137" i="1"/>
  <c r="M138" i="1"/>
  <c r="N138" i="1"/>
  <c r="M139" i="1"/>
  <c r="N139" i="1"/>
  <c r="M141" i="1"/>
  <c r="N141" i="1"/>
  <c r="M142" i="1"/>
  <c r="N142" i="1"/>
  <c r="M143" i="1"/>
  <c r="N143" i="1"/>
  <c r="M144" i="1"/>
  <c r="N144" i="1"/>
  <c r="M145" i="1"/>
  <c r="N145" i="1"/>
  <c r="M152" i="1"/>
  <c r="N152" i="1"/>
  <c r="M153" i="1"/>
  <c r="N153" i="1"/>
  <c r="M154" i="1"/>
  <c r="N154" i="1"/>
  <c r="M155" i="1"/>
  <c r="N155" i="1"/>
  <c r="M156" i="1"/>
  <c r="N156" i="1"/>
  <c r="M158" i="1"/>
  <c r="N158" i="1"/>
  <c r="M159" i="1"/>
  <c r="N159" i="1"/>
  <c r="M160" i="1"/>
  <c r="N160" i="1"/>
  <c r="M161" i="1"/>
  <c r="N161" i="1"/>
  <c r="M163" i="1"/>
  <c r="N163" i="1"/>
  <c r="M164" i="1"/>
  <c r="N164" i="1"/>
  <c r="M165" i="1"/>
  <c r="N165" i="1"/>
  <c r="M166" i="1"/>
  <c r="N166" i="1"/>
  <c r="M167" i="1"/>
  <c r="N167" i="1"/>
  <c r="M168" i="1"/>
  <c r="N168" i="1"/>
  <c r="M169" i="1"/>
  <c r="N169" i="1"/>
  <c r="M171" i="1"/>
  <c r="N171" i="1"/>
  <c r="M172" i="1"/>
  <c r="N172" i="1"/>
  <c r="M173" i="1"/>
  <c r="N173" i="1"/>
  <c r="M174" i="1"/>
  <c r="N174" i="1"/>
  <c r="M175" i="1"/>
  <c r="N175" i="1"/>
  <c r="M176" i="1"/>
  <c r="N176" i="1"/>
  <c r="M178" i="1"/>
  <c r="N178" i="1"/>
  <c r="M179" i="1"/>
  <c r="N179" i="1"/>
  <c r="M180" i="1"/>
  <c r="N180" i="1"/>
  <c r="M181" i="1"/>
  <c r="N181" i="1"/>
  <c r="M182" i="1"/>
  <c r="N182" i="1"/>
  <c r="M183" i="1"/>
  <c r="N183" i="1"/>
  <c r="J29" i="15"/>
  <c r="K29" i="15"/>
  <c r="L29" i="15"/>
  <c r="M29" i="15"/>
  <c r="N29" i="15"/>
  <c r="J28" i="73"/>
  <c r="K28" i="73"/>
  <c r="L28" i="73"/>
  <c r="M28" i="73"/>
  <c r="J56" i="73"/>
  <c r="K56" i="73"/>
  <c r="L56" i="73"/>
  <c r="M56" i="73"/>
  <c r="J62" i="73"/>
  <c r="K62" i="73"/>
  <c r="L62" i="73"/>
  <c r="M62" i="73"/>
  <c r="J72" i="73"/>
  <c r="K72" i="73"/>
  <c r="L72" i="73"/>
  <c r="M72" i="73"/>
  <c r="J74" i="73"/>
  <c r="K74" i="73"/>
  <c r="L74" i="73"/>
  <c r="M74" i="73"/>
  <c r="J82" i="73"/>
  <c r="K82" i="73"/>
  <c r="L82" i="73"/>
  <c r="M82" i="73"/>
  <c r="J84" i="73"/>
  <c r="K84" i="73"/>
  <c r="L84" i="73"/>
  <c r="M84" i="73"/>
  <c r="J8" i="19"/>
  <c r="K8" i="19"/>
  <c r="K67" i="19" s="1"/>
  <c r="L8" i="19"/>
  <c r="M8" i="19"/>
  <c r="N8" i="19"/>
  <c r="O8" i="19"/>
  <c r="P8" i="19"/>
  <c r="Q8" i="19"/>
  <c r="R8" i="19"/>
  <c r="S8" i="19"/>
  <c r="S30" i="19" s="1"/>
  <c r="J9" i="19"/>
  <c r="K9" i="19"/>
  <c r="L9" i="19"/>
  <c r="M9" i="19"/>
  <c r="M68" i="19" s="1"/>
  <c r="N9" i="19"/>
  <c r="O9" i="19"/>
  <c r="P9" i="19"/>
  <c r="Q9" i="19"/>
  <c r="R9" i="19"/>
  <c r="R68" i="19" s="1"/>
  <c r="S9" i="19"/>
  <c r="J10" i="19"/>
  <c r="K10" i="19"/>
  <c r="K69" i="19" s="1"/>
  <c r="L10" i="19"/>
  <c r="M10" i="19"/>
  <c r="N10" i="19"/>
  <c r="O10" i="19"/>
  <c r="O69" i="19" s="1"/>
  <c r="P10" i="19"/>
  <c r="P69" i="19" s="1"/>
  <c r="Q10" i="19"/>
  <c r="R10" i="19"/>
  <c r="S10" i="19"/>
  <c r="S69" i="19" s="1"/>
  <c r="J11" i="19"/>
  <c r="K11" i="19"/>
  <c r="L11" i="19"/>
  <c r="M11" i="19"/>
  <c r="M70" i="19" s="1"/>
  <c r="N11" i="19"/>
  <c r="N70" i="19" s="1"/>
  <c r="O11" i="19"/>
  <c r="P11" i="19"/>
  <c r="Q11" i="19"/>
  <c r="R11" i="19"/>
  <c r="R70" i="19" s="1"/>
  <c r="S11" i="19"/>
  <c r="J12" i="19"/>
  <c r="K12" i="19"/>
  <c r="K71" i="19" s="1"/>
  <c r="L12" i="19"/>
  <c r="L71" i="19" s="1"/>
  <c r="M12" i="19"/>
  <c r="N12" i="19"/>
  <c r="O12" i="19"/>
  <c r="O71" i="19" s="1"/>
  <c r="P12" i="19"/>
  <c r="P71" i="19" s="1"/>
  <c r="Q12" i="19"/>
  <c r="R12" i="19"/>
  <c r="S12" i="19"/>
  <c r="J13" i="19"/>
  <c r="K13" i="19"/>
  <c r="L13" i="19"/>
  <c r="M13" i="19"/>
  <c r="M72" i="19" s="1"/>
  <c r="N13" i="19"/>
  <c r="N72" i="19" s="1"/>
  <c r="O13" i="19"/>
  <c r="P13" i="19"/>
  <c r="Q13" i="19"/>
  <c r="Q72" i="19" s="1"/>
  <c r="R13" i="19"/>
  <c r="R72" i="19" s="1"/>
  <c r="S13" i="19"/>
  <c r="J14" i="19"/>
  <c r="K14" i="19"/>
  <c r="K73" i="19" s="1"/>
  <c r="L14" i="19"/>
  <c r="M14" i="19"/>
  <c r="N14" i="19"/>
  <c r="O14" i="19"/>
  <c r="O73" i="19" s="1"/>
  <c r="P14" i="19"/>
  <c r="P73" i="19" s="1"/>
  <c r="Q14" i="19"/>
  <c r="R14" i="19"/>
  <c r="R73" i="19" s="1"/>
  <c r="S14" i="19"/>
  <c r="S73" i="19" s="1"/>
  <c r="J15" i="19"/>
  <c r="K15" i="19"/>
  <c r="L15" i="19"/>
  <c r="M15" i="19"/>
  <c r="M74" i="19" s="1"/>
  <c r="N15" i="19"/>
  <c r="N74" i="19" s="1"/>
  <c r="O15" i="19"/>
  <c r="P15" i="19"/>
  <c r="Q15" i="19"/>
  <c r="R15" i="19"/>
  <c r="R74" i="19" s="1"/>
  <c r="S15" i="19"/>
  <c r="J16" i="19"/>
  <c r="K16" i="19"/>
  <c r="K75" i="19" s="1"/>
  <c r="L16" i="19"/>
  <c r="L75" i="19" s="1"/>
  <c r="M16" i="19"/>
  <c r="N16" i="19"/>
  <c r="O16" i="19"/>
  <c r="O75" i="19" s="1"/>
  <c r="P16" i="19"/>
  <c r="P75" i="19" s="1"/>
  <c r="Q16" i="19"/>
  <c r="R16" i="19"/>
  <c r="S16" i="19"/>
  <c r="J17" i="19"/>
  <c r="K17" i="19"/>
  <c r="L17" i="19"/>
  <c r="M17" i="19"/>
  <c r="M76" i="19" s="1"/>
  <c r="N17" i="19"/>
  <c r="N76" i="19" s="1"/>
  <c r="O17" i="19"/>
  <c r="P17" i="19"/>
  <c r="Q17" i="19"/>
  <c r="R17" i="19"/>
  <c r="R76" i="19" s="1"/>
  <c r="S17" i="19"/>
  <c r="J18" i="19"/>
  <c r="K18" i="19"/>
  <c r="K77" i="19" s="1"/>
  <c r="L18" i="19"/>
  <c r="L77" i="19" s="1"/>
  <c r="M18" i="19"/>
  <c r="N18" i="19"/>
  <c r="O18" i="19"/>
  <c r="O77" i="19" s="1"/>
  <c r="P18" i="19"/>
  <c r="P77" i="19" s="1"/>
  <c r="Q18" i="19"/>
  <c r="R18" i="19"/>
  <c r="S18" i="19"/>
  <c r="S77" i="19" s="1"/>
  <c r="J19" i="19"/>
  <c r="K19" i="19"/>
  <c r="L19" i="19"/>
  <c r="M19" i="19"/>
  <c r="M78" i="19" s="1"/>
  <c r="N19" i="19"/>
  <c r="N78" i="19" s="1"/>
  <c r="O19" i="19"/>
  <c r="P19" i="19"/>
  <c r="P78" i="19" s="1"/>
  <c r="Q19" i="19"/>
  <c r="Q78" i="19" s="1"/>
  <c r="R19" i="19"/>
  <c r="R78" i="19" s="1"/>
  <c r="S19" i="19"/>
  <c r="J20" i="19"/>
  <c r="K20" i="19"/>
  <c r="L20" i="19"/>
  <c r="M20" i="19"/>
  <c r="N20" i="19"/>
  <c r="O20" i="19"/>
  <c r="P20" i="19"/>
  <c r="P79" i="19" s="1"/>
  <c r="Q20" i="19"/>
  <c r="R20" i="19"/>
  <c r="S20" i="19"/>
  <c r="J21" i="19"/>
  <c r="K21" i="19"/>
  <c r="L21" i="19"/>
  <c r="M21" i="19"/>
  <c r="N21" i="19"/>
  <c r="O21" i="19"/>
  <c r="P21" i="19"/>
  <c r="Q21" i="19"/>
  <c r="Q80" i="19" s="1"/>
  <c r="R21" i="19"/>
  <c r="R80" i="19" s="1"/>
  <c r="S21" i="19"/>
  <c r="J22" i="19"/>
  <c r="K22" i="19"/>
  <c r="L22" i="19"/>
  <c r="M22" i="19"/>
  <c r="N22" i="19"/>
  <c r="O22" i="19"/>
  <c r="P22" i="19"/>
  <c r="P81" i="19" s="1"/>
  <c r="Q22" i="19"/>
  <c r="R22" i="19"/>
  <c r="R81" i="19" s="1"/>
  <c r="S22" i="19"/>
  <c r="S81" i="19" s="1"/>
  <c r="J23" i="19"/>
  <c r="K23" i="19"/>
  <c r="L23" i="19"/>
  <c r="M23" i="19"/>
  <c r="N23" i="19"/>
  <c r="O23" i="19"/>
  <c r="P23" i="19"/>
  <c r="Q23" i="19"/>
  <c r="R23" i="19"/>
  <c r="R82" i="19" s="1"/>
  <c r="S23" i="19"/>
  <c r="J24" i="19"/>
  <c r="K24" i="19"/>
  <c r="L24" i="19"/>
  <c r="M24" i="19"/>
  <c r="N24" i="19"/>
  <c r="O24" i="19"/>
  <c r="P24" i="19"/>
  <c r="P83" i="19" s="1"/>
  <c r="Q24" i="19"/>
  <c r="R24" i="19"/>
  <c r="S24" i="19"/>
  <c r="S83" i="19" s="1"/>
  <c r="J25" i="19"/>
  <c r="K25" i="19"/>
  <c r="L25" i="19"/>
  <c r="M25" i="19"/>
  <c r="N25" i="19"/>
  <c r="O25" i="19"/>
  <c r="P25" i="19"/>
  <c r="Q25" i="19"/>
  <c r="R25" i="19"/>
  <c r="R84" i="19" s="1"/>
  <c r="S25" i="19"/>
  <c r="J26" i="19"/>
  <c r="K26" i="19"/>
  <c r="L26" i="19"/>
  <c r="M26" i="19"/>
  <c r="N26" i="19"/>
  <c r="O26" i="19"/>
  <c r="P26" i="19"/>
  <c r="P85" i="19" s="1"/>
  <c r="Q26" i="19"/>
  <c r="R26" i="19"/>
  <c r="S26" i="19"/>
  <c r="J27" i="19"/>
  <c r="K27" i="19"/>
  <c r="L27" i="19"/>
  <c r="M27" i="19"/>
  <c r="N27" i="19"/>
  <c r="O27" i="19"/>
  <c r="P27" i="19"/>
  <c r="P86" i="19" s="1"/>
  <c r="Q27" i="19"/>
  <c r="Q86" i="19" s="1"/>
  <c r="R27" i="19"/>
  <c r="R86" i="19" s="1"/>
  <c r="S27" i="19"/>
  <c r="J28" i="19"/>
  <c r="K28" i="19"/>
  <c r="L28" i="19"/>
  <c r="M28" i="19"/>
  <c r="N28" i="19"/>
  <c r="O28" i="19"/>
  <c r="P28" i="19"/>
  <c r="P87" i="19" s="1"/>
  <c r="Q28" i="19"/>
  <c r="R28" i="19"/>
  <c r="S28" i="19"/>
  <c r="S87" i="19" s="1"/>
  <c r="J29" i="19"/>
  <c r="K29" i="19"/>
  <c r="L29" i="19"/>
  <c r="M29" i="19"/>
  <c r="N29" i="19"/>
  <c r="O29" i="19"/>
  <c r="P29" i="19"/>
  <c r="Q29" i="19"/>
  <c r="Q88" i="19" s="1"/>
  <c r="R29" i="19"/>
  <c r="R88" i="19" s="1"/>
  <c r="S29" i="19"/>
  <c r="R30" i="19"/>
  <c r="J37" i="19"/>
  <c r="K37" i="19"/>
  <c r="L37" i="19"/>
  <c r="M37" i="19"/>
  <c r="M67" i="19" s="1"/>
  <c r="N37" i="19"/>
  <c r="O37" i="19"/>
  <c r="P37" i="19"/>
  <c r="Q37" i="19"/>
  <c r="Q67" i="19" s="1"/>
  <c r="R37" i="19"/>
  <c r="S37" i="19"/>
  <c r="J38" i="19"/>
  <c r="K38" i="19"/>
  <c r="K68" i="19" s="1"/>
  <c r="L38" i="19"/>
  <c r="M38" i="19"/>
  <c r="N38" i="19"/>
  <c r="O38" i="19"/>
  <c r="P38" i="19"/>
  <c r="Q38" i="19"/>
  <c r="R38" i="19"/>
  <c r="S38" i="19"/>
  <c r="J39" i="19"/>
  <c r="K39" i="19"/>
  <c r="L39" i="19"/>
  <c r="M39" i="19"/>
  <c r="M69" i="19" s="1"/>
  <c r="N39" i="19"/>
  <c r="N69" i="19" s="1"/>
  <c r="O39" i="19"/>
  <c r="P39" i="19"/>
  <c r="Q39" i="19"/>
  <c r="R39" i="19"/>
  <c r="S39" i="19"/>
  <c r="J40" i="19"/>
  <c r="K40" i="19"/>
  <c r="L40" i="19"/>
  <c r="L70" i="19" s="1"/>
  <c r="M40" i="19"/>
  <c r="N40" i="19"/>
  <c r="O40" i="19"/>
  <c r="O70" i="19" s="1"/>
  <c r="P40" i="19"/>
  <c r="Q40" i="19"/>
  <c r="R40" i="19"/>
  <c r="S40" i="19"/>
  <c r="J41" i="19"/>
  <c r="K41" i="19"/>
  <c r="L41" i="19"/>
  <c r="M41" i="19"/>
  <c r="M71" i="19" s="1"/>
  <c r="N41" i="19"/>
  <c r="N71" i="19" s="1"/>
  <c r="O41" i="19"/>
  <c r="P41" i="19"/>
  <c r="Q41" i="19"/>
  <c r="Q71" i="19" s="1"/>
  <c r="R41" i="19"/>
  <c r="S41" i="19"/>
  <c r="J42" i="19"/>
  <c r="K42" i="19"/>
  <c r="K72" i="19" s="1"/>
  <c r="L42" i="19"/>
  <c r="M42" i="19"/>
  <c r="N42" i="19"/>
  <c r="O42" i="19"/>
  <c r="O72" i="19" s="1"/>
  <c r="P42" i="19"/>
  <c r="Q42" i="19"/>
  <c r="R42" i="19"/>
  <c r="S42" i="19"/>
  <c r="J43" i="19"/>
  <c r="K43" i="19"/>
  <c r="L43" i="19"/>
  <c r="M43" i="19"/>
  <c r="N43" i="19"/>
  <c r="N73" i="19" s="1"/>
  <c r="O43" i="19"/>
  <c r="P43" i="19"/>
  <c r="Q43" i="19"/>
  <c r="R43" i="19"/>
  <c r="S43" i="19"/>
  <c r="J44" i="19"/>
  <c r="K44" i="19"/>
  <c r="L44" i="19"/>
  <c r="M44" i="19"/>
  <c r="N44" i="19"/>
  <c r="O44" i="19"/>
  <c r="P44" i="19"/>
  <c r="Q44" i="19"/>
  <c r="R44" i="19"/>
  <c r="S44" i="19"/>
  <c r="J45" i="19"/>
  <c r="K45" i="19"/>
  <c r="L45" i="19"/>
  <c r="M45" i="19"/>
  <c r="M75" i="19" s="1"/>
  <c r="N45" i="19"/>
  <c r="N75" i="19" s="1"/>
  <c r="O45" i="19"/>
  <c r="P45" i="19"/>
  <c r="Q45" i="19"/>
  <c r="Q75" i="19" s="1"/>
  <c r="R45" i="19"/>
  <c r="S45" i="19"/>
  <c r="J46" i="19"/>
  <c r="K46" i="19"/>
  <c r="L46" i="19"/>
  <c r="M46" i="19"/>
  <c r="N46" i="19"/>
  <c r="O46" i="19"/>
  <c r="P46" i="19"/>
  <c r="Q46" i="19"/>
  <c r="R46" i="19"/>
  <c r="S46" i="19"/>
  <c r="J47" i="19"/>
  <c r="K47" i="19"/>
  <c r="L47" i="19"/>
  <c r="M47" i="19"/>
  <c r="M77" i="19" s="1"/>
  <c r="N47" i="19"/>
  <c r="O47" i="19"/>
  <c r="P47" i="19"/>
  <c r="Q47" i="19"/>
  <c r="R47" i="19"/>
  <c r="S47" i="19"/>
  <c r="J48" i="19"/>
  <c r="K48" i="19"/>
  <c r="L48" i="19"/>
  <c r="L78" i="19" s="1"/>
  <c r="M48" i="19"/>
  <c r="N48" i="19"/>
  <c r="O48" i="19"/>
  <c r="P48" i="19"/>
  <c r="Q48" i="19"/>
  <c r="S48" i="19"/>
  <c r="J49" i="19"/>
  <c r="J79" i="19" s="1"/>
  <c r="K49" i="19"/>
  <c r="L49" i="19"/>
  <c r="M49" i="19"/>
  <c r="N49" i="19"/>
  <c r="O49" i="19"/>
  <c r="P49" i="19"/>
  <c r="Q49" i="19"/>
  <c r="R49" i="19"/>
  <c r="S49" i="19"/>
  <c r="J50" i="19"/>
  <c r="K50" i="19"/>
  <c r="L50" i="19"/>
  <c r="M50" i="19"/>
  <c r="N50" i="19"/>
  <c r="O50" i="19"/>
  <c r="P50" i="19"/>
  <c r="Q50" i="19"/>
  <c r="R50" i="19"/>
  <c r="S50" i="19"/>
  <c r="S80" i="19" s="1"/>
  <c r="J51" i="19"/>
  <c r="K51" i="19"/>
  <c r="L51" i="19"/>
  <c r="M51" i="19"/>
  <c r="M81" i="19" s="1"/>
  <c r="N51" i="19"/>
  <c r="O51" i="19"/>
  <c r="P51" i="19"/>
  <c r="Q51" i="19"/>
  <c r="R51" i="19"/>
  <c r="S51" i="19"/>
  <c r="J52" i="19"/>
  <c r="K52" i="19"/>
  <c r="K82" i="19" s="1"/>
  <c r="L52" i="19"/>
  <c r="M52" i="19"/>
  <c r="N52" i="19"/>
  <c r="O52" i="19"/>
  <c r="O82" i="19" s="1"/>
  <c r="P52" i="19"/>
  <c r="Q52" i="19"/>
  <c r="R52" i="19"/>
  <c r="S52" i="19"/>
  <c r="S82" i="19" s="1"/>
  <c r="J53" i="19"/>
  <c r="K53" i="19"/>
  <c r="L53" i="19"/>
  <c r="M53" i="19"/>
  <c r="N53" i="19"/>
  <c r="O53" i="19"/>
  <c r="P53" i="19"/>
  <c r="Q53" i="19"/>
  <c r="Q83" i="19" s="1"/>
  <c r="R53" i="19"/>
  <c r="S53" i="19"/>
  <c r="J54" i="19"/>
  <c r="K54" i="19"/>
  <c r="K84" i="19" s="1"/>
  <c r="L54" i="19"/>
  <c r="M54" i="19"/>
  <c r="N54" i="19"/>
  <c r="O54" i="19"/>
  <c r="O84" i="19" s="1"/>
  <c r="P54" i="19"/>
  <c r="Q54" i="19"/>
  <c r="R54" i="19"/>
  <c r="S54" i="19"/>
  <c r="J55" i="19"/>
  <c r="K55" i="19"/>
  <c r="L55" i="19"/>
  <c r="M55" i="19"/>
  <c r="N55" i="19"/>
  <c r="N85" i="19" s="1"/>
  <c r="O55" i="19"/>
  <c r="P55" i="19"/>
  <c r="Q55" i="19"/>
  <c r="Q85" i="19" s="1"/>
  <c r="R55" i="19"/>
  <c r="S55" i="19"/>
  <c r="J56" i="19"/>
  <c r="K56" i="19"/>
  <c r="K86" i="19" s="1"/>
  <c r="L56" i="19"/>
  <c r="L86" i="19" s="1"/>
  <c r="M56" i="19"/>
  <c r="M86" i="19" s="1"/>
  <c r="N56" i="19"/>
  <c r="O56" i="19"/>
  <c r="P56" i="19"/>
  <c r="Q56" i="19"/>
  <c r="R56" i="19"/>
  <c r="S56" i="19"/>
  <c r="J57" i="19"/>
  <c r="K57" i="19"/>
  <c r="L57" i="19"/>
  <c r="M57" i="19"/>
  <c r="N57" i="19"/>
  <c r="O57" i="19"/>
  <c r="P57" i="19"/>
  <c r="Q57" i="19"/>
  <c r="R57" i="19"/>
  <c r="S57" i="19"/>
  <c r="J58" i="19"/>
  <c r="K58" i="19"/>
  <c r="L58" i="19"/>
  <c r="M58" i="19"/>
  <c r="N58" i="19"/>
  <c r="O58" i="19"/>
  <c r="P58" i="19"/>
  <c r="Q58" i="19"/>
  <c r="R58" i="19"/>
  <c r="S58" i="19"/>
  <c r="P59" i="19"/>
  <c r="L67" i="19"/>
  <c r="R67" i="19"/>
  <c r="N68" i="19"/>
  <c r="O68" i="19"/>
  <c r="S68" i="19"/>
  <c r="Q69" i="19"/>
  <c r="R69" i="19"/>
  <c r="P70" i="19"/>
  <c r="Q70" i="19"/>
  <c r="S70" i="19"/>
  <c r="R71" i="19"/>
  <c r="S71" i="19"/>
  <c r="S72" i="19"/>
  <c r="L73" i="19"/>
  <c r="M73" i="19"/>
  <c r="Q73" i="19"/>
  <c r="O74" i="19"/>
  <c r="P74" i="19"/>
  <c r="Q74" i="19"/>
  <c r="S74" i="19"/>
  <c r="R75" i="19"/>
  <c r="S75" i="19"/>
  <c r="K76" i="19"/>
  <c r="O76" i="19"/>
  <c r="Q76" i="19"/>
  <c r="S76" i="19"/>
  <c r="Q77" i="19"/>
  <c r="R77" i="19"/>
  <c r="K78" i="19"/>
  <c r="O78" i="19"/>
  <c r="N79" i="19"/>
  <c r="R79" i="19"/>
  <c r="S79" i="19"/>
  <c r="K80" i="19"/>
  <c r="P80" i="19"/>
  <c r="Q81" i="19"/>
  <c r="P82" i="19"/>
  <c r="Q82" i="19"/>
  <c r="M83" i="19"/>
  <c r="R83" i="19"/>
  <c r="P84" i="19"/>
  <c r="Q84" i="19"/>
  <c r="S84" i="19"/>
  <c r="M85" i="19"/>
  <c r="R85" i="19"/>
  <c r="S85" i="19"/>
  <c r="O86" i="19"/>
  <c r="S86" i="19"/>
  <c r="J87" i="19"/>
  <c r="M87" i="19"/>
  <c r="Q87" i="19"/>
  <c r="R87" i="19"/>
  <c r="K88" i="19"/>
  <c r="O88" i="19"/>
  <c r="P88" i="19"/>
  <c r="S88" i="19"/>
  <c r="I47" i="84"/>
  <c r="I55" i="84"/>
  <c r="I53" i="84"/>
  <c r="I51" i="84"/>
  <c r="I49" i="84"/>
  <c r="I45" i="84"/>
  <c r="I43" i="84"/>
  <c r="I41" i="84"/>
  <c r="I40" i="84"/>
  <c r="I39" i="84"/>
  <c r="I37" i="84"/>
  <c r="I35" i="84"/>
  <c r="I34" i="84"/>
  <c r="I7" i="84"/>
  <c r="I11" i="84"/>
  <c r="I13" i="84"/>
  <c r="I15" i="84"/>
  <c r="I18" i="84"/>
  <c r="I22" i="84"/>
  <c r="I25" i="84"/>
  <c r="I26" i="84"/>
  <c r="I6" i="84"/>
  <c r="I5" i="84"/>
  <c r="I30" i="85"/>
  <c r="I28" i="85"/>
  <c r="I26" i="85"/>
  <c r="I24" i="85"/>
  <c r="I23" i="85"/>
  <c r="I22" i="85"/>
  <c r="I20" i="85"/>
  <c r="I10" i="85"/>
  <c r="I8" i="85"/>
  <c r="I9" i="85"/>
  <c r="I7" i="85"/>
  <c r="I6" i="85"/>
  <c r="H11" i="85"/>
  <c r="I115" i="71"/>
  <c r="H115" i="71"/>
  <c r="G115" i="71"/>
  <c r="F115" i="71"/>
  <c r="E115" i="71"/>
  <c r="D115" i="71"/>
  <c r="C115" i="71"/>
  <c r="I114" i="71"/>
  <c r="H114" i="71"/>
  <c r="G114" i="71"/>
  <c r="F114" i="71"/>
  <c r="E114" i="71"/>
  <c r="D114" i="71"/>
  <c r="C114" i="71"/>
  <c r="I76" i="71"/>
  <c r="H76" i="71"/>
  <c r="G76" i="71"/>
  <c r="F76" i="71"/>
  <c r="E76" i="71"/>
  <c r="D76" i="71"/>
  <c r="C76" i="71"/>
  <c r="I75" i="71"/>
  <c r="H75" i="71"/>
  <c r="G75" i="71"/>
  <c r="F75" i="71"/>
  <c r="E75" i="71"/>
  <c r="D75" i="71"/>
  <c r="C75" i="71"/>
  <c r="I127" i="70"/>
  <c r="H127" i="70"/>
  <c r="G127" i="70"/>
  <c r="F127" i="70"/>
  <c r="E127" i="70"/>
  <c r="D127" i="70"/>
  <c r="C127" i="70"/>
  <c r="I126" i="70"/>
  <c r="H126" i="70"/>
  <c r="G126" i="70"/>
  <c r="F126" i="70"/>
  <c r="E126" i="70"/>
  <c r="D126" i="70"/>
  <c r="C126" i="70"/>
  <c r="I78" i="70"/>
  <c r="H78" i="70"/>
  <c r="G78" i="70"/>
  <c r="F78" i="70"/>
  <c r="E78" i="70"/>
  <c r="D78" i="70"/>
  <c r="C78" i="70"/>
  <c r="I77" i="70"/>
  <c r="H77" i="70"/>
  <c r="G77" i="70"/>
  <c r="F77" i="70"/>
  <c r="E77" i="70"/>
  <c r="D77" i="70"/>
  <c r="C77" i="70"/>
  <c r="I36" i="70"/>
  <c r="I35" i="70"/>
  <c r="H35" i="70"/>
  <c r="G35" i="70"/>
  <c r="F35" i="70"/>
  <c r="E35" i="70"/>
  <c r="D35" i="70"/>
  <c r="C35" i="70"/>
  <c r="CE30" i="9"/>
  <c r="CD30" i="9"/>
  <c r="CC30" i="9"/>
  <c r="CB30" i="9"/>
  <c r="CA30" i="9"/>
  <c r="BZ30" i="9"/>
  <c r="BY30" i="9"/>
  <c r="BX30" i="9"/>
  <c r="BW30" i="9"/>
  <c r="BV30" i="9"/>
  <c r="BU30" i="9"/>
  <c r="BT30" i="9"/>
  <c r="BS30" i="9"/>
  <c r="BR30" i="9"/>
  <c r="BQ30" i="9"/>
  <c r="BP30" i="9"/>
  <c r="BO30" i="9"/>
  <c r="BN30" i="9"/>
  <c r="BJ30" i="9"/>
  <c r="BI30" i="9"/>
  <c r="BH30" i="9"/>
  <c r="BG30" i="9"/>
  <c r="BF30" i="9"/>
  <c r="BE30" i="9"/>
  <c r="BD30" i="9"/>
  <c r="BC30" i="9"/>
  <c r="BB30" i="9"/>
  <c r="BA30" i="9"/>
  <c r="AZ30" i="9"/>
  <c r="AY30" i="9"/>
  <c r="AX30" i="9"/>
  <c r="AW30" i="9"/>
  <c r="AS30" i="9"/>
  <c r="AR30" i="9"/>
  <c r="AQ30" i="9"/>
  <c r="AP30" i="9"/>
  <c r="AO30" i="9"/>
  <c r="AN30" i="9"/>
  <c r="AM30" i="9"/>
  <c r="AL30" i="9"/>
  <c r="AK30" i="9"/>
  <c r="AJ30" i="9"/>
  <c r="I30" i="9"/>
  <c r="H30" i="9"/>
  <c r="G30" i="9"/>
  <c r="F30" i="9"/>
  <c r="E30" i="9"/>
  <c r="E31" i="9" s="1"/>
  <c r="D30" i="9"/>
  <c r="C30" i="9"/>
  <c r="BD29" i="5"/>
  <c r="BC29" i="5"/>
  <c r="BB29" i="5"/>
  <c r="BA29" i="5"/>
  <c r="AZ29" i="5"/>
  <c r="AY29" i="5"/>
  <c r="AX29" i="5"/>
  <c r="AW29" i="5"/>
  <c r="BF29" i="5" s="1"/>
  <c r="AS29" i="5"/>
  <c r="AR29" i="5"/>
  <c r="L29" i="5"/>
  <c r="K29" i="5"/>
  <c r="I29" i="5"/>
  <c r="H29" i="5"/>
  <c r="F29" i="5"/>
  <c r="E29" i="5"/>
  <c r="C29" i="5"/>
  <c r="BF29" i="2"/>
  <c r="BE29" i="2"/>
  <c r="BD29" i="2"/>
  <c r="BC29" i="2"/>
  <c r="BB29" i="2"/>
  <c r="BI29" i="2" s="1"/>
  <c r="BA29" i="2"/>
  <c r="BH29" i="2" s="1"/>
  <c r="AW29" i="2"/>
  <c r="AV29" i="2"/>
  <c r="AU29" i="2"/>
  <c r="AT29" i="2"/>
  <c r="AS29" i="2"/>
  <c r="AR29" i="2"/>
  <c r="AQ29" i="2"/>
  <c r="AP29" i="2"/>
  <c r="AO29" i="2"/>
  <c r="AN29" i="2"/>
  <c r="AM29" i="2"/>
  <c r="I29" i="2"/>
  <c r="H29" i="2"/>
  <c r="G29" i="2"/>
  <c r="F29" i="2"/>
  <c r="E29" i="2"/>
  <c r="D29" i="2"/>
  <c r="C29" i="2"/>
  <c r="I29" i="17"/>
  <c r="H29" i="17"/>
  <c r="G29" i="17"/>
  <c r="F29" i="17"/>
  <c r="E29" i="17"/>
  <c r="D29" i="17"/>
  <c r="C29" i="17"/>
  <c r="BH29" i="3"/>
  <c r="BG29" i="3"/>
  <c r="BF29" i="3"/>
  <c r="BE29" i="3"/>
  <c r="BD29" i="3"/>
  <c r="BC29" i="3"/>
  <c r="BB29" i="3"/>
  <c r="BA29" i="3"/>
  <c r="AZ29" i="3"/>
  <c r="AY29" i="3"/>
  <c r="AX29" i="3"/>
  <c r="AW29" i="3"/>
  <c r="AS29" i="3"/>
  <c r="AR29" i="3"/>
  <c r="L29" i="3"/>
  <c r="K29" i="3"/>
  <c r="I29" i="3"/>
  <c r="H29" i="3"/>
  <c r="F29" i="3"/>
  <c r="E29" i="3"/>
  <c r="C29" i="3"/>
  <c r="AU42" i="1"/>
  <c r="AT42" i="1"/>
  <c r="BK30" i="1"/>
  <c r="BJ30" i="1"/>
  <c r="BI30" i="1"/>
  <c r="BH30" i="1"/>
  <c r="BG30" i="1"/>
  <c r="BF30" i="1"/>
  <c r="BE30" i="1"/>
  <c r="BD30" i="1"/>
  <c r="BC30" i="1"/>
  <c r="BB30" i="1"/>
  <c r="AX30" i="1"/>
  <c r="AW30" i="1"/>
  <c r="AV30" i="1"/>
  <c r="AU30" i="1"/>
  <c r="AT30" i="1"/>
  <c r="AS30" i="1"/>
  <c r="AQ30" i="1"/>
  <c r="AP30" i="1"/>
  <c r="AO30" i="1"/>
  <c r="AN30" i="1"/>
  <c r="AM30" i="1"/>
  <c r="I30" i="1"/>
  <c r="H30" i="1"/>
  <c r="G30" i="1"/>
  <c r="F30" i="1"/>
  <c r="E30" i="1"/>
  <c r="D30" i="1"/>
  <c r="C30" i="1"/>
  <c r="O85" i="19" l="1"/>
  <c r="O83" i="19"/>
  <c r="O81" i="19"/>
  <c r="O79" i="19"/>
  <c r="L88" i="19"/>
  <c r="L82" i="19"/>
  <c r="N81" i="19"/>
  <c r="M88" i="19"/>
  <c r="O87" i="19"/>
  <c r="M84" i="19"/>
  <c r="M82" i="19"/>
  <c r="M80" i="19"/>
  <c r="N87" i="19"/>
  <c r="L84" i="19"/>
  <c r="N83" i="19"/>
  <c r="L80" i="19"/>
  <c r="N77" i="19"/>
  <c r="L74" i="19"/>
  <c r="N88" i="19"/>
  <c r="L87" i="19"/>
  <c r="N86" i="19"/>
  <c r="L85" i="19"/>
  <c r="N84" i="19"/>
  <c r="L83" i="19"/>
  <c r="N82" i="19"/>
  <c r="L81" i="19"/>
  <c r="N80" i="19"/>
  <c r="L79" i="19"/>
  <c r="L69" i="19"/>
  <c r="K83" i="19"/>
  <c r="K79" i="19"/>
  <c r="J83" i="19"/>
  <c r="K59" i="19"/>
  <c r="K74" i="19"/>
  <c r="K70" i="19"/>
  <c r="K87" i="19"/>
  <c r="K85" i="19"/>
  <c r="K81" i="19"/>
  <c r="J85" i="19"/>
  <c r="J81" i="19"/>
  <c r="J88" i="19"/>
  <c r="J86" i="19"/>
  <c r="J84" i="19"/>
  <c r="J82" i="19"/>
  <c r="J80" i="19"/>
  <c r="O30" i="19"/>
  <c r="R89" i="19"/>
  <c r="N30" i="19"/>
  <c r="L30" i="19"/>
  <c r="P30" i="1"/>
  <c r="M32" i="1"/>
  <c r="K30" i="19"/>
  <c r="J77" i="19"/>
  <c r="J75" i="19"/>
  <c r="J73" i="19"/>
  <c r="J71" i="19"/>
  <c r="J69" i="19"/>
  <c r="N32" i="1"/>
  <c r="O51" i="60"/>
  <c r="I27" i="84"/>
  <c r="M29" i="63"/>
  <c r="J30" i="19"/>
  <c r="O27" i="79"/>
  <c r="Q17" i="79"/>
  <c r="Q71" i="61"/>
  <c r="L7" i="62"/>
  <c r="J29" i="62"/>
  <c r="L29" i="62" s="1"/>
  <c r="Q42" i="60"/>
  <c r="Q36" i="79"/>
  <c r="P30" i="19"/>
  <c r="P67" i="19"/>
  <c r="O59" i="19"/>
  <c r="O80" i="19"/>
  <c r="Q59" i="19"/>
  <c r="Q79" i="19"/>
  <c r="M59" i="19"/>
  <c r="M79" i="19"/>
  <c r="M89" i="19" s="1"/>
  <c r="S78" i="19"/>
  <c r="S59" i="19"/>
  <c r="J78" i="19"/>
  <c r="J76" i="19"/>
  <c r="J74" i="19"/>
  <c r="J72" i="19"/>
  <c r="J70" i="19"/>
  <c r="J68" i="19"/>
  <c r="L59" i="19"/>
  <c r="N21" i="78"/>
  <c r="N21" i="81"/>
  <c r="Q30" i="19"/>
  <c r="L15" i="62"/>
  <c r="L28" i="83"/>
  <c r="BN38" i="1"/>
  <c r="BO38" i="1"/>
  <c r="AJ31" i="9"/>
  <c r="Q68" i="19"/>
  <c r="Q89" i="19" s="1"/>
  <c r="O67" i="19"/>
  <c r="R59" i="19"/>
  <c r="N59" i="19"/>
  <c r="P76" i="19"/>
  <c r="L76" i="19"/>
  <c r="P72" i="19"/>
  <c r="L72" i="19"/>
  <c r="P68" i="19"/>
  <c r="L68" i="19"/>
  <c r="N32" i="2"/>
  <c r="AB31" i="9"/>
  <c r="M31" i="9"/>
  <c r="N36" i="79"/>
  <c r="N30" i="78"/>
  <c r="L24" i="62"/>
  <c r="L17" i="62"/>
  <c r="L9" i="62"/>
  <c r="L68" i="83"/>
  <c r="L66" i="63"/>
  <c r="M30" i="19"/>
  <c r="L21" i="78"/>
  <c r="L20" i="62"/>
  <c r="O45" i="63"/>
  <c r="BM30" i="1"/>
  <c r="I31" i="85"/>
  <c r="BN30" i="1"/>
  <c r="I56" i="84"/>
  <c r="S67" i="19"/>
  <c r="S89" i="19" s="1"/>
  <c r="N67" i="19"/>
  <c r="L42" i="60"/>
  <c r="L21" i="60"/>
  <c r="K21" i="60"/>
  <c r="L17" i="79"/>
  <c r="L80" i="61"/>
  <c r="L71" i="61"/>
  <c r="O57" i="61"/>
  <c r="O46" i="78"/>
  <c r="L76" i="62"/>
  <c r="L27" i="62"/>
  <c r="L18" i="62"/>
  <c r="L12" i="62"/>
  <c r="N57" i="80"/>
  <c r="Q66" i="63"/>
  <c r="Q54" i="63"/>
  <c r="L56" i="64"/>
  <c r="U36" i="79"/>
  <c r="M32" i="2"/>
  <c r="O29" i="61"/>
  <c r="BN39" i="1"/>
  <c r="BN54" i="1"/>
  <c r="N29" i="61"/>
  <c r="BN51" i="1"/>
  <c r="J59" i="19"/>
  <c r="J67" i="19"/>
  <c r="BO53" i="1"/>
  <c r="BO55" i="1"/>
  <c r="BO48" i="1"/>
  <c r="BO50" i="1"/>
  <c r="BO52" i="1"/>
  <c r="BO41" i="1"/>
  <c r="Q63" i="86"/>
  <c r="O63" i="86"/>
  <c r="N63" i="86"/>
  <c r="L63" i="86"/>
  <c r="Q60" i="60"/>
  <c r="O60" i="60"/>
  <c r="N60" i="60"/>
  <c r="L60" i="60"/>
  <c r="Q61" i="62"/>
  <c r="O61" i="62"/>
  <c r="N61" i="62"/>
  <c r="L61" i="62"/>
  <c r="O8" i="62"/>
  <c r="N8" i="62"/>
  <c r="L8" i="62"/>
  <c r="Q8" i="62"/>
  <c r="B78" i="80"/>
  <c r="B76" i="62"/>
  <c r="K89" i="19" l="1"/>
  <c r="N89" i="19"/>
  <c r="O89" i="19"/>
  <c r="L89" i="19"/>
  <c r="P89" i="19"/>
  <c r="J89" i="19"/>
  <c r="I67" i="83"/>
  <c r="I36" i="83"/>
  <c r="I38" i="83"/>
  <c r="I40" i="83"/>
  <c r="I41" i="83"/>
  <c r="I42" i="83"/>
  <c r="I43" i="83"/>
  <c r="I45" i="83"/>
  <c r="I47" i="83"/>
  <c r="I49" i="83"/>
  <c r="I51" i="83"/>
  <c r="I53" i="83"/>
  <c r="I55" i="83"/>
  <c r="I56" i="83"/>
  <c r="I58" i="83"/>
  <c r="I60" i="83"/>
  <c r="I62" i="83"/>
  <c r="I63" i="83"/>
  <c r="I65" i="83"/>
  <c r="I35" i="83"/>
  <c r="I26" i="83"/>
  <c r="I27" i="83"/>
  <c r="I7" i="83"/>
  <c r="I8" i="83"/>
  <c r="I11" i="83"/>
  <c r="I12" i="83"/>
  <c r="I14" i="83"/>
  <c r="I16" i="83"/>
  <c r="I17" i="83"/>
  <c r="I18" i="83"/>
  <c r="I19" i="83"/>
  <c r="I23" i="83"/>
  <c r="I6" i="83"/>
  <c r="C7" i="60"/>
  <c r="C21" i="60" s="1"/>
  <c r="C8" i="60"/>
  <c r="C70" i="66"/>
  <c r="D70" i="66"/>
  <c r="E70" i="66"/>
  <c r="F70" i="66"/>
  <c r="B70" i="66"/>
  <c r="C50" i="65"/>
  <c r="D50" i="65"/>
  <c r="E50" i="65"/>
  <c r="F50" i="65"/>
  <c r="B50" i="65"/>
  <c r="C79" i="65"/>
  <c r="D79" i="65"/>
  <c r="E79" i="65"/>
  <c r="F79" i="65"/>
  <c r="B79" i="65"/>
  <c r="C68" i="83"/>
  <c r="D68" i="83"/>
  <c r="E68" i="83"/>
  <c r="F68" i="83"/>
  <c r="G68" i="83"/>
  <c r="H68" i="83"/>
  <c r="B68" i="83"/>
  <c r="C56" i="84"/>
  <c r="D56" i="84"/>
  <c r="E56" i="84"/>
  <c r="F56" i="84"/>
  <c r="G56" i="84"/>
  <c r="H56" i="84"/>
  <c r="B56" i="84"/>
  <c r="C31" i="85"/>
  <c r="D31" i="85"/>
  <c r="E31" i="85"/>
  <c r="F31" i="85"/>
  <c r="G31" i="85"/>
  <c r="H31" i="85"/>
  <c r="B31" i="85"/>
  <c r="C74" i="86"/>
  <c r="E74" i="86"/>
  <c r="F74" i="86"/>
  <c r="G74" i="86"/>
  <c r="I74" i="86"/>
  <c r="B74" i="86"/>
  <c r="C51" i="86"/>
  <c r="E51" i="86"/>
  <c r="F51" i="86"/>
  <c r="G51" i="86"/>
  <c r="I51" i="86"/>
  <c r="B51" i="86"/>
  <c r="C75" i="87"/>
  <c r="E75" i="87"/>
  <c r="F75" i="87"/>
  <c r="G75" i="87"/>
  <c r="I75" i="87"/>
  <c r="B75" i="87"/>
  <c r="C42" i="87"/>
  <c r="D42" i="87"/>
  <c r="E42" i="87"/>
  <c r="F42" i="87"/>
  <c r="G42" i="87"/>
  <c r="H42" i="87"/>
  <c r="I42" i="87"/>
  <c r="B42" i="87"/>
  <c r="C81" i="88"/>
  <c r="D81" i="88"/>
  <c r="E81" i="88"/>
  <c r="F81" i="88"/>
  <c r="G81" i="88"/>
  <c r="H81" i="88"/>
  <c r="I81" i="88"/>
  <c r="B81" i="88"/>
  <c r="C59" i="88"/>
  <c r="D59" i="88"/>
  <c r="E59" i="88"/>
  <c r="F59" i="88"/>
  <c r="G59" i="88"/>
  <c r="H59" i="88"/>
  <c r="I59" i="88"/>
  <c r="B59" i="88"/>
  <c r="C31" i="88"/>
  <c r="D31" i="88"/>
  <c r="E31" i="88"/>
  <c r="F31" i="88"/>
  <c r="G31" i="88"/>
  <c r="H31" i="88"/>
  <c r="I31" i="88"/>
  <c r="B31" i="88"/>
  <c r="C58" i="89"/>
  <c r="D58" i="89"/>
  <c r="E58" i="89"/>
  <c r="F58" i="89"/>
  <c r="G58" i="89"/>
  <c r="H58" i="89"/>
  <c r="I58" i="89"/>
  <c r="B58" i="89"/>
  <c r="C39" i="89"/>
  <c r="E39" i="89"/>
  <c r="F39" i="89"/>
  <c r="G39" i="89"/>
  <c r="I39" i="89"/>
  <c r="B39" i="89"/>
  <c r="C26" i="89"/>
  <c r="D26" i="89"/>
  <c r="E26" i="89"/>
  <c r="F26" i="89"/>
  <c r="G26" i="89"/>
  <c r="H26" i="89"/>
  <c r="I26" i="89"/>
  <c r="B26" i="89"/>
  <c r="C31" i="64"/>
  <c r="D31" i="64"/>
  <c r="E31" i="64"/>
  <c r="F31" i="64"/>
  <c r="G31" i="64"/>
  <c r="H31" i="64"/>
  <c r="I31" i="64"/>
  <c r="B31" i="64"/>
  <c r="H38" i="89"/>
  <c r="H39" i="89" s="1"/>
  <c r="D38" i="89"/>
  <c r="P38" i="89" s="1"/>
  <c r="D34" i="89"/>
  <c r="P34" i="89" s="1"/>
  <c r="P39" i="89" s="1"/>
  <c r="I58" i="90"/>
  <c r="G58" i="90"/>
  <c r="F58" i="90"/>
  <c r="E58" i="90"/>
  <c r="C58" i="90"/>
  <c r="B58" i="90"/>
  <c r="H57" i="90"/>
  <c r="D57" i="90"/>
  <c r="P57" i="90" s="1"/>
  <c r="H56" i="90"/>
  <c r="D56" i="90"/>
  <c r="H49" i="90"/>
  <c r="D49" i="90"/>
  <c r="P49" i="90" s="1"/>
  <c r="H48" i="90"/>
  <c r="D48" i="90"/>
  <c r="H47" i="90"/>
  <c r="D47" i="90"/>
  <c r="P47" i="90" s="1"/>
  <c r="H46" i="90"/>
  <c r="D46" i="90"/>
  <c r="H45" i="90"/>
  <c r="D45" i="90"/>
  <c r="P45" i="90" s="1"/>
  <c r="D44" i="90"/>
  <c r="P44" i="90" s="1"/>
  <c r="H43" i="90"/>
  <c r="D43" i="90"/>
  <c r="P43" i="90" s="1"/>
  <c r="H42" i="90"/>
  <c r="D42" i="90"/>
  <c r="H41" i="90"/>
  <c r="D41" i="90"/>
  <c r="P41" i="90" s="1"/>
  <c r="H40" i="90"/>
  <c r="D40" i="90"/>
  <c r="H39" i="90"/>
  <c r="D39" i="90"/>
  <c r="P39" i="90" s="1"/>
  <c r="D38" i="90"/>
  <c r="P38" i="90" s="1"/>
  <c r="H36" i="90"/>
  <c r="D36" i="90"/>
  <c r="H29" i="90"/>
  <c r="D29" i="90"/>
  <c r="P29" i="90" s="1"/>
  <c r="I22" i="90"/>
  <c r="G22" i="90"/>
  <c r="F22" i="90"/>
  <c r="E22" i="90"/>
  <c r="C22" i="90"/>
  <c r="B22" i="90"/>
  <c r="H21" i="90"/>
  <c r="D21" i="90"/>
  <c r="P21" i="90" s="1"/>
  <c r="H20" i="90"/>
  <c r="D20" i="90"/>
  <c r="H19" i="90"/>
  <c r="D19" i="90"/>
  <c r="P19" i="90" s="1"/>
  <c r="H18" i="90"/>
  <c r="D18" i="90"/>
  <c r="H17" i="90"/>
  <c r="D17" i="90"/>
  <c r="P17" i="90" s="1"/>
  <c r="D16" i="90"/>
  <c r="P16" i="90" s="1"/>
  <c r="P15" i="90"/>
  <c r="H14" i="90"/>
  <c r="D14" i="90"/>
  <c r="P14" i="90" s="1"/>
  <c r="H13" i="90"/>
  <c r="D13" i="90"/>
  <c r="H12" i="90"/>
  <c r="D12" i="90"/>
  <c r="P12" i="90" s="1"/>
  <c r="H11" i="90"/>
  <c r="D11" i="90"/>
  <c r="D10" i="90"/>
  <c r="P10" i="90" s="1"/>
  <c r="H9" i="90"/>
  <c r="D9" i="90"/>
  <c r="H8" i="90"/>
  <c r="D8" i="90"/>
  <c r="P8" i="90" s="1"/>
  <c r="H7" i="90"/>
  <c r="D7" i="90"/>
  <c r="H6" i="90"/>
  <c r="D6" i="90"/>
  <c r="P6" i="90" s="1"/>
  <c r="H8" i="81"/>
  <c r="D8" i="81"/>
  <c r="H72" i="87"/>
  <c r="H75" i="87" s="1"/>
  <c r="D72" i="87"/>
  <c r="P72" i="87" s="1"/>
  <c r="P75" i="87" s="1"/>
  <c r="I83" i="73"/>
  <c r="H83" i="73"/>
  <c r="G83" i="73"/>
  <c r="F83" i="73"/>
  <c r="E83" i="73"/>
  <c r="D83" i="73"/>
  <c r="C83" i="73"/>
  <c r="B83" i="73"/>
  <c r="I82" i="73"/>
  <c r="H82" i="73"/>
  <c r="G82" i="73"/>
  <c r="F82" i="73"/>
  <c r="E82" i="73"/>
  <c r="D82" i="73"/>
  <c r="C82" i="73"/>
  <c r="B82" i="73"/>
  <c r="I81" i="73"/>
  <c r="H81" i="73"/>
  <c r="G81" i="73"/>
  <c r="F81" i="73"/>
  <c r="E81" i="73"/>
  <c r="D81" i="73"/>
  <c r="C81" i="73"/>
  <c r="B81" i="73"/>
  <c r="E80" i="73"/>
  <c r="D80" i="73"/>
  <c r="C80" i="73"/>
  <c r="B80" i="73"/>
  <c r="I79" i="73"/>
  <c r="H79" i="73"/>
  <c r="G79" i="73"/>
  <c r="F79" i="73"/>
  <c r="E79" i="73"/>
  <c r="D79" i="73"/>
  <c r="C79" i="73"/>
  <c r="B79" i="73"/>
  <c r="I77" i="73"/>
  <c r="H77" i="73"/>
  <c r="G77" i="73"/>
  <c r="F77" i="73"/>
  <c r="I75" i="73"/>
  <c r="H75" i="73"/>
  <c r="G75" i="73"/>
  <c r="F75" i="73"/>
  <c r="E75" i="73"/>
  <c r="D75" i="73"/>
  <c r="C75" i="73"/>
  <c r="B75" i="73"/>
  <c r="I74" i="73"/>
  <c r="H74" i="73"/>
  <c r="G74" i="73"/>
  <c r="F74" i="73"/>
  <c r="E74" i="73"/>
  <c r="D74" i="73"/>
  <c r="C74" i="73"/>
  <c r="B74" i="73"/>
  <c r="E73" i="73"/>
  <c r="D73" i="73"/>
  <c r="C73" i="73"/>
  <c r="B73" i="73"/>
  <c r="I72" i="73"/>
  <c r="H72" i="73"/>
  <c r="G72" i="73"/>
  <c r="F72" i="73"/>
  <c r="E72" i="73"/>
  <c r="D72" i="73"/>
  <c r="C72" i="73"/>
  <c r="B72" i="73"/>
  <c r="I70" i="73"/>
  <c r="H70" i="73"/>
  <c r="G70" i="73"/>
  <c r="F70" i="73"/>
  <c r="E70" i="73"/>
  <c r="D70" i="73"/>
  <c r="C70" i="73"/>
  <c r="B70" i="73"/>
  <c r="I69" i="73"/>
  <c r="H69" i="73"/>
  <c r="G69" i="73"/>
  <c r="F69" i="73"/>
  <c r="E69" i="73"/>
  <c r="D69" i="73"/>
  <c r="C69" i="73"/>
  <c r="B69" i="73"/>
  <c r="I68" i="73"/>
  <c r="H68" i="73"/>
  <c r="G68" i="73"/>
  <c r="F68" i="73"/>
  <c r="E68" i="73"/>
  <c r="D68" i="73"/>
  <c r="C68" i="73"/>
  <c r="B68" i="73"/>
  <c r="I67" i="73"/>
  <c r="H67" i="73"/>
  <c r="G67" i="73"/>
  <c r="F67" i="73"/>
  <c r="E67" i="73"/>
  <c r="D67" i="73"/>
  <c r="C67" i="73"/>
  <c r="B67" i="73"/>
  <c r="I65" i="73"/>
  <c r="H65" i="73"/>
  <c r="G65" i="73"/>
  <c r="F65" i="73"/>
  <c r="E65" i="73"/>
  <c r="D65" i="73"/>
  <c r="C65" i="73"/>
  <c r="B65" i="73"/>
  <c r="I63" i="73"/>
  <c r="H63" i="73"/>
  <c r="G63" i="73"/>
  <c r="F63" i="73"/>
  <c r="E63" i="73"/>
  <c r="D63" i="73"/>
  <c r="C63" i="73"/>
  <c r="B63" i="73"/>
  <c r="I62" i="73"/>
  <c r="H62" i="73"/>
  <c r="G62" i="73"/>
  <c r="F62" i="73"/>
  <c r="E62" i="73"/>
  <c r="D62" i="73"/>
  <c r="C62" i="73"/>
  <c r="B62" i="73"/>
  <c r="I56" i="73"/>
  <c r="H56" i="73"/>
  <c r="G56" i="73"/>
  <c r="F56" i="73"/>
  <c r="E56" i="73"/>
  <c r="D56" i="73"/>
  <c r="C56" i="73"/>
  <c r="B56" i="73"/>
  <c r="I28" i="73"/>
  <c r="H28" i="73"/>
  <c r="G28" i="73"/>
  <c r="F28" i="73"/>
  <c r="E28" i="73"/>
  <c r="D28" i="73"/>
  <c r="C28" i="73"/>
  <c r="B28" i="73"/>
  <c r="H73" i="86"/>
  <c r="D73" i="86"/>
  <c r="H71" i="86"/>
  <c r="D71" i="86"/>
  <c r="H62" i="86"/>
  <c r="D62" i="86"/>
  <c r="H61" i="86"/>
  <c r="D61" i="86"/>
  <c r="P61" i="86" s="1"/>
  <c r="H59" i="86"/>
  <c r="H63" i="86" s="1"/>
  <c r="D59" i="86"/>
  <c r="H50" i="86"/>
  <c r="D50" i="86"/>
  <c r="H49" i="86"/>
  <c r="D49" i="86"/>
  <c r="H48" i="86"/>
  <c r="D48" i="86"/>
  <c r="H46" i="86"/>
  <c r="D46" i="86"/>
  <c r="H44" i="86"/>
  <c r="D44" i="86"/>
  <c r="H40" i="86"/>
  <c r="D40" i="86"/>
  <c r="H38" i="86"/>
  <c r="D38" i="86"/>
  <c r="H36" i="86"/>
  <c r="D36" i="86"/>
  <c r="H35" i="86"/>
  <c r="D35" i="86"/>
  <c r="H34" i="86"/>
  <c r="D34" i="86"/>
  <c r="H33" i="86"/>
  <c r="D33" i="86"/>
  <c r="H31" i="86"/>
  <c r="D31" i="86"/>
  <c r="H30" i="86"/>
  <c r="D30" i="86"/>
  <c r="H29" i="86"/>
  <c r="D29" i="86"/>
  <c r="H28" i="86"/>
  <c r="D28" i="86"/>
  <c r="H26" i="86"/>
  <c r="D26" i="86"/>
  <c r="H25" i="86"/>
  <c r="D25" i="86"/>
  <c r="H24" i="86"/>
  <c r="D24" i="86"/>
  <c r="H23" i="86"/>
  <c r="D23" i="86"/>
  <c r="H21" i="86"/>
  <c r="D21" i="86"/>
  <c r="H20" i="86"/>
  <c r="D20" i="86"/>
  <c r="H19" i="86"/>
  <c r="D19" i="86"/>
  <c r="H17" i="86"/>
  <c r="D17" i="86"/>
  <c r="H16" i="86"/>
  <c r="D16" i="86"/>
  <c r="H15" i="86"/>
  <c r="D15" i="86"/>
  <c r="H14" i="86"/>
  <c r="D14" i="86"/>
  <c r="H13" i="86"/>
  <c r="D13" i="86"/>
  <c r="H11" i="86"/>
  <c r="D11" i="86"/>
  <c r="H10" i="86"/>
  <c r="D10" i="86"/>
  <c r="H8" i="86"/>
  <c r="D8" i="86"/>
  <c r="H7" i="86"/>
  <c r="D7" i="86"/>
  <c r="D51" i="86" s="1"/>
  <c r="C27" i="66"/>
  <c r="I11" i="85"/>
  <c r="G11" i="85"/>
  <c r="F11" i="85"/>
  <c r="E11" i="85"/>
  <c r="D11" i="85"/>
  <c r="C11" i="85"/>
  <c r="B11" i="85"/>
  <c r="H27" i="84"/>
  <c r="G27" i="84"/>
  <c r="F27" i="84"/>
  <c r="E27" i="84"/>
  <c r="D27" i="84"/>
  <c r="C27" i="84"/>
  <c r="B27" i="84"/>
  <c r="H28" i="83"/>
  <c r="G28" i="83"/>
  <c r="F28" i="83"/>
  <c r="E28" i="83"/>
  <c r="D28" i="83"/>
  <c r="C28" i="83"/>
  <c r="B28" i="83"/>
  <c r="I21" i="81"/>
  <c r="G21" i="81"/>
  <c r="F21" i="81"/>
  <c r="E21" i="81"/>
  <c r="C21" i="81"/>
  <c r="B21" i="81"/>
  <c r="H20" i="81"/>
  <c r="D20" i="81"/>
  <c r="H19" i="81"/>
  <c r="D19" i="81"/>
  <c r="P19" i="81" s="1"/>
  <c r="H18" i="81"/>
  <c r="D18" i="81"/>
  <c r="H17" i="81"/>
  <c r="D17" i="81"/>
  <c r="P17" i="81" s="1"/>
  <c r="H16" i="81"/>
  <c r="D16" i="81"/>
  <c r="H15" i="81"/>
  <c r="D15" i="81"/>
  <c r="I78" i="80"/>
  <c r="G78" i="80"/>
  <c r="F78" i="80"/>
  <c r="E78" i="80"/>
  <c r="C78" i="80"/>
  <c r="H77" i="80"/>
  <c r="D77" i="80"/>
  <c r="H76" i="80"/>
  <c r="D76" i="80"/>
  <c r="P76" i="80" s="1"/>
  <c r="H75" i="80"/>
  <c r="D75" i="80"/>
  <c r="H74" i="80"/>
  <c r="D74" i="80"/>
  <c r="P74" i="80" s="1"/>
  <c r="H73" i="80"/>
  <c r="D73" i="80"/>
  <c r="H72" i="80"/>
  <c r="D72" i="80"/>
  <c r="P72" i="80" s="1"/>
  <c r="H71" i="80"/>
  <c r="D71" i="80"/>
  <c r="H70" i="80"/>
  <c r="D70" i="80"/>
  <c r="P70" i="80" s="1"/>
  <c r="H69" i="80"/>
  <c r="D69" i="80"/>
  <c r="H68" i="80"/>
  <c r="D68" i="80"/>
  <c r="P68" i="80" s="1"/>
  <c r="H67" i="80"/>
  <c r="D67" i="80"/>
  <c r="H66" i="80"/>
  <c r="D66" i="80"/>
  <c r="P66" i="80" s="1"/>
  <c r="H65" i="80"/>
  <c r="D65" i="80"/>
  <c r="H78" i="80"/>
  <c r="I57" i="80"/>
  <c r="G57" i="80"/>
  <c r="F57" i="80"/>
  <c r="E57" i="80"/>
  <c r="C57" i="80"/>
  <c r="B57" i="80"/>
  <c r="H56" i="80"/>
  <c r="D56" i="80"/>
  <c r="P56" i="80" s="1"/>
  <c r="H55" i="80"/>
  <c r="D55" i="80"/>
  <c r="H54" i="80"/>
  <c r="D54" i="80"/>
  <c r="P54" i="80" s="1"/>
  <c r="H53" i="80"/>
  <c r="D53" i="80"/>
  <c r="H52" i="80"/>
  <c r="D52" i="80"/>
  <c r="P52" i="80" s="1"/>
  <c r="H51" i="80"/>
  <c r="D51" i="80"/>
  <c r="H50" i="80"/>
  <c r="D50" i="80"/>
  <c r="P50" i="80" s="1"/>
  <c r="H49" i="80"/>
  <c r="D49" i="80"/>
  <c r="H48" i="80"/>
  <c r="D48" i="80"/>
  <c r="P48" i="80" s="1"/>
  <c r="H46" i="80"/>
  <c r="D46" i="80"/>
  <c r="H45" i="80"/>
  <c r="D45" i="80"/>
  <c r="P45" i="80" s="1"/>
  <c r="H44" i="80"/>
  <c r="D44" i="80"/>
  <c r="H43" i="80"/>
  <c r="D43" i="80"/>
  <c r="P43" i="80" s="1"/>
  <c r="H42" i="80"/>
  <c r="D42" i="80"/>
  <c r="H41" i="80"/>
  <c r="D41" i="80"/>
  <c r="P41" i="80" s="1"/>
  <c r="H40" i="80"/>
  <c r="D40" i="80"/>
  <c r="H39" i="80"/>
  <c r="D39" i="80"/>
  <c r="P39" i="80" s="1"/>
  <c r="H38" i="80"/>
  <c r="D38" i="80"/>
  <c r="H37" i="80"/>
  <c r="D37" i="80"/>
  <c r="P37" i="80" s="1"/>
  <c r="H36" i="80"/>
  <c r="D36" i="80"/>
  <c r="H35" i="80"/>
  <c r="D35" i="80"/>
  <c r="H29" i="80"/>
  <c r="D29" i="80"/>
  <c r="H27" i="80"/>
  <c r="D27" i="80"/>
  <c r="P27" i="80" s="1"/>
  <c r="H26" i="80"/>
  <c r="D26" i="80"/>
  <c r="H25" i="80"/>
  <c r="D25" i="80"/>
  <c r="P25" i="80" s="1"/>
  <c r="H24" i="80"/>
  <c r="D24" i="80"/>
  <c r="H23" i="80"/>
  <c r="D23" i="80"/>
  <c r="P23" i="80" s="1"/>
  <c r="H22" i="80"/>
  <c r="D22" i="80"/>
  <c r="H21" i="80"/>
  <c r="D21" i="80"/>
  <c r="P21" i="80" s="1"/>
  <c r="H19" i="80"/>
  <c r="D19" i="80"/>
  <c r="H18" i="80"/>
  <c r="D18" i="80"/>
  <c r="P18" i="80" s="1"/>
  <c r="H16" i="80"/>
  <c r="D16" i="80"/>
  <c r="H15" i="80"/>
  <c r="D15" i="80"/>
  <c r="P15" i="80" s="1"/>
  <c r="H14" i="80"/>
  <c r="D14" i="80"/>
  <c r="H13" i="80"/>
  <c r="D13" i="80"/>
  <c r="P13" i="80" s="1"/>
  <c r="H12" i="80"/>
  <c r="D12" i="80"/>
  <c r="H11" i="80"/>
  <c r="D11" i="80"/>
  <c r="P11" i="80" s="1"/>
  <c r="H10" i="80"/>
  <c r="D10" i="80"/>
  <c r="H8" i="80"/>
  <c r="D8" i="80"/>
  <c r="P8" i="80" s="1"/>
  <c r="H7" i="80"/>
  <c r="D7" i="80"/>
  <c r="H6" i="80"/>
  <c r="D6" i="80"/>
  <c r="P6" i="80" s="1"/>
  <c r="I36" i="79"/>
  <c r="G36" i="79"/>
  <c r="F36" i="79"/>
  <c r="E36" i="79"/>
  <c r="C36" i="79"/>
  <c r="B36" i="79"/>
  <c r="H35" i="79"/>
  <c r="D35" i="79"/>
  <c r="P35" i="79" s="1"/>
  <c r="H34" i="79"/>
  <c r="H36" i="79" s="1"/>
  <c r="D34" i="79"/>
  <c r="I27" i="79"/>
  <c r="G27" i="79"/>
  <c r="F27" i="79"/>
  <c r="E27" i="79"/>
  <c r="C27" i="79"/>
  <c r="B27" i="79"/>
  <c r="H26" i="79"/>
  <c r="D26" i="79"/>
  <c r="H25" i="79"/>
  <c r="D25" i="79"/>
  <c r="P25" i="79" s="1"/>
  <c r="H24" i="79"/>
  <c r="H27" i="79" s="1"/>
  <c r="D24" i="79"/>
  <c r="I17" i="79"/>
  <c r="G17" i="79"/>
  <c r="F17" i="79"/>
  <c r="E17" i="79"/>
  <c r="C17" i="79"/>
  <c r="B17" i="79"/>
  <c r="H16" i="79"/>
  <c r="D16" i="79"/>
  <c r="H15" i="79"/>
  <c r="D15" i="79"/>
  <c r="P15" i="79" s="1"/>
  <c r="H14" i="79"/>
  <c r="D14" i="79"/>
  <c r="H13" i="79"/>
  <c r="D13" i="79"/>
  <c r="P13" i="79" s="1"/>
  <c r="H12" i="79"/>
  <c r="D12" i="79"/>
  <c r="H11" i="79"/>
  <c r="D11" i="79"/>
  <c r="P11" i="79" s="1"/>
  <c r="H10" i="79"/>
  <c r="D10" i="79"/>
  <c r="H8" i="79"/>
  <c r="D8" i="79"/>
  <c r="P8" i="79" s="1"/>
  <c r="H7" i="79"/>
  <c r="D7" i="79"/>
  <c r="H6" i="79"/>
  <c r="D6" i="79"/>
  <c r="I46" i="78"/>
  <c r="G46" i="78"/>
  <c r="F46" i="78"/>
  <c r="E46" i="78"/>
  <c r="C46" i="78"/>
  <c r="B46" i="78"/>
  <c r="H45" i="78"/>
  <c r="D45" i="78"/>
  <c r="P45" i="78" s="1"/>
  <c r="H44" i="78"/>
  <c r="D44" i="78"/>
  <c r="H43" i="78"/>
  <c r="D43" i="78"/>
  <c r="P43" i="78" s="1"/>
  <c r="H42" i="78"/>
  <c r="D42" i="78"/>
  <c r="H41" i="78"/>
  <c r="D41" i="78"/>
  <c r="P41" i="78" s="1"/>
  <c r="H40" i="78"/>
  <c r="D40" i="78"/>
  <c r="H39" i="78"/>
  <c r="D39" i="78"/>
  <c r="P39" i="78" s="1"/>
  <c r="H38" i="78"/>
  <c r="D38" i="78"/>
  <c r="H37" i="78"/>
  <c r="D37" i="78"/>
  <c r="P37" i="78" s="1"/>
  <c r="H36" i="78"/>
  <c r="H46" i="78" s="1"/>
  <c r="D36" i="78"/>
  <c r="I30" i="78"/>
  <c r="G30" i="78"/>
  <c r="F30" i="78"/>
  <c r="E30" i="78"/>
  <c r="C30" i="78"/>
  <c r="B30" i="78"/>
  <c r="H29" i="78"/>
  <c r="D29" i="78"/>
  <c r="H28" i="78"/>
  <c r="D28" i="78"/>
  <c r="P28" i="78" s="1"/>
  <c r="H27" i="78"/>
  <c r="H30" i="78" s="1"/>
  <c r="D27" i="78"/>
  <c r="I21" i="78"/>
  <c r="G21" i="78"/>
  <c r="F21" i="78"/>
  <c r="E21" i="78"/>
  <c r="C21" i="78"/>
  <c r="B21" i="78"/>
  <c r="H19" i="78"/>
  <c r="D19" i="78"/>
  <c r="H17" i="78"/>
  <c r="D17" i="78"/>
  <c r="P17" i="78" s="1"/>
  <c r="H16" i="78"/>
  <c r="D16" i="78"/>
  <c r="H14" i="78"/>
  <c r="D14" i="78"/>
  <c r="P14" i="78" s="1"/>
  <c r="H12" i="78"/>
  <c r="D12" i="78"/>
  <c r="H11" i="78"/>
  <c r="D11" i="78"/>
  <c r="P11" i="78" s="1"/>
  <c r="H10" i="78"/>
  <c r="D10" i="78"/>
  <c r="H9" i="78"/>
  <c r="D9" i="78"/>
  <c r="P9" i="78" s="1"/>
  <c r="H8" i="78"/>
  <c r="D8" i="78"/>
  <c r="H7" i="78"/>
  <c r="D7" i="78"/>
  <c r="P7" i="78" s="1"/>
  <c r="H5" i="78"/>
  <c r="H21" i="78" s="1"/>
  <c r="D5" i="78"/>
  <c r="I56" i="64"/>
  <c r="G56" i="64"/>
  <c r="F56" i="64"/>
  <c r="E56" i="64"/>
  <c r="C56" i="64"/>
  <c r="B56" i="64"/>
  <c r="H55" i="64"/>
  <c r="D55" i="64"/>
  <c r="H54" i="64"/>
  <c r="D54" i="64"/>
  <c r="P54" i="64" s="1"/>
  <c r="H53" i="64"/>
  <c r="D53" i="64"/>
  <c r="H52" i="64"/>
  <c r="D52" i="64"/>
  <c r="P52" i="64" s="1"/>
  <c r="H49" i="64"/>
  <c r="D49" i="64"/>
  <c r="H46" i="64"/>
  <c r="D46" i="64"/>
  <c r="P46" i="64" s="1"/>
  <c r="H45" i="64"/>
  <c r="D45" i="64"/>
  <c r="H44" i="64"/>
  <c r="D44" i="64"/>
  <c r="P44" i="64" s="1"/>
  <c r="H43" i="64"/>
  <c r="D43" i="64"/>
  <c r="H42" i="64"/>
  <c r="D42" i="64"/>
  <c r="P42" i="64" s="1"/>
  <c r="H41" i="64"/>
  <c r="D41" i="64"/>
  <c r="H40" i="64"/>
  <c r="D40" i="64"/>
  <c r="P40" i="64" s="1"/>
  <c r="H39" i="64"/>
  <c r="H56" i="64" s="1"/>
  <c r="D39" i="64"/>
  <c r="B9" i="60"/>
  <c r="F27" i="66"/>
  <c r="E27" i="66"/>
  <c r="D27" i="66"/>
  <c r="B27" i="66"/>
  <c r="F25" i="65"/>
  <c r="E25" i="65"/>
  <c r="D25" i="65"/>
  <c r="C25" i="65"/>
  <c r="B25" i="65"/>
  <c r="H12" i="64"/>
  <c r="D12" i="64"/>
  <c r="H11" i="64"/>
  <c r="D11" i="64"/>
  <c r="P11" i="64" s="1"/>
  <c r="H10" i="64"/>
  <c r="D10" i="64"/>
  <c r="H9" i="64"/>
  <c r="D9" i="64"/>
  <c r="P9" i="64" s="1"/>
  <c r="H8" i="64"/>
  <c r="D8" i="64"/>
  <c r="H7" i="64"/>
  <c r="D7" i="64"/>
  <c r="P7" i="64" s="1"/>
  <c r="H73" i="63"/>
  <c r="D73" i="63"/>
  <c r="I66" i="63"/>
  <c r="G66" i="63"/>
  <c r="F66" i="63"/>
  <c r="E66" i="63"/>
  <c r="C66" i="63"/>
  <c r="B66" i="63"/>
  <c r="H65" i="63"/>
  <c r="D65" i="63"/>
  <c r="H64" i="63"/>
  <c r="D64" i="63"/>
  <c r="P64" i="63" s="1"/>
  <c r="H63" i="63"/>
  <c r="D63" i="63"/>
  <c r="H62" i="63"/>
  <c r="D62" i="63"/>
  <c r="P62" i="63" s="1"/>
  <c r="H61" i="63"/>
  <c r="H66" i="63" s="1"/>
  <c r="D61" i="63"/>
  <c r="I54" i="63"/>
  <c r="G54" i="63"/>
  <c r="F54" i="63"/>
  <c r="E54" i="63"/>
  <c r="C54" i="63"/>
  <c r="B54" i="63"/>
  <c r="H53" i="63"/>
  <c r="D53" i="63"/>
  <c r="H52" i="63"/>
  <c r="D52" i="63"/>
  <c r="I45" i="63"/>
  <c r="G45" i="63"/>
  <c r="F45" i="63"/>
  <c r="E45" i="63"/>
  <c r="C45" i="63"/>
  <c r="B45" i="63"/>
  <c r="H44" i="63"/>
  <c r="D44" i="63"/>
  <c r="P44" i="63" s="1"/>
  <c r="H43" i="63"/>
  <c r="D43" i="63"/>
  <c r="H42" i="63"/>
  <c r="D42" i="63"/>
  <c r="P42" i="63" s="1"/>
  <c r="H41" i="63"/>
  <c r="D41" i="63"/>
  <c r="H40" i="63"/>
  <c r="D40" i="63"/>
  <c r="P40" i="63" s="1"/>
  <c r="H38" i="63"/>
  <c r="D38" i="63"/>
  <c r="H37" i="63"/>
  <c r="D37" i="63"/>
  <c r="P37" i="63" s="1"/>
  <c r="D36" i="63"/>
  <c r="D45" i="63" s="1"/>
  <c r="I28" i="63"/>
  <c r="G28" i="63"/>
  <c r="F28" i="63"/>
  <c r="H28" i="63" s="1"/>
  <c r="E28" i="63"/>
  <c r="Q28" i="63" s="1"/>
  <c r="C28" i="63"/>
  <c r="O28" i="63" s="1"/>
  <c r="B28" i="63"/>
  <c r="I27" i="63"/>
  <c r="G27" i="63"/>
  <c r="F27" i="63"/>
  <c r="E27" i="63"/>
  <c r="C27" i="63"/>
  <c r="B27" i="63"/>
  <c r="N27" i="63" s="1"/>
  <c r="I24" i="63"/>
  <c r="G24" i="63"/>
  <c r="F24" i="63"/>
  <c r="H24" i="63" s="1"/>
  <c r="E24" i="63"/>
  <c r="Q24" i="63" s="1"/>
  <c r="C24" i="63"/>
  <c r="O24" i="63" s="1"/>
  <c r="B24" i="63"/>
  <c r="I20" i="63"/>
  <c r="G20" i="63"/>
  <c r="F20" i="63"/>
  <c r="E20" i="63"/>
  <c r="C20" i="63"/>
  <c r="B20" i="63"/>
  <c r="N20" i="63" s="1"/>
  <c r="I17" i="63"/>
  <c r="G17" i="63"/>
  <c r="F17" i="63"/>
  <c r="H17" i="63" s="1"/>
  <c r="E17" i="63"/>
  <c r="Q17" i="63" s="1"/>
  <c r="C17" i="63"/>
  <c r="O17" i="63" s="1"/>
  <c r="B17" i="63"/>
  <c r="I15" i="63"/>
  <c r="G15" i="63"/>
  <c r="F15" i="63"/>
  <c r="E15" i="63"/>
  <c r="C15" i="63"/>
  <c r="B15" i="63"/>
  <c r="N15" i="63" s="1"/>
  <c r="I13" i="63"/>
  <c r="G13" i="63"/>
  <c r="F13" i="63"/>
  <c r="H13" i="63" s="1"/>
  <c r="E13" i="63"/>
  <c r="Q13" i="63" s="1"/>
  <c r="C13" i="63"/>
  <c r="O13" i="63" s="1"/>
  <c r="B13" i="63"/>
  <c r="I9" i="63"/>
  <c r="G9" i="63"/>
  <c r="F9" i="63"/>
  <c r="E9" i="63"/>
  <c r="C9" i="63"/>
  <c r="B9" i="63"/>
  <c r="N9" i="63" s="1"/>
  <c r="I8" i="63"/>
  <c r="G8" i="63"/>
  <c r="F8" i="63"/>
  <c r="H8" i="63" s="1"/>
  <c r="E8" i="63"/>
  <c r="Q8" i="63" s="1"/>
  <c r="C8" i="63"/>
  <c r="O8" i="63" s="1"/>
  <c r="B8" i="63"/>
  <c r="I7" i="63"/>
  <c r="I29" i="63" s="1"/>
  <c r="G7" i="63"/>
  <c r="G29" i="63" s="1"/>
  <c r="F7" i="63"/>
  <c r="E7" i="63"/>
  <c r="C7" i="63"/>
  <c r="B7" i="63"/>
  <c r="I76" i="62"/>
  <c r="G76" i="62"/>
  <c r="F76" i="62"/>
  <c r="E76" i="62"/>
  <c r="C76" i="62"/>
  <c r="H75" i="62"/>
  <c r="D75" i="62"/>
  <c r="P75" i="62" s="1"/>
  <c r="H74" i="62"/>
  <c r="D74" i="62"/>
  <c r="H73" i="62"/>
  <c r="D73" i="62"/>
  <c r="P73" i="62" s="1"/>
  <c r="H72" i="62"/>
  <c r="D72" i="62"/>
  <c r="H71" i="62"/>
  <c r="D71" i="62"/>
  <c r="P71" i="62" s="1"/>
  <c r="H70" i="62"/>
  <c r="D70" i="62"/>
  <c r="H69" i="62"/>
  <c r="D69" i="62"/>
  <c r="P69" i="62" s="1"/>
  <c r="H68" i="62"/>
  <c r="H76" i="62" s="1"/>
  <c r="D68" i="62"/>
  <c r="H60" i="62"/>
  <c r="D60" i="62"/>
  <c r="P60" i="62" s="1"/>
  <c r="H59" i="62"/>
  <c r="D59" i="62"/>
  <c r="H58" i="62"/>
  <c r="D58" i="62"/>
  <c r="P58" i="62" s="1"/>
  <c r="H57" i="62"/>
  <c r="D57" i="62"/>
  <c r="H56" i="62"/>
  <c r="D56" i="62"/>
  <c r="P56" i="62" s="1"/>
  <c r="H55" i="62"/>
  <c r="D55" i="62"/>
  <c r="H54" i="62"/>
  <c r="D54" i="62"/>
  <c r="P54" i="62" s="1"/>
  <c r="H53" i="62"/>
  <c r="H8" i="62" s="1"/>
  <c r="D53" i="62"/>
  <c r="H52" i="62"/>
  <c r="D52" i="62"/>
  <c r="D61" i="62" s="1"/>
  <c r="H45" i="62"/>
  <c r="D45" i="62"/>
  <c r="H44" i="62"/>
  <c r="D44" i="62"/>
  <c r="P44" i="62" s="1"/>
  <c r="H43" i="62"/>
  <c r="D43" i="62"/>
  <c r="H42" i="62"/>
  <c r="D42" i="62"/>
  <c r="P42" i="62" s="1"/>
  <c r="H41" i="62"/>
  <c r="D41" i="62"/>
  <c r="H40" i="62"/>
  <c r="D40" i="62"/>
  <c r="P40" i="62" s="1"/>
  <c r="H39" i="62"/>
  <c r="D39" i="62"/>
  <c r="H38" i="62"/>
  <c r="D38" i="62"/>
  <c r="P38" i="62" s="1"/>
  <c r="H37" i="62"/>
  <c r="D37" i="62"/>
  <c r="H36" i="62"/>
  <c r="D36" i="62"/>
  <c r="P36" i="62" s="1"/>
  <c r="H35" i="62"/>
  <c r="D35" i="62"/>
  <c r="I28" i="62"/>
  <c r="G28" i="62"/>
  <c r="F28" i="62"/>
  <c r="H28" i="62" s="1"/>
  <c r="E28" i="62"/>
  <c r="Q28" i="62" s="1"/>
  <c r="C28" i="62"/>
  <c r="B28" i="62"/>
  <c r="I27" i="62"/>
  <c r="G27" i="62"/>
  <c r="F27" i="62"/>
  <c r="E27" i="62"/>
  <c r="C27" i="62"/>
  <c r="O27" i="62" s="1"/>
  <c r="B27" i="62"/>
  <c r="N27" i="62" s="1"/>
  <c r="I24" i="62"/>
  <c r="G24" i="62"/>
  <c r="F24" i="62"/>
  <c r="H24" i="62" s="1"/>
  <c r="E24" i="62"/>
  <c r="Q24" i="62" s="1"/>
  <c r="C24" i="62"/>
  <c r="B24" i="62"/>
  <c r="I20" i="62"/>
  <c r="G20" i="62"/>
  <c r="F20" i="62"/>
  <c r="E20" i="62"/>
  <c r="C20" i="62"/>
  <c r="O20" i="62" s="1"/>
  <c r="B20" i="62"/>
  <c r="N20" i="62" s="1"/>
  <c r="I19" i="62"/>
  <c r="G19" i="62"/>
  <c r="F19" i="62"/>
  <c r="H19" i="62" s="1"/>
  <c r="E19" i="62"/>
  <c r="Q19" i="62" s="1"/>
  <c r="C19" i="62"/>
  <c r="B19" i="62"/>
  <c r="I18" i="62"/>
  <c r="G18" i="62"/>
  <c r="F18" i="62"/>
  <c r="E18" i="62"/>
  <c r="C18" i="62"/>
  <c r="O18" i="62" s="1"/>
  <c r="B18" i="62"/>
  <c r="N18" i="62" s="1"/>
  <c r="I17" i="62"/>
  <c r="G17" i="62"/>
  <c r="F17" i="62"/>
  <c r="H17" i="62" s="1"/>
  <c r="E17" i="62"/>
  <c r="Q17" i="62" s="1"/>
  <c r="C17" i="62"/>
  <c r="B17" i="62"/>
  <c r="I15" i="62"/>
  <c r="G15" i="62"/>
  <c r="F15" i="62"/>
  <c r="E15" i="62"/>
  <c r="C15" i="62"/>
  <c r="O15" i="62" s="1"/>
  <c r="B15" i="62"/>
  <c r="N15" i="62" s="1"/>
  <c r="I13" i="62"/>
  <c r="G13" i="62"/>
  <c r="F13" i="62"/>
  <c r="H13" i="62" s="1"/>
  <c r="E13" i="62"/>
  <c r="Q13" i="62" s="1"/>
  <c r="C13" i="62"/>
  <c r="B13" i="62"/>
  <c r="I12" i="62"/>
  <c r="G12" i="62"/>
  <c r="F12" i="62"/>
  <c r="E12" i="62"/>
  <c r="C12" i="62"/>
  <c r="O12" i="62" s="1"/>
  <c r="B12" i="62"/>
  <c r="N12" i="62" s="1"/>
  <c r="I9" i="62"/>
  <c r="G9" i="62"/>
  <c r="F9" i="62"/>
  <c r="H9" i="62" s="1"/>
  <c r="E9" i="62"/>
  <c r="Q9" i="62" s="1"/>
  <c r="C9" i="62"/>
  <c r="B9" i="62"/>
  <c r="I8" i="62"/>
  <c r="G8" i="62"/>
  <c r="F8" i="62"/>
  <c r="E8" i="62"/>
  <c r="D8" i="62"/>
  <c r="C8" i="62"/>
  <c r="B8" i="62"/>
  <c r="I7" i="62"/>
  <c r="I29" i="62" s="1"/>
  <c r="G7" i="62"/>
  <c r="F7" i="62"/>
  <c r="E7" i="62"/>
  <c r="C7" i="62"/>
  <c r="B7" i="62"/>
  <c r="I80" i="61"/>
  <c r="G80" i="61"/>
  <c r="F80" i="61"/>
  <c r="E80" i="61"/>
  <c r="C80" i="61"/>
  <c r="B80" i="61"/>
  <c r="H79" i="61"/>
  <c r="D79" i="61"/>
  <c r="H78" i="61"/>
  <c r="D78" i="61"/>
  <c r="I71" i="61"/>
  <c r="G71" i="61"/>
  <c r="F71" i="61"/>
  <c r="E71" i="61"/>
  <c r="C71" i="61"/>
  <c r="B71" i="61"/>
  <c r="H70" i="61"/>
  <c r="D70" i="61"/>
  <c r="P70" i="61" s="1"/>
  <c r="H69" i="61"/>
  <c r="D69" i="61"/>
  <c r="H68" i="61"/>
  <c r="D68" i="61"/>
  <c r="P68" i="61" s="1"/>
  <c r="H67" i="61"/>
  <c r="D67" i="61"/>
  <c r="H66" i="61"/>
  <c r="D66" i="61"/>
  <c r="P66" i="61" s="1"/>
  <c r="P15" i="61" s="1"/>
  <c r="H65" i="61"/>
  <c r="H71" i="61" s="1"/>
  <c r="D65" i="61"/>
  <c r="I57" i="61"/>
  <c r="G57" i="61"/>
  <c r="F57" i="61"/>
  <c r="E57" i="61"/>
  <c r="C57" i="61"/>
  <c r="B57" i="61"/>
  <c r="H55" i="61"/>
  <c r="D55" i="61"/>
  <c r="H54" i="61"/>
  <c r="D54" i="61"/>
  <c r="P54" i="61" s="1"/>
  <c r="H52" i="61"/>
  <c r="D52" i="61"/>
  <c r="H51" i="61"/>
  <c r="D51" i="61"/>
  <c r="P51" i="61" s="1"/>
  <c r="H50" i="61"/>
  <c r="D50" i="61"/>
  <c r="H48" i="61"/>
  <c r="D48" i="61"/>
  <c r="P48" i="61" s="1"/>
  <c r="H47" i="61"/>
  <c r="D47" i="61"/>
  <c r="H46" i="61"/>
  <c r="D46" i="61"/>
  <c r="P46" i="61" s="1"/>
  <c r="H42" i="61"/>
  <c r="D42" i="61"/>
  <c r="H41" i="61"/>
  <c r="D41" i="61"/>
  <c r="P41" i="61" s="1"/>
  <c r="H40" i="61"/>
  <c r="D40" i="61"/>
  <c r="H38" i="61"/>
  <c r="D38" i="61"/>
  <c r="P38" i="61" s="1"/>
  <c r="H37" i="61"/>
  <c r="D37" i="61"/>
  <c r="H36" i="61"/>
  <c r="D36" i="61"/>
  <c r="P36" i="61" s="1"/>
  <c r="H35" i="61"/>
  <c r="D35" i="61"/>
  <c r="H28" i="61"/>
  <c r="D28" i="61"/>
  <c r="P28" i="61" s="1"/>
  <c r="H27" i="61"/>
  <c r="D27" i="61"/>
  <c r="H26" i="61"/>
  <c r="D26" i="61"/>
  <c r="P26" i="61" s="1"/>
  <c r="H25" i="61"/>
  <c r="D25" i="61"/>
  <c r="H24" i="61"/>
  <c r="D24" i="61"/>
  <c r="P24" i="61" s="1"/>
  <c r="H23" i="61"/>
  <c r="D23" i="61"/>
  <c r="H22" i="61"/>
  <c r="D22" i="61"/>
  <c r="P22" i="61" s="1"/>
  <c r="H21" i="61"/>
  <c r="D21" i="61"/>
  <c r="H20" i="61"/>
  <c r="D20" i="61"/>
  <c r="P20" i="61" s="1"/>
  <c r="H19" i="61"/>
  <c r="D19" i="61"/>
  <c r="H17" i="61"/>
  <c r="D17" i="61"/>
  <c r="P17" i="61" s="1"/>
  <c r="I15" i="61"/>
  <c r="I29" i="61" s="1"/>
  <c r="H15" i="61"/>
  <c r="G15" i="61"/>
  <c r="G29" i="61" s="1"/>
  <c r="F15" i="61"/>
  <c r="F29" i="61" s="1"/>
  <c r="E15" i="61"/>
  <c r="E29" i="61" s="1"/>
  <c r="C15" i="61"/>
  <c r="C29" i="61" s="1"/>
  <c r="B15" i="61"/>
  <c r="B29" i="61" s="1"/>
  <c r="H14" i="61"/>
  <c r="D14" i="61"/>
  <c r="H13" i="61"/>
  <c r="D13" i="61"/>
  <c r="P13" i="61" s="1"/>
  <c r="H12" i="61"/>
  <c r="D12" i="61"/>
  <c r="H10" i="61"/>
  <c r="D10" i="61"/>
  <c r="P10" i="61" s="1"/>
  <c r="H9" i="61"/>
  <c r="D9" i="61"/>
  <c r="H8" i="61"/>
  <c r="D8" i="61"/>
  <c r="P8" i="61" s="1"/>
  <c r="H7" i="61"/>
  <c r="D7" i="61"/>
  <c r="H59" i="60"/>
  <c r="D59" i="60"/>
  <c r="H58" i="60"/>
  <c r="D58" i="60"/>
  <c r="I51" i="60"/>
  <c r="G51" i="60"/>
  <c r="F51" i="60"/>
  <c r="E51" i="60"/>
  <c r="C51" i="60"/>
  <c r="B51" i="60"/>
  <c r="H50" i="60"/>
  <c r="D50" i="60"/>
  <c r="H49" i="60"/>
  <c r="H51" i="60" s="1"/>
  <c r="D49" i="60"/>
  <c r="I42" i="60"/>
  <c r="G42" i="60"/>
  <c r="F42" i="60"/>
  <c r="E42" i="60"/>
  <c r="C42" i="60"/>
  <c r="B42" i="60"/>
  <c r="H41" i="60"/>
  <c r="D41" i="60"/>
  <c r="P41" i="60" s="1"/>
  <c r="H40" i="60"/>
  <c r="D40" i="60"/>
  <c r="H38" i="60"/>
  <c r="D38" i="60"/>
  <c r="P38" i="60" s="1"/>
  <c r="H37" i="60"/>
  <c r="D37" i="60"/>
  <c r="H36" i="60"/>
  <c r="D36" i="60"/>
  <c r="P36" i="60" s="1"/>
  <c r="H35" i="60"/>
  <c r="D35" i="60"/>
  <c r="H34" i="60"/>
  <c r="D34" i="60"/>
  <c r="P34" i="60" s="1"/>
  <c r="H33" i="60"/>
  <c r="D33" i="60"/>
  <c r="H32" i="60"/>
  <c r="D32" i="60"/>
  <c r="P32" i="60" s="1"/>
  <c r="H31" i="60"/>
  <c r="D31" i="60"/>
  <c r="H29" i="60"/>
  <c r="H42" i="60" s="1"/>
  <c r="D29" i="60"/>
  <c r="I20" i="60"/>
  <c r="G20" i="60"/>
  <c r="F20" i="60"/>
  <c r="E20" i="60"/>
  <c r="Q20" i="60" s="1"/>
  <c r="C20" i="60"/>
  <c r="B20" i="60"/>
  <c r="H19" i="60"/>
  <c r="D19" i="60"/>
  <c r="P19" i="60" s="1"/>
  <c r="I17" i="60"/>
  <c r="G17" i="60"/>
  <c r="F17" i="60"/>
  <c r="E17" i="60"/>
  <c r="Q17" i="60" s="1"/>
  <c r="C17" i="60"/>
  <c r="B17" i="60"/>
  <c r="I16" i="60"/>
  <c r="G16" i="60"/>
  <c r="F16" i="60"/>
  <c r="E16" i="60"/>
  <c r="C16" i="60"/>
  <c r="B16" i="60"/>
  <c r="N16" i="60" s="1"/>
  <c r="I15" i="60"/>
  <c r="G15" i="60"/>
  <c r="F15" i="60"/>
  <c r="E15" i="60"/>
  <c r="Q15" i="60" s="1"/>
  <c r="C15" i="60"/>
  <c r="B15" i="60"/>
  <c r="H14" i="60"/>
  <c r="D14" i="60"/>
  <c r="P14" i="60" s="1"/>
  <c r="I13" i="60"/>
  <c r="G13" i="60"/>
  <c r="F13" i="60"/>
  <c r="E13" i="60"/>
  <c r="Q13" i="60" s="1"/>
  <c r="C13" i="60"/>
  <c r="B13" i="60"/>
  <c r="I12" i="60"/>
  <c r="G12" i="60"/>
  <c r="F12" i="60"/>
  <c r="E12" i="60"/>
  <c r="C12" i="60"/>
  <c r="B12" i="60"/>
  <c r="N12" i="60" s="1"/>
  <c r="I11" i="60"/>
  <c r="G11" i="60"/>
  <c r="F11" i="60"/>
  <c r="E11" i="60"/>
  <c r="Q11" i="60" s="1"/>
  <c r="C11" i="60"/>
  <c r="B11" i="60"/>
  <c r="I10" i="60"/>
  <c r="G10" i="60"/>
  <c r="F10" i="60"/>
  <c r="E10" i="60"/>
  <c r="C10" i="60"/>
  <c r="B10" i="60"/>
  <c r="N10" i="60" s="1"/>
  <c r="I9" i="60"/>
  <c r="G9" i="60"/>
  <c r="F9" i="60"/>
  <c r="E9" i="60"/>
  <c r="Q9" i="60" s="1"/>
  <c r="C9" i="60"/>
  <c r="I8" i="60"/>
  <c r="G8" i="60"/>
  <c r="F8" i="60"/>
  <c r="H8" i="60" s="1"/>
  <c r="E8" i="60"/>
  <c r="B8" i="60"/>
  <c r="I7" i="60"/>
  <c r="G7" i="60"/>
  <c r="G21" i="60" s="1"/>
  <c r="F7" i="60"/>
  <c r="E7" i="60"/>
  <c r="B7" i="60"/>
  <c r="N9" i="62" l="1"/>
  <c r="Q12" i="62"/>
  <c r="Q15" i="62"/>
  <c r="N19" i="62"/>
  <c r="Q20" i="62"/>
  <c r="Q27" i="62"/>
  <c r="O9" i="63"/>
  <c r="O15" i="63"/>
  <c r="O20" i="63"/>
  <c r="O27" i="63"/>
  <c r="I28" i="83"/>
  <c r="N8" i="60"/>
  <c r="Q10" i="60"/>
  <c r="N11" i="60"/>
  <c r="Q12" i="60"/>
  <c r="N13" i="60"/>
  <c r="N15" i="60"/>
  <c r="Q16" i="60"/>
  <c r="N17" i="60"/>
  <c r="N20" i="60"/>
  <c r="P31" i="60"/>
  <c r="P33" i="60"/>
  <c r="P35" i="60"/>
  <c r="P37" i="60"/>
  <c r="P40" i="60"/>
  <c r="P50" i="60"/>
  <c r="D60" i="60"/>
  <c r="P9" i="61"/>
  <c r="P12" i="61"/>
  <c r="P14" i="61"/>
  <c r="D15" i="61"/>
  <c r="P19" i="61"/>
  <c r="P21" i="61"/>
  <c r="P23" i="61"/>
  <c r="P25" i="61"/>
  <c r="P27" i="61"/>
  <c r="P37" i="61"/>
  <c r="P40" i="61"/>
  <c r="P42" i="61"/>
  <c r="P47" i="61"/>
  <c r="P50" i="61"/>
  <c r="P52" i="61"/>
  <c r="P55" i="61"/>
  <c r="H80" i="61"/>
  <c r="F29" i="62"/>
  <c r="O9" i="62"/>
  <c r="H12" i="62"/>
  <c r="O13" i="62"/>
  <c r="H15" i="62"/>
  <c r="O17" i="62"/>
  <c r="H18" i="62"/>
  <c r="O19" i="62"/>
  <c r="H20" i="62"/>
  <c r="O24" i="62"/>
  <c r="H27" i="62"/>
  <c r="O28" i="62"/>
  <c r="H61" i="62"/>
  <c r="N8" i="63"/>
  <c r="Q9" i="63"/>
  <c r="N13" i="63"/>
  <c r="Q15" i="63"/>
  <c r="N17" i="63"/>
  <c r="Q20" i="63"/>
  <c r="N24" i="63"/>
  <c r="Q27" i="63"/>
  <c r="N28" i="63"/>
  <c r="H45" i="63"/>
  <c r="H54" i="63"/>
  <c r="H17" i="79"/>
  <c r="H57" i="80"/>
  <c r="P65" i="80"/>
  <c r="P67" i="80"/>
  <c r="P69" i="80"/>
  <c r="P71" i="80"/>
  <c r="P78" i="80" s="1"/>
  <c r="P73" i="80"/>
  <c r="P75" i="80"/>
  <c r="P77" i="80"/>
  <c r="H21" i="81"/>
  <c r="H51" i="86"/>
  <c r="H74" i="86"/>
  <c r="H22" i="90"/>
  <c r="P11" i="90"/>
  <c r="P22" i="90" s="1"/>
  <c r="P13" i="90"/>
  <c r="P18" i="90"/>
  <c r="P20" i="90"/>
  <c r="P36" i="90"/>
  <c r="P46" i="90"/>
  <c r="P48" i="90"/>
  <c r="I68" i="83"/>
  <c r="N13" i="62"/>
  <c r="N17" i="62"/>
  <c r="Q18" i="62"/>
  <c r="N24" i="62"/>
  <c r="N28" i="62"/>
  <c r="H60" i="60"/>
  <c r="H29" i="61"/>
  <c r="H57" i="61"/>
  <c r="P65" i="61"/>
  <c r="P71" i="61" s="1"/>
  <c r="P67" i="61"/>
  <c r="P69" i="61"/>
  <c r="P79" i="61"/>
  <c r="G29" i="62"/>
  <c r="P35" i="62"/>
  <c r="P37" i="62"/>
  <c r="P39" i="62"/>
  <c r="P41" i="62"/>
  <c r="P43" i="62"/>
  <c r="P45" i="62"/>
  <c r="P53" i="62"/>
  <c r="P55" i="62"/>
  <c r="P57" i="62"/>
  <c r="P59" i="62"/>
  <c r="P70" i="62"/>
  <c r="P72" i="62"/>
  <c r="P74" i="62"/>
  <c r="F29" i="63"/>
  <c r="H29" i="63" s="1"/>
  <c r="H9" i="63"/>
  <c r="H15" i="63"/>
  <c r="H20" i="63"/>
  <c r="H27" i="63"/>
  <c r="P38" i="63"/>
  <c r="P45" i="63" s="1"/>
  <c r="P41" i="63"/>
  <c r="P43" i="63"/>
  <c r="P53" i="63"/>
  <c r="P63" i="63"/>
  <c r="P65" i="63"/>
  <c r="P73" i="63"/>
  <c r="P8" i="64"/>
  <c r="P10" i="64"/>
  <c r="P12" i="64"/>
  <c r="P41" i="64"/>
  <c r="P43" i="64"/>
  <c r="P45" i="64"/>
  <c r="P49" i="64"/>
  <c r="P53" i="64"/>
  <c r="P55" i="64"/>
  <c r="P8" i="78"/>
  <c r="P10" i="78"/>
  <c r="P12" i="78"/>
  <c r="P16" i="78"/>
  <c r="P19" i="78"/>
  <c r="P29" i="78"/>
  <c r="P38" i="78"/>
  <c r="P40" i="78"/>
  <c r="P42" i="78"/>
  <c r="P44" i="78"/>
  <c r="P7" i="79"/>
  <c r="P10" i="79"/>
  <c r="P12" i="79"/>
  <c r="P14" i="79"/>
  <c r="P16" i="79"/>
  <c r="P26" i="79"/>
  <c r="P7" i="80"/>
  <c r="P10" i="80"/>
  <c r="P12" i="80"/>
  <c r="P14" i="80"/>
  <c r="P16" i="80"/>
  <c r="P19" i="80"/>
  <c r="P22" i="80"/>
  <c r="P24" i="80"/>
  <c r="P26" i="80"/>
  <c r="P29" i="80"/>
  <c r="P36" i="80"/>
  <c r="P38" i="80"/>
  <c r="P40" i="80"/>
  <c r="P42" i="80"/>
  <c r="P44" i="80"/>
  <c r="P46" i="80"/>
  <c r="P49" i="80"/>
  <c r="P51" i="80"/>
  <c r="P53" i="80"/>
  <c r="P55" i="80"/>
  <c r="P16" i="81"/>
  <c r="P18" i="81"/>
  <c r="P20" i="81"/>
  <c r="D63" i="86"/>
  <c r="P62" i="86"/>
  <c r="P73" i="86"/>
  <c r="P8" i="81"/>
  <c r="P7" i="90"/>
  <c r="P9" i="90"/>
  <c r="P40" i="90"/>
  <c r="P42" i="90"/>
  <c r="H58" i="90"/>
  <c r="F21" i="60"/>
  <c r="I21" i="60"/>
  <c r="Q8" i="60"/>
  <c r="O9" i="60"/>
  <c r="H9" i="60"/>
  <c r="O10" i="60"/>
  <c r="H10" i="60"/>
  <c r="O11" i="60"/>
  <c r="H11" i="60"/>
  <c r="O12" i="60"/>
  <c r="H12" i="60"/>
  <c r="O13" i="60"/>
  <c r="H13" i="60"/>
  <c r="O15" i="60"/>
  <c r="H15" i="60"/>
  <c r="O16" i="60"/>
  <c r="H16" i="60"/>
  <c r="O17" i="60"/>
  <c r="H17" i="60"/>
  <c r="O20" i="60"/>
  <c r="H20" i="60"/>
  <c r="P59" i="60"/>
  <c r="B21" i="60"/>
  <c r="N7" i="60"/>
  <c r="E21" i="60"/>
  <c r="Q7" i="60"/>
  <c r="Q21" i="60" s="1"/>
  <c r="D42" i="60"/>
  <c r="P29" i="60"/>
  <c r="D51" i="60"/>
  <c r="P49" i="60"/>
  <c r="P51" i="60" s="1"/>
  <c r="P58" i="60"/>
  <c r="D29" i="61"/>
  <c r="P7" i="61"/>
  <c r="D57" i="61"/>
  <c r="P35" i="61"/>
  <c r="D71" i="61"/>
  <c r="D80" i="61"/>
  <c r="P78" i="61"/>
  <c r="P80" i="61" s="1"/>
  <c r="B29" i="62"/>
  <c r="N29" i="62" s="1"/>
  <c r="N7" i="62"/>
  <c r="C29" i="62"/>
  <c r="O29" i="62" s="1"/>
  <c r="O7" i="62"/>
  <c r="E29" i="62"/>
  <c r="Q29" i="62" s="1"/>
  <c r="Q7" i="62"/>
  <c r="P52" i="62"/>
  <c r="P61" i="62" s="1"/>
  <c r="D76" i="62"/>
  <c r="P68" i="62"/>
  <c r="B29" i="63"/>
  <c r="N29" i="63" s="1"/>
  <c r="N7" i="63"/>
  <c r="C29" i="63"/>
  <c r="O29" i="63" s="1"/>
  <c r="O7" i="63"/>
  <c r="E29" i="63"/>
  <c r="Q29" i="63" s="1"/>
  <c r="Q7" i="63"/>
  <c r="D54" i="63"/>
  <c r="P52" i="63"/>
  <c r="P54" i="63" s="1"/>
  <c r="D66" i="63"/>
  <c r="P61" i="63"/>
  <c r="P66" i="63" s="1"/>
  <c r="D56" i="64"/>
  <c r="P39" i="64"/>
  <c r="D21" i="78"/>
  <c r="P5" i="78"/>
  <c r="P21" i="78" s="1"/>
  <c r="D30" i="78"/>
  <c r="P27" i="78"/>
  <c r="D46" i="78"/>
  <c r="P36" i="78"/>
  <c r="P46" i="78" s="1"/>
  <c r="D17" i="79"/>
  <c r="P6" i="79"/>
  <c r="D27" i="79"/>
  <c r="P24" i="79"/>
  <c r="P27" i="79" s="1"/>
  <c r="D36" i="79"/>
  <c r="P34" i="79"/>
  <c r="P36" i="79" s="1"/>
  <c r="D57" i="80"/>
  <c r="P35" i="80"/>
  <c r="P57" i="80" s="1"/>
  <c r="D78" i="80"/>
  <c r="D21" i="81"/>
  <c r="P15" i="81"/>
  <c r="P21" i="81" s="1"/>
  <c r="P59" i="86"/>
  <c r="P63" i="86" s="1"/>
  <c r="D74" i="86"/>
  <c r="P71" i="86"/>
  <c r="D58" i="90"/>
  <c r="P56" i="90"/>
  <c r="P58" i="90" s="1"/>
  <c r="P8" i="62"/>
  <c r="N9" i="60"/>
  <c r="O8" i="60"/>
  <c r="O7" i="60"/>
  <c r="D39" i="89"/>
  <c r="D75" i="87"/>
  <c r="B84" i="73"/>
  <c r="C84" i="73"/>
  <c r="D84" i="73"/>
  <c r="E84" i="73"/>
  <c r="F84" i="73"/>
  <c r="G84" i="73"/>
  <c r="H84" i="73"/>
  <c r="I84" i="73"/>
  <c r="D22" i="90"/>
  <c r="D7" i="60"/>
  <c r="H7" i="60"/>
  <c r="H21" i="60" s="1"/>
  <c r="D8" i="60"/>
  <c r="P8" i="60" s="1"/>
  <c r="D9" i="60"/>
  <c r="P9" i="60" s="1"/>
  <c r="D10" i="60"/>
  <c r="P10" i="60" s="1"/>
  <c r="D11" i="60"/>
  <c r="P11" i="60" s="1"/>
  <c r="D12" i="60"/>
  <c r="P12" i="60" s="1"/>
  <c r="D13" i="60"/>
  <c r="P13" i="60" s="1"/>
  <c r="D15" i="60"/>
  <c r="P15" i="60" s="1"/>
  <c r="D29" i="63"/>
  <c r="P29" i="63" s="1"/>
  <c r="D16" i="60"/>
  <c r="P16" i="60" s="1"/>
  <c r="D17" i="60"/>
  <c r="P17" i="60" s="1"/>
  <c r="D20" i="60"/>
  <c r="P20" i="60" s="1"/>
  <c r="D7" i="62"/>
  <c r="H7" i="62"/>
  <c r="D9" i="62"/>
  <c r="P9" i="62" s="1"/>
  <c r="D12" i="62"/>
  <c r="P12" i="62" s="1"/>
  <c r="D13" i="62"/>
  <c r="P13" i="62" s="1"/>
  <c r="D15" i="62"/>
  <c r="P15" i="62" s="1"/>
  <c r="D17" i="62"/>
  <c r="P17" i="62" s="1"/>
  <c r="D18" i="62"/>
  <c r="P18" i="62" s="1"/>
  <c r="D19" i="62"/>
  <c r="P19" i="62" s="1"/>
  <c r="D20" i="62"/>
  <c r="P20" i="62" s="1"/>
  <c r="D24" i="62"/>
  <c r="P24" i="62" s="1"/>
  <c r="D27" i="62"/>
  <c r="P27" i="62" s="1"/>
  <c r="D28" i="62"/>
  <c r="P28" i="62" s="1"/>
  <c r="D7" i="63"/>
  <c r="H7" i="63"/>
  <c r="D8" i="63"/>
  <c r="P8" i="63" s="1"/>
  <c r="D9" i="63"/>
  <c r="P9" i="63" s="1"/>
  <c r="D13" i="63"/>
  <c r="P13" i="63" s="1"/>
  <c r="D15" i="63"/>
  <c r="D17" i="63"/>
  <c r="P17" i="63" s="1"/>
  <c r="D20" i="63"/>
  <c r="P20" i="63" s="1"/>
  <c r="D24" i="63"/>
  <c r="P24" i="63" s="1"/>
  <c r="D27" i="63"/>
  <c r="P27" i="63" s="1"/>
  <c r="D28" i="63"/>
  <c r="P28" i="63" s="1"/>
  <c r="I18" i="24"/>
  <c r="H18" i="24"/>
  <c r="G18" i="24"/>
  <c r="F18" i="24"/>
  <c r="E18" i="24"/>
  <c r="D18" i="24"/>
  <c r="C18" i="24"/>
  <c r="B18" i="24"/>
  <c r="D19" i="14"/>
  <c r="E19" i="14"/>
  <c r="F19" i="14"/>
  <c r="G19" i="14"/>
  <c r="H19" i="14"/>
  <c r="I19" i="14"/>
  <c r="F38" i="19"/>
  <c r="G38" i="19"/>
  <c r="H38" i="19"/>
  <c r="I38" i="19"/>
  <c r="I68" i="19" s="1"/>
  <c r="F39" i="19"/>
  <c r="G39" i="19"/>
  <c r="H39" i="19"/>
  <c r="I39" i="19"/>
  <c r="F40" i="19"/>
  <c r="G40" i="19"/>
  <c r="H40" i="19"/>
  <c r="I40" i="19"/>
  <c r="I70" i="19" s="1"/>
  <c r="F41" i="19"/>
  <c r="G41" i="19"/>
  <c r="H41" i="19"/>
  <c r="I41" i="19"/>
  <c r="F42" i="19"/>
  <c r="G42" i="19"/>
  <c r="H42" i="19"/>
  <c r="I42" i="19"/>
  <c r="I72" i="19" s="1"/>
  <c r="F43" i="19"/>
  <c r="G43" i="19"/>
  <c r="H43" i="19"/>
  <c r="I43" i="19"/>
  <c r="F44" i="19"/>
  <c r="G44" i="19"/>
  <c r="H44" i="19"/>
  <c r="I44" i="19"/>
  <c r="I74" i="19" s="1"/>
  <c r="F45" i="19"/>
  <c r="G45" i="19"/>
  <c r="H45" i="19"/>
  <c r="I45" i="19"/>
  <c r="F46" i="19"/>
  <c r="G46" i="19"/>
  <c r="H46" i="19"/>
  <c r="I46" i="19"/>
  <c r="I76" i="19" s="1"/>
  <c r="F47" i="19"/>
  <c r="G47" i="19"/>
  <c r="H47" i="19"/>
  <c r="I47" i="19"/>
  <c r="F48" i="19"/>
  <c r="G48" i="19"/>
  <c r="H48" i="19"/>
  <c r="I48" i="19"/>
  <c r="I78" i="19" s="1"/>
  <c r="F49" i="19"/>
  <c r="G49" i="19"/>
  <c r="H49" i="19"/>
  <c r="I49" i="19"/>
  <c r="F50" i="19"/>
  <c r="G50" i="19"/>
  <c r="H50" i="19"/>
  <c r="I50" i="19"/>
  <c r="I80" i="19" s="1"/>
  <c r="F51" i="19"/>
  <c r="G51" i="19"/>
  <c r="H51" i="19"/>
  <c r="I51" i="19"/>
  <c r="F52" i="19"/>
  <c r="G52" i="19"/>
  <c r="H52" i="19"/>
  <c r="I52" i="19"/>
  <c r="I82" i="19" s="1"/>
  <c r="F53" i="19"/>
  <c r="G53" i="19"/>
  <c r="H53" i="19"/>
  <c r="I53" i="19"/>
  <c r="F54" i="19"/>
  <c r="G54" i="19"/>
  <c r="H54" i="19"/>
  <c r="I54" i="19"/>
  <c r="I84" i="19" s="1"/>
  <c r="F55" i="19"/>
  <c r="G55" i="19"/>
  <c r="H55" i="19"/>
  <c r="I55" i="19"/>
  <c r="F56" i="19"/>
  <c r="G56" i="19"/>
  <c r="H56" i="19"/>
  <c r="I56" i="19"/>
  <c r="F57" i="19"/>
  <c r="G57" i="19"/>
  <c r="H57" i="19"/>
  <c r="I57" i="19"/>
  <c r="F58" i="19"/>
  <c r="G58" i="19"/>
  <c r="H58" i="19"/>
  <c r="I58" i="19"/>
  <c r="C58" i="19"/>
  <c r="D58" i="19"/>
  <c r="E58" i="19"/>
  <c r="C37" i="19"/>
  <c r="C67" i="19" s="1"/>
  <c r="D37" i="19"/>
  <c r="E37" i="19"/>
  <c r="F37" i="19"/>
  <c r="G37" i="19"/>
  <c r="G67" i="19" s="1"/>
  <c r="H37" i="19"/>
  <c r="I37" i="19"/>
  <c r="C38" i="19"/>
  <c r="D38" i="19"/>
  <c r="D59" i="19" s="1"/>
  <c r="E38" i="19"/>
  <c r="C39" i="19"/>
  <c r="D39" i="19"/>
  <c r="E39" i="19"/>
  <c r="E59" i="19" s="1"/>
  <c r="C40" i="19"/>
  <c r="D40" i="19"/>
  <c r="E40" i="19"/>
  <c r="C41" i="19"/>
  <c r="C71" i="19" s="1"/>
  <c r="D41" i="19"/>
  <c r="E41" i="19"/>
  <c r="C42" i="19"/>
  <c r="D42" i="19"/>
  <c r="D72" i="19" s="1"/>
  <c r="E42" i="19"/>
  <c r="C43" i="19"/>
  <c r="D43" i="19"/>
  <c r="E43" i="19"/>
  <c r="C44" i="19"/>
  <c r="D44" i="19"/>
  <c r="E44" i="19"/>
  <c r="C45" i="19"/>
  <c r="C75" i="19" s="1"/>
  <c r="D45" i="19"/>
  <c r="E45" i="19"/>
  <c r="C46" i="19"/>
  <c r="D46" i="19"/>
  <c r="D76" i="19" s="1"/>
  <c r="E46" i="19"/>
  <c r="C47" i="19"/>
  <c r="D47" i="19"/>
  <c r="E47" i="19"/>
  <c r="E77" i="19" s="1"/>
  <c r="C48" i="19"/>
  <c r="D48" i="19"/>
  <c r="E48" i="19"/>
  <c r="C49" i="19"/>
  <c r="C79" i="19" s="1"/>
  <c r="D49" i="19"/>
  <c r="E49" i="19"/>
  <c r="C50" i="19"/>
  <c r="D50" i="19"/>
  <c r="D80" i="19" s="1"/>
  <c r="E50" i="19"/>
  <c r="C51" i="19"/>
  <c r="D51" i="19"/>
  <c r="E51" i="19"/>
  <c r="E81" i="19" s="1"/>
  <c r="C52" i="19"/>
  <c r="D52" i="19"/>
  <c r="E52" i="19"/>
  <c r="C53" i="19"/>
  <c r="C83" i="19" s="1"/>
  <c r="D53" i="19"/>
  <c r="E53" i="19"/>
  <c r="C54" i="19"/>
  <c r="D54" i="19"/>
  <c r="E54" i="19"/>
  <c r="C55" i="19"/>
  <c r="D55" i="19"/>
  <c r="E55" i="19"/>
  <c r="C56" i="19"/>
  <c r="D56" i="19"/>
  <c r="E56" i="19"/>
  <c r="C57" i="19"/>
  <c r="C87" i="19" s="1"/>
  <c r="D57" i="19"/>
  <c r="E57" i="19"/>
  <c r="B38" i="19"/>
  <c r="B39" i="19"/>
  <c r="B69" i="19" s="1"/>
  <c r="B40" i="19"/>
  <c r="B41" i="19"/>
  <c r="B42" i="19"/>
  <c r="B43" i="19"/>
  <c r="B73" i="19" s="1"/>
  <c r="B44" i="19"/>
  <c r="B45" i="19"/>
  <c r="B46" i="19"/>
  <c r="B47" i="19"/>
  <c r="B77" i="19" s="1"/>
  <c r="B48" i="19"/>
  <c r="B49" i="19"/>
  <c r="B50" i="19"/>
  <c r="B51" i="19"/>
  <c r="B81" i="19" s="1"/>
  <c r="B52" i="19"/>
  <c r="B53" i="19"/>
  <c r="B54" i="19"/>
  <c r="B55" i="19"/>
  <c r="B85" i="19" s="1"/>
  <c r="B56" i="19"/>
  <c r="B57" i="19"/>
  <c r="B58" i="19"/>
  <c r="B37" i="19"/>
  <c r="B59" i="19" s="1"/>
  <c r="F59" i="19"/>
  <c r="D9" i="19"/>
  <c r="E9" i="19"/>
  <c r="F9" i="19"/>
  <c r="G9" i="19"/>
  <c r="H9" i="19"/>
  <c r="I9" i="19"/>
  <c r="D10" i="19"/>
  <c r="D69" i="19" s="1"/>
  <c r="E10" i="19"/>
  <c r="F10" i="19"/>
  <c r="G10" i="19"/>
  <c r="G69" i="19" s="1"/>
  <c r="H10" i="19"/>
  <c r="I10" i="19"/>
  <c r="D11" i="19"/>
  <c r="E11" i="19"/>
  <c r="F11" i="19"/>
  <c r="G11" i="19"/>
  <c r="H11" i="19"/>
  <c r="I11" i="19"/>
  <c r="D12" i="19"/>
  <c r="D71" i="19" s="1"/>
  <c r="E12" i="19"/>
  <c r="F12" i="19"/>
  <c r="G12" i="19"/>
  <c r="G71" i="19" s="1"/>
  <c r="H12" i="19"/>
  <c r="H71" i="19" s="1"/>
  <c r="I12" i="19"/>
  <c r="D13" i="19"/>
  <c r="E13" i="19"/>
  <c r="F13" i="19"/>
  <c r="G13" i="19"/>
  <c r="G72" i="19" s="1"/>
  <c r="H13" i="19"/>
  <c r="I13" i="19"/>
  <c r="D14" i="19"/>
  <c r="D73" i="19" s="1"/>
  <c r="E14" i="19"/>
  <c r="F14" i="19"/>
  <c r="G14" i="19"/>
  <c r="H14" i="19"/>
  <c r="H73" i="19" s="1"/>
  <c r="I14" i="19"/>
  <c r="D15" i="19"/>
  <c r="E15" i="19"/>
  <c r="F15" i="19"/>
  <c r="G15" i="19"/>
  <c r="G74" i="19" s="1"/>
  <c r="H15" i="19"/>
  <c r="I15" i="19"/>
  <c r="D16" i="19"/>
  <c r="E16" i="19"/>
  <c r="F16" i="19"/>
  <c r="G16" i="19"/>
  <c r="H16" i="19"/>
  <c r="H75" i="19" s="1"/>
  <c r="I16" i="19"/>
  <c r="I75" i="19" s="1"/>
  <c r="D17" i="19"/>
  <c r="E17" i="19"/>
  <c r="F17" i="19"/>
  <c r="G17" i="19"/>
  <c r="G76" i="19" s="1"/>
  <c r="H17" i="19"/>
  <c r="I17" i="19"/>
  <c r="D18" i="19"/>
  <c r="D77" i="19" s="1"/>
  <c r="E18" i="19"/>
  <c r="F18" i="19"/>
  <c r="G18" i="19"/>
  <c r="H18" i="19"/>
  <c r="I18" i="19"/>
  <c r="D19" i="19"/>
  <c r="E19" i="19"/>
  <c r="F19" i="19"/>
  <c r="G19" i="19"/>
  <c r="G78" i="19" s="1"/>
  <c r="H19" i="19"/>
  <c r="I19" i="19"/>
  <c r="D20" i="19"/>
  <c r="D79" i="19" s="1"/>
  <c r="E20" i="19"/>
  <c r="F20" i="19"/>
  <c r="G20" i="19"/>
  <c r="H20" i="19"/>
  <c r="H79" i="19" s="1"/>
  <c r="I20" i="19"/>
  <c r="D21" i="19"/>
  <c r="E21" i="19"/>
  <c r="F21" i="19"/>
  <c r="G21" i="19"/>
  <c r="G80" i="19" s="1"/>
  <c r="H21" i="19"/>
  <c r="I21" i="19"/>
  <c r="D22" i="19"/>
  <c r="D81" i="19" s="1"/>
  <c r="E22" i="19"/>
  <c r="F22" i="19"/>
  <c r="G22" i="19"/>
  <c r="H22" i="19"/>
  <c r="I22" i="19"/>
  <c r="I81" i="19" s="1"/>
  <c r="D23" i="19"/>
  <c r="E23" i="19"/>
  <c r="F23" i="19"/>
  <c r="G23" i="19"/>
  <c r="G82" i="19" s="1"/>
  <c r="H23" i="19"/>
  <c r="I23" i="19"/>
  <c r="D24" i="19"/>
  <c r="D83" i="19" s="1"/>
  <c r="E24" i="19"/>
  <c r="F24" i="19"/>
  <c r="G24" i="19"/>
  <c r="G83" i="19" s="1"/>
  <c r="H24" i="19"/>
  <c r="I24" i="19"/>
  <c r="D25" i="19"/>
  <c r="E25" i="19"/>
  <c r="F25" i="19"/>
  <c r="G25" i="19"/>
  <c r="G84" i="19" s="1"/>
  <c r="H25" i="19"/>
  <c r="I25" i="19"/>
  <c r="D26" i="19"/>
  <c r="D85" i="19" s="1"/>
  <c r="E26" i="19"/>
  <c r="F26" i="19"/>
  <c r="G26" i="19"/>
  <c r="H26" i="19"/>
  <c r="H85" i="19" s="1"/>
  <c r="I26" i="19"/>
  <c r="D27" i="19"/>
  <c r="E27" i="19"/>
  <c r="F27" i="19"/>
  <c r="G27" i="19"/>
  <c r="G86" i="19" s="1"/>
  <c r="H27" i="19"/>
  <c r="I27" i="19"/>
  <c r="D28" i="19"/>
  <c r="D87" i="19" s="1"/>
  <c r="E28" i="19"/>
  <c r="F28" i="19"/>
  <c r="G28" i="19"/>
  <c r="G87" i="19" s="1"/>
  <c r="H28" i="19"/>
  <c r="I28" i="19"/>
  <c r="D29" i="19"/>
  <c r="D88" i="19" s="1"/>
  <c r="E29" i="19"/>
  <c r="E88" i="19" s="1"/>
  <c r="F29" i="19"/>
  <c r="G29" i="19"/>
  <c r="H29" i="19"/>
  <c r="I29" i="19"/>
  <c r="I8" i="19"/>
  <c r="H8" i="19"/>
  <c r="H30" i="19" s="1"/>
  <c r="G8" i="19"/>
  <c r="F8" i="19"/>
  <c r="F30" i="19"/>
  <c r="E8" i="19"/>
  <c r="D8" i="19"/>
  <c r="C9" i="19"/>
  <c r="C68" i="19" s="1"/>
  <c r="C10" i="19"/>
  <c r="C11" i="19"/>
  <c r="C12" i="19"/>
  <c r="C13" i="19"/>
  <c r="C14" i="19"/>
  <c r="C73" i="19" s="1"/>
  <c r="C15" i="19"/>
  <c r="C16" i="19"/>
  <c r="C17" i="19"/>
  <c r="C76" i="19" s="1"/>
  <c r="C18" i="19"/>
  <c r="C19" i="19"/>
  <c r="C20" i="19"/>
  <c r="C21" i="19"/>
  <c r="C80" i="19" s="1"/>
  <c r="C22" i="19"/>
  <c r="C23" i="19"/>
  <c r="C24" i="19"/>
  <c r="C25" i="19"/>
  <c r="C84" i="19" s="1"/>
  <c r="C26" i="19"/>
  <c r="C85" i="19" s="1"/>
  <c r="C27" i="19"/>
  <c r="C28" i="19"/>
  <c r="C29" i="19"/>
  <c r="C88" i="19"/>
  <c r="C8" i="19"/>
  <c r="B29" i="19"/>
  <c r="B88" i="19" s="1"/>
  <c r="B28" i="19"/>
  <c r="B27" i="19"/>
  <c r="B86" i="19" s="1"/>
  <c r="B26" i="19"/>
  <c r="B25" i="19"/>
  <c r="B24" i="19"/>
  <c r="B23" i="19"/>
  <c r="B82" i="19" s="1"/>
  <c r="B22" i="19"/>
  <c r="B21" i="19"/>
  <c r="B20" i="19"/>
  <c r="B19" i="19"/>
  <c r="B78" i="19" s="1"/>
  <c r="B18" i="19"/>
  <c r="B17" i="19"/>
  <c r="B16" i="19"/>
  <c r="B75" i="19" s="1"/>
  <c r="B15" i="19"/>
  <c r="B14" i="19"/>
  <c r="B13" i="19"/>
  <c r="B12" i="19"/>
  <c r="B11" i="19"/>
  <c r="B70" i="19" s="1"/>
  <c r="B10" i="19"/>
  <c r="B9" i="19"/>
  <c r="B8" i="19"/>
  <c r="B67" i="19" s="1"/>
  <c r="C59" i="19"/>
  <c r="I59" i="19"/>
  <c r="E87" i="19"/>
  <c r="B87" i="19"/>
  <c r="I86" i="19"/>
  <c r="H86" i="19"/>
  <c r="E86" i="19"/>
  <c r="D86" i="19"/>
  <c r="C86" i="19"/>
  <c r="E85" i="19"/>
  <c r="H84" i="19"/>
  <c r="E84" i="19"/>
  <c r="D84" i="19"/>
  <c r="B84" i="19"/>
  <c r="E83" i="19"/>
  <c r="B83" i="19"/>
  <c r="H82" i="19"/>
  <c r="E82" i="19"/>
  <c r="D82" i="19"/>
  <c r="C82" i="19"/>
  <c r="G81" i="19"/>
  <c r="C81" i="19"/>
  <c r="G79" i="19"/>
  <c r="E79" i="19"/>
  <c r="B79" i="19"/>
  <c r="E78" i="19"/>
  <c r="D78" i="19"/>
  <c r="C78" i="19"/>
  <c r="H77" i="19"/>
  <c r="G77" i="19"/>
  <c r="C77" i="19"/>
  <c r="E76" i="19"/>
  <c r="B76" i="19"/>
  <c r="G75" i="19"/>
  <c r="E75" i="19"/>
  <c r="D75" i="19"/>
  <c r="E74" i="19"/>
  <c r="D74" i="19"/>
  <c r="C74" i="19"/>
  <c r="B74" i="19"/>
  <c r="G73" i="19"/>
  <c r="E73" i="19"/>
  <c r="E72" i="19"/>
  <c r="C72" i="19"/>
  <c r="B72" i="19"/>
  <c r="E71" i="19"/>
  <c r="B71" i="19"/>
  <c r="G70" i="19"/>
  <c r="E70" i="19"/>
  <c r="D70" i="19"/>
  <c r="C70" i="19"/>
  <c r="H69" i="19"/>
  <c r="C69" i="19"/>
  <c r="E68" i="19"/>
  <c r="B68" i="19"/>
  <c r="E67" i="19"/>
  <c r="D67" i="19"/>
  <c r="H29" i="15"/>
  <c r="C29" i="15"/>
  <c r="D29" i="15"/>
  <c r="E29" i="15"/>
  <c r="F29" i="15"/>
  <c r="G29" i="15"/>
  <c r="I29" i="15"/>
  <c r="B29" i="15"/>
  <c r="F67" i="19"/>
  <c r="C19" i="14"/>
  <c r="B19" i="14"/>
  <c r="B80" i="19"/>
  <c r="C30" i="19"/>
  <c r="E30" i="19"/>
  <c r="E80" i="19"/>
  <c r="H80" i="19"/>
  <c r="G30" i="19" l="1"/>
  <c r="H67" i="19"/>
  <c r="I30" i="19"/>
  <c r="G68" i="19"/>
  <c r="I87" i="19"/>
  <c r="I83" i="19"/>
  <c r="I79" i="19"/>
  <c r="I77" i="19"/>
  <c r="I73" i="19"/>
  <c r="I71" i="19"/>
  <c r="I69" i="19"/>
  <c r="I67" i="19"/>
  <c r="C89" i="19"/>
  <c r="H87" i="19"/>
  <c r="H83" i="19"/>
  <c r="H81" i="19"/>
  <c r="H78" i="19"/>
  <c r="H76" i="19"/>
  <c r="H74" i="19"/>
  <c r="H72" i="19"/>
  <c r="H70" i="19"/>
  <c r="H68" i="19"/>
  <c r="P74" i="86"/>
  <c r="P29" i="61"/>
  <c r="H29" i="62"/>
  <c r="G59" i="19"/>
  <c r="D30" i="19"/>
  <c r="B30" i="19"/>
  <c r="E69" i="19"/>
  <c r="E89" i="19" s="1"/>
  <c r="B89" i="19"/>
  <c r="H87" i="73"/>
  <c r="P17" i="79"/>
  <c r="P30" i="78"/>
  <c r="P56" i="64"/>
  <c r="P76" i="62"/>
  <c r="P42" i="60"/>
  <c r="F87" i="73"/>
  <c r="F89" i="73" s="1"/>
  <c r="D68" i="19"/>
  <c r="D89" i="19" s="1"/>
  <c r="H59" i="19"/>
  <c r="P15" i="63"/>
  <c r="D29" i="62"/>
  <c r="P29" i="62" s="1"/>
  <c r="G87" i="73"/>
  <c r="G89" i="73" s="1"/>
  <c r="G88" i="73"/>
  <c r="P57" i="61"/>
  <c r="O21" i="60"/>
  <c r="P60" i="60"/>
  <c r="I88" i="19"/>
  <c r="G88" i="19"/>
  <c r="I85" i="19"/>
  <c r="G85" i="19"/>
  <c r="H88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P7" i="63"/>
  <c r="P7" i="62"/>
  <c r="P7" i="60"/>
  <c r="P21" i="60" s="1"/>
  <c r="N21" i="60"/>
  <c r="D21" i="60"/>
  <c r="I89" i="19" l="1"/>
  <c r="H89" i="19"/>
  <c r="G89" i="19"/>
  <c r="F88" i="73"/>
  <c r="F89" i="19"/>
</calcChain>
</file>

<file path=xl/sharedStrings.xml><?xml version="1.0" encoding="utf-8"?>
<sst xmlns="http://schemas.openxmlformats.org/spreadsheetml/2006/main" count="9743" uniqueCount="857">
  <si>
    <t>CP1</t>
  </si>
  <si>
    <t>CP2</t>
  </si>
  <si>
    <t>CE</t>
  </si>
  <si>
    <t>CM1</t>
  </si>
  <si>
    <t>CM2</t>
  </si>
  <si>
    <t xml:space="preserve">TOTAL </t>
  </si>
  <si>
    <t>CISCO</t>
  </si>
  <si>
    <t>CODE CISCO</t>
  </si>
  <si>
    <t>ALAOTRA MANGORO</t>
  </si>
  <si>
    <t>AMBATONDRAZAKA</t>
  </si>
  <si>
    <t>AMPARAFARAVOLA</t>
  </si>
  <si>
    <t>ANDILAMENA</t>
  </si>
  <si>
    <t>ANOSIBE AN'ALA</t>
  </si>
  <si>
    <t>MORAMANGA</t>
  </si>
  <si>
    <t>AMORON'I MANIA</t>
  </si>
  <si>
    <t>AMBATOFINANDRAHANA</t>
  </si>
  <si>
    <t>AMBOSITRA</t>
  </si>
  <si>
    <t>FANDRIANA</t>
  </si>
  <si>
    <t>MANANDRIANA</t>
  </si>
  <si>
    <t>ANALAMANGA</t>
  </si>
  <si>
    <t>AMBOHIDRATRIMO</t>
  </si>
  <si>
    <t>ANDRAMASINA</t>
  </si>
  <si>
    <t>ANJOZOROBE</t>
  </si>
  <si>
    <t>ANKAZOBE</t>
  </si>
  <si>
    <t>ANTANANARIVO ATSIMONDRANO</t>
  </si>
  <si>
    <t>ANTANANARIVO AVARADRANO</t>
  </si>
  <si>
    <t>ANTANANARIVO RENIVOHITRA</t>
  </si>
  <si>
    <t>MANJAKANDRIANA</t>
  </si>
  <si>
    <t>ANALANJIROFO</t>
  </si>
  <si>
    <t>FENERIVE-EST</t>
  </si>
  <si>
    <t>MANANARA-NORD</t>
  </si>
  <si>
    <t>MAROANTSETRA</t>
  </si>
  <si>
    <t>SAINTE-MARIE</t>
  </si>
  <si>
    <t>SOANIERANA IVONGO</t>
  </si>
  <si>
    <t>VAVATENINA</t>
  </si>
  <si>
    <t>ANDROY</t>
  </si>
  <si>
    <t>AMBOVOMBE-ANDROY</t>
  </si>
  <si>
    <t>BEKILY</t>
  </si>
  <si>
    <t>BELOHA-ANDROY</t>
  </si>
  <si>
    <t>TSIHOMBE</t>
  </si>
  <si>
    <t>ANOSY</t>
  </si>
  <si>
    <t>AMBOASARY-SUD</t>
  </si>
  <si>
    <t>BETROKA</t>
  </si>
  <si>
    <t>TAOLANARO</t>
  </si>
  <si>
    <t>ATSIMO ANDREFANA</t>
  </si>
  <si>
    <t>AMPANIHY OUEST</t>
  </si>
  <si>
    <t>ANKAZOABO</t>
  </si>
  <si>
    <t>BENENITRA</t>
  </si>
  <si>
    <t>BEROROHA</t>
  </si>
  <si>
    <t>BETIOKY ATSIMO</t>
  </si>
  <si>
    <t>MOROMBE</t>
  </si>
  <si>
    <t>SAKARAHA</t>
  </si>
  <si>
    <t>TOLIARA I</t>
  </si>
  <si>
    <t>TOLIARA II</t>
  </si>
  <si>
    <t>ATSIMO ATSINANANA</t>
  </si>
  <si>
    <t>BEFOTAKA ATSIMO</t>
  </si>
  <si>
    <t>FARAFANGANA</t>
  </si>
  <si>
    <t>MIDONGY SUD</t>
  </si>
  <si>
    <t>VANGAINDRANO</t>
  </si>
  <si>
    <t>VONDROZO</t>
  </si>
  <si>
    <t>ATSINANANA</t>
  </si>
  <si>
    <t>ANTANAMBAO MANAMPONTSY</t>
  </si>
  <si>
    <t>BRICKAVILLE</t>
  </si>
  <si>
    <t>MAHANORO</t>
  </si>
  <si>
    <t>MAROLAMBO</t>
  </si>
  <si>
    <t>TOAMASINA I</t>
  </si>
  <si>
    <t>TOAMASINA II</t>
  </si>
  <si>
    <t>VATOMANDRY</t>
  </si>
  <si>
    <t>BETSIBOKA</t>
  </si>
  <si>
    <t>KANDREHO</t>
  </si>
  <si>
    <t>MAEVATANANA</t>
  </si>
  <si>
    <t>TSARATANANA</t>
  </si>
  <si>
    <t>BOENY</t>
  </si>
  <si>
    <t>AMBATOBOENY</t>
  </si>
  <si>
    <t>MAHAJANGA I</t>
  </si>
  <si>
    <t>MAHAJANGA II</t>
  </si>
  <si>
    <t>MAROVOAY</t>
  </si>
  <si>
    <t>MITSINJO</t>
  </si>
  <si>
    <t>SOALALA</t>
  </si>
  <si>
    <t>BONGOLAVA</t>
  </si>
  <si>
    <t>FENOARIVOBE</t>
  </si>
  <si>
    <t>TSIROANOMANDIDY</t>
  </si>
  <si>
    <t>DIANA</t>
  </si>
  <si>
    <t>AMBANJA</t>
  </si>
  <si>
    <t>AMBILOBE</t>
  </si>
  <si>
    <t>ANTSIRANANA I</t>
  </si>
  <si>
    <t>ANTSIRANANA II</t>
  </si>
  <si>
    <t>NOSY-BE</t>
  </si>
  <si>
    <t>HAUTE MATSIATRA</t>
  </si>
  <si>
    <t>AMBALAVAO</t>
  </si>
  <si>
    <t>AMBOHIMAHASOA</t>
  </si>
  <si>
    <t>FIANARANTSOA I</t>
  </si>
  <si>
    <t>FIANARANTSOA II</t>
  </si>
  <si>
    <t>IKALAMAVONY</t>
  </si>
  <si>
    <t>IHOROMBE</t>
  </si>
  <si>
    <t>IAKORA</t>
  </si>
  <si>
    <t>IHOSY</t>
  </si>
  <si>
    <t>IVOHIBE</t>
  </si>
  <si>
    <t>ITASY</t>
  </si>
  <si>
    <t>ARIVONIMAMO</t>
  </si>
  <si>
    <t>MIARINARIVO</t>
  </si>
  <si>
    <t>SOAVINANDRIANA</t>
  </si>
  <si>
    <t>MELAKY</t>
  </si>
  <si>
    <t>AMBATOMAINTY</t>
  </si>
  <si>
    <t>ANTSALOVA</t>
  </si>
  <si>
    <t>BESALAMPY</t>
  </si>
  <si>
    <t>MAINTIRANO</t>
  </si>
  <si>
    <t>MORAFENOBE</t>
  </si>
  <si>
    <t>MENABE</t>
  </si>
  <si>
    <t>BELO/TSIRIBIHINA</t>
  </si>
  <si>
    <t>MAHABO</t>
  </si>
  <si>
    <t>MANJA</t>
  </si>
  <si>
    <t>MIANDRIVAZO</t>
  </si>
  <si>
    <t>MORONDAVA</t>
  </si>
  <si>
    <t>SAVA</t>
  </si>
  <si>
    <t>ANDAPA</t>
  </si>
  <si>
    <t>ANTALAHA</t>
  </si>
  <si>
    <t>SAMBAVA</t>
  </si>
  <si>
    <t>VOHEMAR</t>
  </si>
  <si>
    <t>SOFIA</t>
  </si>
  <si>
    <t>ANALALAVA</t>
  </si>
  <si>
    <t>ANTSOHIHY</t>
  </si>
  <si>
    <t>BEALANANA</t>
  </si>
  <si>
    <t>BEFANDRIANA NORD</t>
  </si>
  <si>
    <t>MAMPIKONY</t>
  </si>
  <si>
    <t>MANDRITSARA</t>
  </si>
  <si>
    <t>PORT BERGE</t>
  </si>
  <si>
    <t>VAKINANKARATRA</t>
  </si>
  <si>
    <t>AMBATOLAMPY</t>
  </si>
  <si>
    <t>ANTANIFOTSY</t>
  </si>
  <si>
    <t>ANTSIRABE I</t>
  </si>
  <si>
    <t>ANTSIRABE II</t>
  </si>
  <si>
    <t>BETAFO</t>
  </si>
  <si>
    <t>FARATSIHO</t>
  </si>
  <si>
    <t>VATOVAVY FITOVINANY</t>
  </si>
  <si>
    <t>IFANADIANA</t>
  </si>
  <si>
    <t>IKONGO</t>
  </si>
  <si>
    <t>MANAKARA</t>
  </si>
  <si>
    <t>MANANJARY</t>
  </si>
  <si>
    <t>NOSY-VARIKA</t>
  </si>
  <si>
    <t>VOHIPENO</t>
  </si>
  <si>
    <t>SALLES DE CLASSE</t>
  </si>
  <si>
    <t>TOTAL</t>
  </si>
  <si>
    <t>ENSEMBLE</t>
  </si>
  <si>
    <t>Autres</t>
  </si>
  <si>
    <t>Personnel d'appui</t>
  </si>
  <si>
    <t>REGION</t>
  </si>
  <si>
    <t>Fonctionnaires</t>
  </si>
  <si>
    <t>FRAM subventionnés</t>
  </si>
  <si>
    <t>FRAM non subventionnés</t>
  </si>
  <si>
    <t>Enseignants en classe</t>
  </si>
  <si>
    <t>dont femmes</t>
  </si>
  <si>
    <t>Dont femmes</t>
  </si>
  <si>
    <t>Etablissements fonctionnels</t>
  </si>
  <si>
    <t>MANANARA NORD</t>
  </si>
  <si>
    <t>NOSY VARIKA</t>
  </si>
  <si>
    <t>salles provisoires</t>
  </si>
  <si>
    <t>FENERIVE EST</t>
  </si>
  <si>
    <t>AMBOVOMBE ANDROY</t>
  </si>
  <si>
    <t>BELOHA ANDROY</t>
  </si>
  <si>
    <t>AMBOASARY SUD</t>
  </si>
  <si>
    <t>BEFOTAKA</t>
  </si>
  <si>
    <t>MIDONGY ATSIMO</t>
  </si>
  <si>
    <t>NOSY BE</t>
  </si>
  <si>
    <t>Littéraire</t>
  </si>
  <si>
    <t>EPS</t>
  </si>
  <si>
    <t xml:space="preserve">PERSONNEL ENSEIGNANT </t>
  </si>
  <si>
    <t>PERSONNEL ADMINISTRATIF</t>
  </si>
  <si>
    <t>6e</t>
  </si>
  <si>
    <t>5e</t>
  </si>
  <si>
    <t>4e</t>
  </si>
  <si>
    <t>3e</t>
  </si>
  <si>
    <t>Vacataires</t>
  </si>
  <si>
    <t>Sientifique</t>
  </si>
  <si>
    <t>Spécialité non définie</t>
  </si>
  <si>
    <t>ENSEIGNANTS PAR SPECIALITE</t>
  </si>
  <si>
    <t>SAINTE MARIE</t>
  </si>
  <si>
    <t>ALAOTRA-MANGORO</t>
  </si>
  <si>
    <t>Terminale D</t>
  </si>
  <si>
    <t>Terminale C</t>
  </si>
  <si>
    <t>Terminale A</t>
  </si>
  <si>
    <t>2nde</t>
  </si>
  <si>
    <t>1ère A</t>
  </si>
  <si>
    <t>1ère C</t>
  </si>
  <si>
    <t>1ère D</t>
  </si>
  <si>
    <t>TA</t>
  </si>
  <si>
    <t>TC</t>
  </si>
  <si>
    <t>TD</t>
  </si>
  <si>
    <t>Français</t>
  </si>
  <si>
    <t>Malagasy</t>
  </si>
  <si>
    <t>Maths</t>
  </si>
  <si>
    <t>Anglais</t>
  </si>
  <si>
    <t>P.C</t>
  </si>
  <si>
    <t>S.V.T</t>
  </si>
  <si>
    <t>Histo-Géo</t>
  </si>
  <si>
    <t>Philo</t>
  </si>
  <si>
    <t>Allemand</t>
  </si>
  <si>
    <t>Espagnol</t>
  </si>
  <si>
    <t>Russe</t>
  </si>
  <si>
    <t>Informatique</t>
  </si>
  <si>
    <t>FRAM</t>
  </si>
  <si>
    <t>à cycle incomplet</t>
  </si>
  <si>
    <t>fonctionnels</t>
  </si>
  <si>
    <t>ETABLISSEMENTS</t>
  </si>
  <si>
    <t xml:space="preserve">1ère S </t>
  </si>
  <si>
    <t>Terminale S</t>
  </si>
  <si>
    <t>Autres matières</t>
  </si>
  <si>
    <t>1ère S</t>
  </si>
  <si>
    <t>TS</t>
  </si>
  <si>
    <t>Total</t>
  </si>
  <si>
    <t>Personnel enseignant</t>
  </si>
  <si>
    <t>Personnel administratif</t>
  </si>
  <si>
    <t>Effectifs</t>
  </si>
  <si>
    <t>Redoublants</t>
  </si>
  <si>
    <t>Sections</t>
  </si>
  <si>
    <t>Salles de classe utilisées</t>
  </si>
  <si>
    <t>autres</t>
  </si>
  <si>
    <t xml:space="preserve">Nombre d'écoles avec préscolaire </t>
  </si>
  <si>
    <t xml:space="preserve">Salles de classe </t>
  </si>
  <si>
    <t>Nombre d'enseignants</t>
  </si>
  <si>
    <t>TAOLAGNARO</t>
  </si>
  <si>
    <t>Prescolaire</t>
  </si>
  <si>
    <t>Collège</t>
  </si>
  <si>
    <t>Lycée</t>
  </si>
  <si>
    <t>CFP</t>
  </si>
  <si>
    <t>LTP</t>
  </si>
  <si>
    <t>Formation professionnelle supérieure</t>
  </si>
  <si>
    <t>ANNEE SCOLAIRE 2008-2009</t>
  </si>
  <si>
    <t>Etablissement recensé</t>
  </si>
  <si>
    <t>Etablisse ment fonctionnel</t>
  </si>
  <si>
    <t>Philo.</t>
  </si>
  <si>
    <t>6 ans</t>
  </si>
  <si>
    <t>moins de 6 ans</t>
  </si>
  <si>
    <t>7 ans</t>
  </si>
  <si>
    <t>8 ans</t>
  </si>
  <si>
    <t>9 ans</t>
  </si>
  <si>
    <t>10 ans</t>
  </si>
  <si>
    <t>11 ans</t>
  </si>
  <si>
    <t>12 ans</t>
  </si>
  <si>
    <t>13 ans</t>
  </si>
  <si>
    <t>14 ans</t>
  </si>
  <si>
    <t>15 ans</t>
  </si>
  <si>
    <t xml:space="preserve">TABLEAU 138. REPARTITION PAR AGE DES ELEVES DU PRIMAIRE </t>
  </si>
  <si>
    <t>16 ans ou plus</t>
  </si>
  <si>
    <t>TABLEAU 122.   REPARTITION DES EFFECTIFS DES ELEVES DES LYCEES PRIVES PAR REGION</t>
  </si>
  <si>
    <t xml:space="preserve">TABLEAU  126. REPARTITION DES REDOUBLANTS DES LYCEES PRIVES PAR REGION </t>
  </si>
  <si>
    <t>TABLEAU 123.   REPARTITION DES EFFECTIFS DES ELEVES DES LYCEES PRIVES PAR CISCO</t>
  </si>
  <si>
    <t xml:space="preserve">TABLEAU  127. REPARTITION DES REDOUBLANTS DES LYCEES PRIVES PAR CISCO </t>
  </si>
  <si>
    <t>TABLEAU 124.   REPARTITION DES EFFECTIFS DES ELEVES DES LYCEES PRIVES PAR CISCO</t>
  </si>
  <si>
    <t xml:space="preserve">TABLEAU  128. REPARTITION DES REDOUBLANTS DES LYCEES PRIVES PAR CISCO </t>
  </si>
  <si>
    <t>TABLEAU 125.  REPARTITION DES EFFECTIFS DES ELEVES DES LYCEES PRIVES PAR CISCO</t>
  </si>
  <si>
    <t xml:space="preserve">TABLEAU  129. REPARTITION DES REDOUBLANTS DES LYCEES PRIVES PAR CISCO </t>
  </si>
  <si>
    <t>TABLEAU 134.  REPARTITION DU PERSONNEL DES LYCEES PRIVES PAR REGION</t>
  </si>
  <si>
    <t>TABLEAU 135.  REPARTITION DU PERSONNEL DES LYCEES PRIVES PAR CISCO</t>
  </si>
  <si>
    <t>TABLEAU 136.  REPARTITION DU PERSONNEL DES LYCEES PRIVES PAR CISCO</t>
  </si>
  <si>
    <t>TABLEAU 137.  REPARTITION DU PERSONNEL DES LYCEES PRIVES PAR CISCO</t>
  </si>
  <si>
    <t>6ème</t>
  </si>
  <si>
    <t>5ème</t>
  </si>
  <si>
    <t>4ème</t>
  </si>
  <si>
    <t>3ème</t>
  </si>
  <si>
    <t>16 ans</t>
  </si>
  <si>
    <t>17 ans</t>
  </si>
  <si>
    <t>18 ans</t>
  </si>
  <si>
    <t>18 ans ou plus</t>
  </si>
  <si>
    <t>TABLEAU 139. REPARTITION PAR AGE DES ELEVES DU COLLEGE</t>
  </si>
  <si>
    <t xml:space="preserve"> 6e année du primaire</t>
  </si>
  <si>
    <t>Age</t>
  </si>
  <si>
    <t>19 ans</t>
  </si>
  <si>
    <t>20 ans</t>
  </si>
  <si>
    <t>21 ans</t>
  </si>
  <si>
    <t>22 ans</t>
  </si>
  <si>
    <t>23 ans</t>
  </si>
  <si>
    <t>24 ans ou plus</t>
  </si>
  <si>
    <t>Tableau 7 Statistique du prescolaire public par région</t>
  </si>
  <si>
    <t>Page</t>
  </si>
  <si>
    <t>PRIMAIRE PUBLIC</t>
  </si>
  <si>
    <t>PRIMAIRE PRIVE</t>
  </si>
  <si>
    <t>COLLEGE PUBLIC</t>
  </si>
  <si>
    <t>COLLEGE PRIVE</t>
  </si>
  <si>
    <t>LYCEE PUBLIC</t>
  </si>
  <si>
    <t>LYCEE PRIVE</t>
  </si>
  <si>
    <t>SYNTHESE PAR REGION</t>
  </si>
  <si>
    <t xml:space="preserve">Tableau 4 Données synoptiques des formations professionnelles et techniques publiques </t>
  </si>
  <si>
    <t xml:space="preserve">Tableau 3 Données synoptiques des établissements publics et privés </t>
  </si>
  <si>
    <t xml:space="preserve">Tableau 2 Données synoptiques des établissements privés </t>
  </si>
  <si>
    <t xml:space="preserve">Tableau 5 Données synoptiques des formations professionnelles et techniques privées </t>
  </si>
  <si>
    <t xml:space="preserve">Tableau 6 Données synoptiques des formations professionnelles et techniques publiques et privées </t>
  </si>
  <si>
    <t>Tableaux 18 à 21 Effectifs des élèves  par CISCO</t>
  </si>
  <si>
    <t>Tableau 8 à 11 Statistique du prescolaire public par CISCO</t>
  </si>
  <si>
    <t>Tableau 22 Effectifs des redoublants  par région</t>
  </si>
  <si>
    <t>Tableaux 23 à 26  Effectifs des redoublants  par CISCO</t>
  </si>
  <si>
    <t>Tableau 27 nombre de sections, de salles de classe, d'établissements fonctionnels  par région</t>
  </si>
  <si>
    <t>Tableau 32 Répartition du personnel  par région</t>
  </si>
  <si>
    <t>Tableau 37 Effectifs des élèves par région</t>
  </si>
  <si>
    <t>Tableau 42 Effectifs des redoublants  par région</t>
  </si>
  <si>
    <t>Tableau 47 nombre de sections, de salles de classe, d'établissements fonctionnels  par région</t>
  </si>
  <si>
    <t>Tableau 52 Répartition du personnel  par région</t>
  </si>
  <si>
    <t>Tableau 53 à 56 Répartition du personnel  par CISCO</t>
  </si>
  <si>
    <t>8 à 11</t>
  </si>
  <si>
    <t>13 à 16</t>
  </si>
  <si>
    <t>Tableau 57 Effectifs des élèves par région</t>
  </si>
  <si>
    <t>Tableau 62 Effectifs des redoublants  par région</t>
  </si>
  <si>
    <t>Tableau 67 nombre de sections, de salles de classe, d'établissements fonctionnels  par région</t>
  </si>
  <si>
    <t>Tableau 72 Répartition du personnel  par région</t>
  </si>
  <si>
    <t>Tableau 77 Effectifs des élèves par région</t>
  </si>
  <si>
    <t>Tableau 82 Effectifs des redoublants  par région</t>
  </si>
  <si>
    <t>Tableau 87 nombre de sections, de salles de classe, d'établissements fonctionnels  par région</t>
  </si>
  <si>
    <t>Tableau 92 Répartition du personnel  par région</t>
  </si>
  <si>
    <t>Tableau 93 à 96 Répartition du personnel  par CISCO</t>
  </si>
  <si>
    <t>Tableau 97 Effectifs des élèves par région</t>
  </si>
  <si>
    <t>Tableau 102 Effectifs des redoublants  par région</t>
  </si>
  <si>
    <t>Tableau 103 à 106 Effectifs des redoublants  par CISCO</t>
  </si>
  <si>
    <t>Tableau 107 nombre de sections, de salles de classe, d'établissements fonctionnels  par région</t>
  </si>
  <si>
    <t>Tableau 126 Effectifs des redoublants  par région</t>
  </si>
  <si>
    <t>Tableau 108 à 111 nombre de sections, de salles de classe, d'établissements fonctionnels  par CISCO</t>
  </si>
  <si>
    <t>Tableau 112 Répartition du personnel  par région</t>
  </si>
  <si>
    <t>Tableau 113 à 116 Répartition du personnel  par CISCO</t>
  </si>
  <si>
    <t>Tableau 117 Répartition des enseignants  par matière  par région</t>
  </si>
  <si>
    <t>Tableau 118 à 121 Répartition des enseignants par matière  par CISCO</t>
  </si>
  <si>
    <t>Tableau 122 Effectifs des élèves par région</t>
  </si>
  <si>
    <t>Tableau 130 nombre de sections, de salles de classe, d'établissements fonctionnels  par région</t>
  </si>
  <si>
    <t>Tableau 123 à 125 Effectifs des élèves  par CISCO</t>
  </si>
  <si>
    <t>Tableau 127 à 129 Effectifs des redoublants  par CISCO</t>
  </si>
  <si>
    <t>Tableau 131 à 133 nombre de sections, de salles de classe, d'établissements fonctionnels  par CISCO</t>
  </si>
  <si>
    <t>Tableau 134 Répartition du personnel  et répartition des enseignants par région</t>
  </si>
  <si>
    <t>Tableau 135 à 137 Répartition du personnel  et répartition des enseignants  par CISCO</t>
  </si>
  <si>
    <t>REPARTITION PAR AGE</t>
  </si>
  <si>
    <t>Tableaux 28 à 31 nombre de sections, de salles de classe, d'établissements fonctionnels  par CISCO</t>
  </si>
  <si>
    <t>Tableaux 33 à 36 Répartition du personnel  par CISCO</t>
  </si>
  <si>
    <t>Tableaux 38 à 41 Effectifs des élèves  par CISCO</t>
  </si>
  <si>
    <t>Tableaux 43 à 46 Effectifs des redoublants  par CISCO</t>
  </si>
  <si>
    <t>Tableaux 48 à 51 nombre de sections, de salles de classe, d'établissements fonctionnels  par CISCO</t>
  </si>
  <si>
    <t>Tableaux 58 à 61 Effectifs des élèves  par CISCO</t>
  </si>
  <si>
    <t>Tableaux 63 à 66 Effectifs des redoublants  par CISCO</t>
  </si>
  <si>
    <t>Tableaux 68 à 71 nombre de sections, de salles de classe, d'établissements fonctionnels  par CISCO</t>
  </si>
  <si>
    <t>Tableaux 73 à 76 Répartition du personnel  par CISCO</t>
  </si>
  <si>
    <t>Tableaux 78 à 81 Effectifs des élèves  par CISCO</t>
  </si>
  <si>
    <t>Tableaux 83 à 86 Effectifs des redoublants  par CISCO</t>
  </si>
  <si>
    <t>Tableaux 88 à 91 nombre de sections, de salles de classe, d'établissements fonctionnels  par CISCO</t>
  </si>
  <si>
    <t>Tableaux 98 à 101 Effectifs des élèves  par CISCO</t>
  </si>
  <si>
    <t>18 à 21</t>
  </si>
  <si>
    <t>23 à 26</t>
  </si>
  <si>
    <t>28 à 31</t>
  </si>
  <si>
    <t>33 à 36</t>
  </si>
  <si>
    <t>38 à 41</t>
  </si>
  <si>
    <t>43 à 46</t>
  </si>
  <si>
    <t>48 à 51</t>
  </si>
  <si>
    <t>53 à 56</t>
  </si>
  <si>
    <t>58 à 61</t>
  </si>
  <si>
    <t>63 à 66</t>
  </si>
  <si>
    <t>68 à 71</t>
  </si>
  <si>
    <t>73 à 76</t>
  </si>
  <si>
    <t>78 à 81</t>
  </si>
  <si>
    <t>83 à 86</t>
  </si>
  <si>
    <t>88 à 91</t>
  </si>
  <si>
    <t>93 à 96</t>
  </si>
  <si>
    <t>98 à 101</t>
  </si>
  <si>
    <t>103 à 106</t>
  </si>
  <si>
    <t>108 à 111</t>
  </si>
  <si>
    <t>113 à 116</t>
  </si>
  <si>
    <t>118 à 121</t>
  </si>
  <si>
    <t>123 à 125</t>
  </si>
  <si>
    <t>127 à 129</t>
  </si>
  <si>
    <t>131 à 133</t>
  </si>
  <si>
    <t>135 à 137</t>
  </si>
  <si>
    <t xml:space="preserve">Tableau 1 Données synoptiques des établissements publics </t>
  </si>
  <si>
    <t>Tableau 138 Répartiton par âge des élèves du primaire</t>
  </si>
  <si>
    <t>Tableau 139 Répartiton par âge des élèves du collège</t>
  </si>
  <si>
    <t>Tableau 140 Répartiton par âge des élèves du lycée</t>
  </si>
  <si>
    <t>LISTE DES TABLEAUX</t>
  </si>
  <si>
    <t>EFFECTIFS DES ECOLES PRIMAIRES PUBLIQUES</t>
  </si>
  <si>
    <t>REDOUBLANTS DES ECOLES PRIMAIRES PUBLIQUES</t>
  </si>
  <si>
    <t>PERSONNEL  DES ECOLES PRIMAIRES PUBLIQUES</t>
  </si>
  <si>
    <t>EFFECTIF DES COLLEGES PUBLICS</t>
  </si>
  <si>
    <t>REDOUBLANTS DES COLLEGES PUBLICS</t>
  </si>
  <si>
    <t>PERSONNEL DES COLLEGES PUBLICS</t>
  </si>
  <si>
    <t>PRESCOLAIRE PUBLIC</t>
  </si>
  <si>
    <t>REDOUBLANTS DES LYCEES PUBLICS</t>
  </si>
  <si>
    <t>EFFECTIFS DES LYCEES PUBLICS</t>
  </si>
  <si>
    <t>PERSONNEL DES LYCEES PUBLICS</t>
  </si>
  <si>
    <t>ENSEIGNANTS PAR MATIERE DES LYCEES PUBLICS</t>
  </si>
  <si>
    <t>TABLEAUX SYNOPTIQUES</t>
  </si>
  <si>
    <t>PRESCOLAIRE PRIVE</t>
  </si>
  <si>
    <t>EFFECTIFS DES ECOLES PRIMAIRES PRIVEES</t>
  </si>
  <si>
    <t>REDOUBLANTS DES ECOLES PRIMAIRES PRIVEES</t>
  </si>
  <si>
    <t>PERSONNEL  DES ECOLES PRIMAIRES PRIVEES</t>
  </si>
  <si>
    <t>EFFECTIF DES COLLEGES PRIVES</t>
  </si>
  <si>
    <t>REDOUBLANTS DES COLLEGES PRIVES</t>
  </si>
  <si>
    <t>PERSONNEL DES COLLEGES PRIVES</t>
  </si>
  <si>
    <t>EFFECTIFS DES LYCEES PRIVES</t>
  </si>
  <si>
    <t>REDOUBLANTS DES LYCEES PRIVES</t>
  </si>
  <si>
    <t>PERSONNEL DES LYCEES PRIVES</t>
  </si>
  <si>
    <t>REPARTITION PAR AGE  DES ELEVES DE L'ENSEIGNEMENT GENERAL</t>
  </si>
  <si>
    <t>Moins de 7 ans</t>
  </si>
  <si>
    <t>Moins de 14 ans</t>
  </si>
  <si>
    <t>Garçons &amp; Filles</t>
  </si>
  <si>
    <t>Filles</t>
  </si>
  <si>
    <t>enseignants</t>
  </si>
  <si>
    <t>Primaire</t>
  </si>
  <si>
    <t xml:space="preserve">6e année </t>
  </si>
  <si>
    <t xml:space="preserve">5 premières années </t>
  </si>
  <si>
    <t>TABLEAU 7. STATISTIQUE SUR LE PRESCOLAIRE PUBLIC  PAR REGION</t>
  </si>
  <si>
    <t>TABLEAU 8. STATISTIQUE SUR LE PRESCOLAIRE PUBLIC PAR CISCO</t>
  </si>
  <si>
    <t>TABLEAU 9. STATISTIQUE SUR LE PRESCOLAIRE PUBLIC PAR CISCO</t>
  </si>
  <si>
    <t>TABLEAU 10. STATISTIQUE SUR LE PRESCOLAIRE PUBLIC PAR CISCO</t>
  </si>
  <si>
    <t>TABLEAU 11. STATISTIQUE SUR LE PRESCOLAIRE PUBLIC PAR CISCO</t>
  </si>
  <si>
    <t>ANNEE SCOLAIRE 2008 2009</t>
  </si>
  <si>
    <t xml:space="preserve">FRAM </t>
  </si>
  <si>
    <t xml:space="preserve">FRAM  </t>
  </si>
  <si>
    <t xml:space="preserve">TABLEAU 1.  DONNEES SYNOPTIQUES PAR REGION DES ETABLISSEMENTS SCOLAIRES PUBLICS </t>
  </si>
  <si>
    <t xml:space="preserve">TABLEAU 2.  DONNEES SYNOPTIQUES PAR REGION DES ETABLISSEMENTS SCOLAIRES PRIVES </t>
  </si>
  <si>
    <t>TABLEAU 3.  DONNEES SYNOPTIQUES PAR REGION DES ETABLISSEMENTS SCOLAIRES PUBLICS ET PRIVES</t>
  </si>
  <si>
    <t xml:space="preserve"> SECTIONS</t>
  </si>
  <si>
    <t xml:space="preserve">Enseignants des 5 premières années </t>
  </si>
  <si>
    <t>ENSEIGNANTS DES 5 PREMIERES ANNEES</t>
  </si>
  <si>
    <t>TABLEAU 12.  REPARTITION DES EFFECTIFS DES ELEVES  DES ECOLES PRIMAIRES PUBLIQUES PAR REGION</t>
  </si>
  <si>
    <t>TABLEAU 13.   REPARTITION DES EFFECTIFS DES ELEVES  DES ECOLES PRIMAIRES PUBLIQUES PAR CISCO</t>
  </si>
  <si>
    <t>TABLEAU 14.   REPARTITION DES EFFECTIFS DES ELEVES  DES ECOLES PRIMAIRES PUBLIQUES PAR CISCO</t>
  </si>
  <si>
    <t>TABLEAU 15.   REPARTITION DES EFFECTIFS DES ELEVES  DES ECOLES PRIMAIRES PUBLIQUES PAR CISCO</t>
  </si>
  <si>
    <t>TABLEAU 16.   REPARTITION DES EFFECTIFS DES ELEVES  DES ECOLES PRIMAIRES PUBLIQUES PAR CISCO</t>
  </si>
  <si>
    <t xml:space="preserve">TABLEAU 17. REPARTITION DES REDOUBLANTS DES ECOLES PRIMAIRES  PUBLIQUES PAR REGION </t>
  </si>
  <si>
    <t>Tableau 77 Statistique du prescolaire privé par région</t>
  </si>
  <si>
    <t>Tableau 78 à 81 Statistique du prescolaire privé par CISCO</t>
  </si>
  <si>
    <t>Tableau 12 Effectifs des élèves par région</t>
  </si>
  <si>
    <t xml:space="preserve">TABLEAU 18. REPARTITION DES REDOUBLANTS DES ECOLES PRIMAIRES  PUBLIQUES PAR CISCO </t>
  </si>
  <si>
    <t xml:space="preserve">TABLEAU 19. REPARTITION DES REDOUBLANTS DES ECOLES PRIMAIRES  PUBLIQUES PAR CISCO </t>
  </si>
  <si>
    <t xml:space="preserve">TABLEAU 20. REPARTITION DES REDOUBLANTS DES ECOLES PRIMAIRES  PUBLIQUES PAR CISCO </t>
  </si>
  <si>
    <t xml:space="preserve">TABLEAU 21. REPARTITION DES REDOUBLANTS DES ECOLES PRIMAIRES  PUBLIQUES PAR CISCO </t>
  </si>
  <si>
    <t>1ère Année</t>
  </si>
  <si>
    <t>2ème Année</t>
  </si>
  <si>
    <t>3ème Année</t>
  </si>
  <si>
    <t>Fille</t>
  </si>
  <si>
    <t>dont redoublant</t>
  </si>
  <si>
    <t>FILIERE</t>
  </si>
  <si>
    <t>AGRICULTURE ET ELEVAGE</t>
  </si>
  <si>
    <t>BATIMENT ET TRAVAUX PUBLICS</t>
  </si>
  <si>
    <t>COMMERCE</t>
  </si>
  <si>
    <t>ELECTRICITE INDUSTRIELLE</t>
  </si>
  <si>
    <t>ELECTROMECANIQUE</t>
  </si>
  <si>
    <t>ELECTRONIQUE</t>
  </si>
  <si>
    <t>ELECTROTECHNIQUE</t>
  </si>
  <si>
    <t>FABRICATION MECANIQUE</t>
  </si>
  <si>
    <t>GESTION</t>
  </si>
  <si>
    <t>HABILLEMENT</t>
  </si>
  <si>
    <t>MECANIQUE AUTOMOBILE</t>
  </si>
  <si>
    <t>MECANIQUE D'ENGIN ET MACHINE AGRICOLE</t>
  </si>
  <si>
    <t>MECANIQUE GENERALE</t>
  </si>
  <si>
    <t>MENUISERIE BOIS</t>
  </si>
  <si>
    <t>SECRETARIAT</t>
  </si>
  <si>
    <t>STRUCTURE METALLIQUE</t>
  </si>
  <si>
    <t>SECTEUR</t>
  </si>
  <si>
    <t>GENIE CIVIL</t>
  </si>
  <si>
    <t>INDUSTRIEL</t>
  </si>
  <si>
    <t>TERTIAIRE</t>
  </si>
  <si>
    <t>COMPTABILITE</t>
  </si>
  <si>
    <t>GENIE CLIMATIQUE ET HYDRAULIQUE</t>
  </si>
  <si>
    <t>MAINTENANCE ET MECANIQUE INDUSTRIELLES</t>
  </si>
  <si>
    <t>DISTRICT</t>
  </si>
  <si>
    <t>ATSIMO ATSINANA</t>
  </si>
  <si>
    <t>VATOVAVY FITOVINY</t>
  </si>
  <si>
    <t>ANNEE PREPARATOIRE</t>
  </si>
  <si>
    <t>COIFFURE ET ESTHETIQUE</t>
  </si>
  <si>
    <t>LANGUE FRANCAISE</t>
  </si>
  <si>
    <t>FROID</t>
  </si>
  <si>
    <t>GENIE SANITAIRE</t>
  </si>
  <si>
    <t>INFORMATIQUE</t>
  </si>
  <si>
    <t>INITIATION PREPROFESSIONNELLE</t>
  </si>
  <si>
    <t>MEANIQUE AUTOMOBILE</t>
  </si>
  <si>
    <t>MENAGERE</t>
  </si>
  <si>
    <t>ORIENTATION PROFESSIONNELLE</t>
  </si>
  <si>
    <t>PLOMBERIE</t>
  </si>
  <si>
    <t>SECTION PRODUCTION</t>
  </si>
  <si>
    <t>CHARCUTERIE</t>
  </si>
  <si>
    <t>COIFFURE</t>
  </si>
  <si>
    <t>CUISINE</t>
  </si>
  <si>
    <t>DESSIN</t>
  </si>
  <si>
    <t>ELECTRICITE</t>
  </si>
  <si>
    <t>ESTHETIQUE</t>
  </si>
  <si>
    <t>GESTION ET COMPTABILITE</t>
  </si>
  <si>
    <t>LANGUE</t>
  </si>
  <si>
    <t>MACHINE INDUSTRIELLE</t>
  </si>
  <si>
    <t xml:space="preserve">PEINTURE </t>
  </si>
  <si>
    <t>PATISSERIE</t>
  </si>
  <si>
    <t>TISSAGE</t>
  </si>
  <si>
    <t>AGRICUTURE ET MANAGEMENT</t>
  </si>
  <si>
    <t>AGRO ARTISANAL</t>
  </si>
  <si>
    <t>BASE EN ARTISANAT</t>
  </si>
  <si>
    <t>BOISERIE</t>
  </si>
  <si>
    <t>ELEVAGE GENERAL</t>
  </si>
  <si>
    <t>FERBLANTERIE</t>
  </si>
  <si>
    <t>VANNERIE</t>
  </si>
  <si>
    <t>INFORMATIQUE ET COMPTABILITE</t>
  </si>
  <si>
    <t>ANLANJIROFO</t>
  </si>
  <si>
    <t>ARICULTURE ET ELEVAGE</t>
  </si>
  <si>
    <t>DROIT</t>
  </si>
  <si>
    <t>HABILLEMNT</t>
  </si>
  <si>
    <t>TOURISME</t>
  </si>
  <si>
    <t>TRANSIT EN DOUANE</t>
  </si>
  <si>
    <t xml:space="preserve"> ALAOTRA MANGORO</t>
  </si>
  <si>
    <t xml:space="preserve"> AMORON'I MANIA</t>
  </si>
  <si>
    <t xml:space="preserve"> ANALAMANGA</t>
  </si>
  <si>
    <t xml:space="preserve"> ATSINANANA</t>
  </si>
  <si>
    <t xml:space="preserve"> BOENY</t>
  </si>
  <si>
    <t xml:space="preserve"> HAUTE MATSIATRA</t>
  </si>
  <si>
    <t xml:space="preserve"> MENABE</t>
  </si>
  <si>
    <t xml:space="preserve"> VAKINANKARATRA</t>
  </si>
  <si>
    <t xml:space="preserve"> VATOVAVY FITOVINANY</t>
  </si>
  <si>
    <t xml:space="preserve"> DIANA</t>
  </si>
  <si>
    <t>ATELIER</t>
  </si>
  <si>
    <t>LABORATOIRE</t>
  </si>
  <si>
    <t xml:space="preserve"> ANALANJIROFO</t>
  </si>
  <si>
    <t xml:space="preserve"> ATSIMO ANDREFANA</t>
  </si>
  <si>
    <t xml:space="preserve"> ATSIMO ATSINANANA</t>
  </si>
  <si>
    <t xml:space="preserve"> SAVA</t>
  </si>
  <si>
    <t xml:space="preserve"> SOFIA</t>
  </si>
  <si>
    <t>SALLES DE DESSIN</t>
  </si>
  <si>
    <t>ANOSIBE ANALA</t>
  </si>
  <si>
    <t/>
  </si>
  <si>
    <t>LABORATOIRES</t>
  </si>
  <si>
    <t xml:space="preserve"> ANOSY</t>
  </si>
  <si>
    <t xml:space="preserve"> BONGOLAVA</t>
  </si>
  <si>
    <t xml:space="preserve"> AMBATONDRAZAKA</t>
  </si>
  <si>
    <t xml:space="preserve"> MORAMANGA</t>
  </si>
  <si>
    <t xml:space="preserve"> AMBOSITRA</t>
  </si>
  <si>
    <t xml:space="preserve"> AMBOHIDRATRIMO</t>
  </si>
  <si>
    <t xml:space="preserve"> ANTANANARIVO ATSIMONDRANO</t>
  </si>
  <si>
    <t xml:space="preserve"> ANTANANARIVO RENIVOHITRA</t>
  </si>
  <si>
    <t xml:space="preserve"> TOLAGNARO</t>
  </si>
  <si>
    <t xml:space="preserve"> TOLIARA I</t>
  </si>
  <si>
    <t xml:space="preserve"> TOAMASINA I</t>
  </si>
  <si>
    <t xml:space="preserve"> MAHAJANGA I</t>
  </si>
  <si>
    <t xml:space="preserve"> TSIROANOMANDIDY</t>
  </si>
  <si>
    <t xml:space="preserve"> ANTSIRANANA I</t>
  </si>
  <si>
    <t xml:space="preserve"> AMBANJA</t>
  </si>
  <si>
    <t xml:space="preserve"> FIANARANTSOA I</t>
  </si>
  <si>
    <t xml:space="preserve"> MORONDAVA</t>
  </si>
  <si>
    <t xml:space="preserve"> AMBATOLAMPY</t>
  </si>
  <si>
    <t xml:space="preserve"> ANTSIRABE I</t>
  </si>
  <si>
    <t xml:space="preserve"> ANTSIRABE II</t>
  </si>
  <si>
    <t xml:space="preserve"> BETAFO</t>
  </si>
  <si>
    <t xml:space="preserve"> MANAKARA</t>
  </si>
  <si>
    <t>MAHAJANGA</t>
  </si>
  <si>
    <t>GENRE  ET PAR STATUT DANS LES CFP PUBLICS</t>
  </si>
  <si>
    <t>PERSONNEL ADMINISTRATIF ET TECHNIQUE</t>
  </si>
  <si>
    <t>GENRE</t>
  </si>
  <si>
    <t>EFA</t>
  </si>
  <si>
    <t>ECD</t>
  </si>
  <si>
    <t>ELD</t>
  </si>
  <si>
    <t xml:space="preserve"> Masculin</t>
  </si>
  <si>
    <t xml:space="preserve"> Féminin</t>
  </si>
  <si>
    <t>GENRE ET PAR STATUT DANS LES CFP PUBLICS</t>
  </si>
  <si>
    <t>PERSONNEL ENSEIGNANT</t>
  </si>
  <si>
    <t xml:space="preserve">  ALAOTRA MANGORO</t>
  </si>
  <si>
    <t xml:space="preserve">  AMORON'I MANIA</t>
  </si>
  <si>
    <t xml:space="preserve">  ANALAMANGA</t>
  </si>
  <si>
    <t xml:space="preserve">  ANALANJIROFO</t>
  </si>
  <si>
    <t xml:space="preserve">  ATSIMO ANDREFANA</t>
  </si>
  <si>
    <t xml:space="preserve">  ATSIMO ATSINANANA</t>
  </si>
  <si>
    <t xml:space="preserve">  ATSINANANA</t>
  </si>
  <si>
    <t>ANTANAMBAO MANAMPOTSY</t>
  </si>
  <si>
    <t xml:space="preserve">  BOENY</t>
  </si>
  <si>
    <t xml:space="preserve">  DIANA</t>
  </si>
  <si>
    <t xml:space="preserve">  HAUTE MATSIATRA</t>
  </si>
  <si>
    <t xml:space="preserve">  MENABE</t>
  </si>
  <si>
    <t xml:space="preserve">  SAVA</t>
  </si>
  <si>
    <t xml:space="preserve">  SOFIA</t>
  </si>
  <si>
    <t xml:space="preserve">  VAKINANKARATRA</t>
  </si>
  <si>
    <t>HOTELLERIE ET RESTAURATION</t>
  </si>
  <si>
    <t>INSTALLATION SANITAIRE</t>
  </si>
  <si>
    <t xml:space="preserve"> MENUISERIE BOIS</t>
  </si>
  <si>
    <t xml:space="preserve"> HABILLEMENT</t>
  </si>
  <si>
    <t xml:space="preserve"> HOTELLERIE</t>
  </si>
  <si>
    <t>TABLEAU 27. REPARTITION  DU PERSONNEL DES ECOLES PRIMAIRES PUBLIQUES PAR REGION</t>
  </si>
  <si>
    <t>TABLEAU 28. REPARTITION  DU PERSONNEL DES ECOLES PRIMAIRES PUBLIQUES PAR CISCO</t>
  </si>
  <si>
    <t>TABLEAU 29. REPARTITION  DU PERSONNEL DES ECOLES PRIMAIRES PUBLIQUES PAR CISCO</t>
  </si>
  <si>
    <t>TABLEAU 30. REPARTITION  DU PERSONNEL DES ECOLES PRIMAIRES PUBLIQUES PAR CISCO</t>
  </si>
  <si>
    <t>TABLEAU 31. REPARTITION  DU PERSONNEL DES ECOLES PRIMAIRES PUBLIQUES PAR CISCO</t>
  </si>
  <si>
    <t>TABLEAU 32.  REPARTITION DES EFFECTIFS DES ELEVES DES COLLEGES PUBLICS PAR REGION</t>
  </si>
  <si>
    <t>TABLEAU 33.  REPARTITION DES EFFECTIFS DES ELEVES DES COLLEGES PUBLICS PAR CISCO</t>
  </si>
  <si>
    <t>TABLEAU 34  REPARTITION DES EFFECTIFS DES ELEVES DES COLLEGES PUBLICS PAR CISCO</t>
  </si>
  <si>
    <t>TABLEAU 35.  REPARTITION DES EFFECTIFS DES ELEVES DES COLLEGES PUBLICS PAR CISCO</t>
  </si>
  <si>
    <t>TABLEAU 36.  REPARTITION DES EFFECTIFS DES ELEVES DES COLLEGES PUBLICS PAR CISCO</t>
  </si>
  <si>
    <t xml:space="preserve">TABLEAU 37. REPARTITION DES REDOUBLANTS DES COLLEGES PUBLICS PAR REGION </t>
  </si>
  <si>
    <t xml:space="preserve">TABLEAU 38. REPARTITION DES REDOUBLANTS DES COLLEGES PUBLICS PAR CISCO </t>
  </si>
  <si>
    <t xml:space="preserve">TABLEAU 39.  REPARTITION DES REDOUBLANTS DES COLLEGES PUBLICS PAR CISCO </t>
  </si>
  <si>
    <t xml:space="preserve">TABLEAU 40. REPARTITION DES REDOUBLANTS DES COLLEGES PUBLICS PAR CISCO </t>
  </si>
  <si>
    <t xml:space="preserve">TABLEAU 41. REPARTITION DES REDOUBLANTS DES COLLEGES PUBLICS PAR CISCO </t>
  </si>
  <si>
    <t>TABLEAU 47. REPARTITION  DU PERSONNEL DES COLLEGES PUBLICS PAR REGION</t>
  </si>
  <si>
    <t>TABLEAU 48. REPARTITION  DU PERSONNEL DES COLLEGES PUBLICS PAR CISCO</t>
  </si>
  <si>
    <t>TABLEAU 49. REPARTITION  DU PERSONNEL DES COLLEGES PUBLICS PAR CISCO</t>
  </si>
  <si>
    <t>TABLEAU 50. REPARTITION  DU PERSONNEL DES COLLEGES PUBLICS PAR CISCO</t>
  </si>
  <si>
    <t>TABLEAU 51. REPARTITION  DU PERSONNEL DES COLLEGES PUBLICS PAR CISCO</t>
  </si>
  <si>
    <t>TABLEAU 52.  REPARTITION DES EFFECTIFS DES ELEVES DES LYCEES PUBLICS PAR REGION</t>
  </si>
  <si>
    <t>TABLEAU 53.  REPARTITION DES EFFECTIFS DES ELEVES DES LYCEES PUBLICS PAR CISCO</t>
  </si>
  <si>
    <t>TABLEAU 54.  REPARTITION DES EFFECTIFS DES ELEVES DES LYCEES PUBLICS PAR CISCO</t>
  </si>
  <si>
    <t>TABLEAU 55.  REPARTITION DES EFFECTIFS DES ELEVES DES LYCEES PUBLICS PAR CISCO</t>
  </si>
  <si>
    <t>TABLEAU 56.  REPARTITION DES EFFECTIFS DES ELEVES DES LYCEES PUBLICS PAR CISCO</t>
  </si>
  <si>
    <t xml:space="preserve">TABLEAU  57. REPARTITION DES REDOUBLANTS DES LYCEES PUBLICS PAR REGION </t>
  </si>
  <si>
    <t xml:space="preserve">TABLEAU  58.  REPARTITION DES REDOUBLANTS DES LYCEES PUBLICS PAR CISCO </t>
  </si>
  <si>
    <t xml:space="preserve">TABLEAU  59.  REPARTITION DES REDOUBLANTS DES LYCEES PUBLICS PAR CISCO </t>
  </si>
  <si>
    <t xml:space="preserve">TABLEAU  60. REPARTITION DES REDOUBLANTS DES LYCEES PUBLICS PAR CISCO </t>
  </si>
  <si>
    <t xml:space="preserve">TABLEAU  61. REPARTITION DES REDOUBLANTS DES LYCEES PUBLICS PAR CISCO </t>
  </si>
  <si>
    <t>TABLEAU 67. REPARTITION  DU PERSONNEL DES LYCEES PUBLICS PAR REGION</t>
  </si>
  <si>
    <t>TABLEAU 68. REPARTITION  DU PERSONNEL DES LYCEES PUBLICS PAR CISCO</t>
  </si>
  <si>
    <t>TABLEAU 69. REPARTITION  DU PERSONNEL DES LYCEES PUBLICS PAR CISCO</t>
  </si>
  <si>
    <t>TABLEAU 70. REPARTITION  DU PERSONNEL DES LYCEES PUBLICS PAR CISCO</t>
  </si>
  <si>
    <t>TABLEAU 71. REPARTITION  DU PERSONNEL DES LYCEES PUBLICS PAR CISCO</t>
  </si>
  <si>
    <t>TABLEAU 72. REPARTITION DES ENSEIGNANTS PAR MATIERES DES LYCEES PUBLICS PAR REGION</t>
  </si>
  <si>
    <t>TABLEAU 73. REPARTITION DES ENSEIGNANTS PAR MATIERES DES LYCEES PUBLICS PAR CISCO</t>
  </si>
  <si>
    <t>TABLEAU 74. REPARTITION DES ENSEIGNANTS PAR MATIERES DES LYCEES PUBLICS PAR CISCO</t>
  </si>
  <si>
    <t>TABLEAU 75. REPARTITION DES ENSEIGNANTS PAR MATIERES DES LYCEES PUBLICS PAR CISCO</t>
  </si>
  <si>
    <t>TABLEAU 76. REPARTITION DES ENSEIGNANTS PAR MATIERES DES LYCEES PUBLICS PAR CISCO</t>
  </si>
  <si>
    <t>TABLEAU 77.  STATISTIQUE SUR LE PRESCOLAIRE PRIVE PAR REGION</t>
  </si>
  <si>
    <t>Enseignants</t>
  </si>
  <si>
    <t>TABLEAU 4  DONNES SYNOPTIQUES PAR REGION DE LA FORMATION PROFESSIONNELLE ET TECHNIQUE (PUBLIC)</t>
  </si>
  <si>
    <t>Effectif</t>
  </si>
  <si>
    <t>Etablisse ment recensé</t>
  </si>
  <si>
    <t>ATSIMO-ANDREFANA</t>
  </si>
  <si>
    <t>ATSIMO-ATSINANANA</t>
  </si>
  <si>
    <t>TABLEAU 5 DONNEES SYNOPTIQUES PAR REGION DE LA FORMATION PROFESSIONNELLE ET TECHNIQUE (PRIVE)</t>
  </si>
  <si>
    <t>TABLEAU 6 DONNEES SYNOPTIQUES PAR REGION DE LA FORMATION PROFESSIONNELLE ET TECHNIQUE (PUBLIC &amp; PRIVE)</t>
  </si>
  <si>
    <t>TABLEAU 78.  STATISTIQUE SUR LE PRESCOLAIRE PRIVE PAR CISCO</t>
  </si>
  <si>
    <t>TABLEAU 79.  STATISTIQUE SUR LE PRESCOLAIRE PRIVE PAR CISCO</t>
  </si>
  <si>
    <t>TABLEAU 80.  STATISTIQUE SUR LE PRESCOLAIRE PRIVE PAR CISCO</t>
  </si>
  <si>
    <t>TABLEAU 81.  STATISTIQUE SUR LE PRESCOLAIRE PRIVE PAR CISCO</t>
  </si>
  <si>
    <t>TABLEAU 82.  REPARTITION DES EFFECTIFS DES ELEVES DES ECOLES PRIMAIRES PRIVEES PAR REGION</t>
  </si>
  <si>
    <t>TABLEAU 83. REPARTITION DES EFFECTIFS DES ELEVES DES ECOLES PRIMAIRES PRIVEES PAR CISCO</t>
  </si>
  <si>
    <t>TABLEAU 84.  REPARTITION DES EFFECTIFS DES ELEVES DES ECOLES PRIMAIRES PRIVEES PAR CISCO</t>
  </si>
  <si>
    <t>TABLEAU 85.  REPARTITION DES EFFECTIFS DES ELEVES DES ECOLES PRIMAIRES PRIVEES PAR CISCO</t>
  </si>
  <si>
    <t>TABLEAU 86.  REPARTITION DES EFFECTIFS DES ELEVES DES ECOLES PRIMAIRES PRIVEES PAR CISCO</t>
  </si>
  <si>
    <t xml:space="preserve">TABLEAU  87. REPARTITION DES REDOUBLANTS DES ECOLES PRIMAIRES PRIVEES PAR REGION </t>
  </si>
  <si>
    <t>TABLEAU 88.  REPARTITION DES REDOUBLANTS DES ECOLES PRIMAIRES PRIVEES PAR CISCO</t>
  </si>
  <si>
    <t>TABLEAU 89.  REPARTITION DES REDOUBLANTS DES ECOLES PRIMAIRES PRIVEES PAR CISCO</t>
  </si>
  <si>
    <t>TABLEAU 90.  REPARTITION DES REDOUBLANTS DES ECOLES PRIMAIRES PRIVEES PAR CISCO</t>
  </si>
  <si>
    <t>TABLEAU 91.  REPARTITION DES REDOUBLANTS DES ECOLES PRIMAIRES PRIVEES PAR CISCO</t>
  </si>
  <si>
    <t>TABLEAU 97. REPARTITION  DU PERSONNEL DES ECOLES PRIMAIRES PRIVEES PAR REGION</t>
  </si>
  <si>
    <t>TABLEAU 98.  REPARTITION DU PERSONNEL DES ECOLES PRIMAIRES PRIVEES PAR CISCO</t>
  </si>
  <si>
    <t>TABLEAU 99.  REPARTITION DU PERSONNEL DES ECOLES PRIMAIRES PRIVEES PAR CISCO</t>
  </si>
  <si>
    <t>TABLEAU 100.  REPARTITION DU PERSONNEL DES ECOLES PRIMAIRES PRIVEES PAR CISCO</t>
  </si>
  <si>
    <t>TABLEAU 101.  REPARTITION DU PERSONNEL DES ECOLES PRIMAIRES PRIVEES PAR CISCO</t>
  </si>
  <si>
    <t>TABLEAU 102.  REPARTITION DES EFFECTIFS DES ELEVES DES COLLEGES PRIVES PAR REGION</t>
  </si>
  <si>
    <t>TABLEAU 103. REPARTITION DES EFFECTIFS DES ELEVES DES COLLEGES PRIVES PAR CISCO</t>
  </si>
  <si>
    <t>TABLEAU 104.  REPARTITION DES EFFECTIFS DES ELEVES DES COLLEGES PRIVES PAR CISCO</t>
  </si>
  <si>
    <t>TABLEAU 105.  REPARTITION DES EFFECTIFS DES ELEVES DES COLLEGES PRIVES PAR CISCO</t>
  </si>
  <si>
    <t>TABLEAU 106. REPARTITION DES EFFECTIFS DES ELEVES DES COLLEGES PRIVES PAR CISCO</t>
  </si>
  <si>
    <t xml:space="preserve">TABLEAU  107. REPARTITION DES REDOUBLANTS DES COLLEGES PRIVES PAR REGION </t>
  </si>
  <si>
    <t xml:space="preserve">TABLEAU  108. REPARTITION DES REDOUBLANTS DES COLLEGES PRIVES PAR CISCO </t>
  </si>
  <si>
    <t xml:space="preserve">TABLEAU 109. REPARTITION DES REDOUBLANTS DES COLLEGES PRIVES PAR CISCO </t>
  </si>
  <si>
    <t xml:space="preserve">TABLEAU 110. REPARTITION DES REDOUBLANTS DES COLLEGES PRIVES PAR CISCO </t>
  </si>
  <si>
    <t xml:space="preserve">TABLEAU 111. REPARTITION DES REDOUBLANTS DES COLLEGES PRIVES PAR CISCO </t>
  </si>
  <si>
    <t>TABLEAU 117. REPARTITION  DU PERSONNEL DES COLLEGES PRIVES PAR REGION</t>
  </si>
  <si>
    <t>TABLEAU 118. REPARTITION  DU PERSONNEL DES COLLEGES PRIVES PAR CISCO</t>
  </si>
  <si>
    <t>TABLEAU 119. REPARTITION  DU PERSONNEL DES COLLEGES PRIVES PAR CISCO</t>
  </si>
  <si>
    <t>TABLEAU 120. REPARTITION  DU PERSONNEL DES COLLEGES PRIVES PAR CISCO</t>
  </si>
  <si>
    <t>TABLEAU 121. REPARTITION  DU PERSONNEL DES COLLEGES PRIVES PAR CISCO</t>
  </si>
  <si>
    <t>CERAMIQUE</t>
  </si>
  <si>
    <t>IMPRIMERIE</t>
  </si>
  <si>
    <t>a</t>
  </si>
  <si>
    <t>LYCEES TECHNIQUES ET PROFESSIONNELS (LTP) PUBLICS</t>
  </si>
  <si>
    <t>CENTRES DE FORMATION PROFESSIONNELLE (CFP) PRIVES</t>
  </si>
  <si>
    <t>CENTRES DE FORMATION PROFESSIONNELLE (CFP) PUBLICS</t>
  </si>
  <si>
    <t>LYCEES TECHNIQUES ET PROFESSIONNELS (LTP) PRIVES</t>
  </si>
  <si>
    <t>FORMATIONS PROFESSIONNELLES SUPERIEURES (FPS) PRIVEES</t>
  </si>
  <si>
    <t>A</t>
  </si>
  <si>
    <t>LELECTRONIQUE ELECTRICITE ET AUTOMATISME</t>
  </si>
  <si>
    <t>Masculin</t>
  </si>
  <si>
    <t>Féminin</t>
  </si>
  <si>
    <t>MECANIQUE  AUTOMOBILE</t>
  </si>
  <si>
    <t>AGRICULTURE GENERAL</t>
  </si>
  <si>
    <t>ADMINISTRATION ET MANAGEMENT</t>
  </si>
  <si>
    <t>ECONOMIE RURAL</t>
  </si>
  <si>
    <t>ETUDE ET DEVELOPPEMENT</t>
  </si>
  <si>
    <t>FINANCE ET COMPTABILITE</t>
  </si>
  <si>
    <t>GESTION D'ENTREPRISE</t>
  </si>
  <si>
    <t>MANAGEMENT</t>
  </si>
  <si>
    <t>TRONC COMMUN</t>
  </si>
  <si>
    <t xml:space="preserve"> ANOSIBE ANALA</t>
  </si>
  <si>
    <t xml:space="preserve"> ANJOZOROBE</t>
  </si>
  <si>
    <t xml:space="preserve"> ANKAZOBE</t>
  </si>
  <si>
    <t xml:space="preserve"> ANTANANARIVO AVARADRANO</t>
  </si>
  <si>
    <t xml:space="preserve"> FENERIVE EST</t>
  </si>
  <si>
    <t xml:space="preserve"> MANANARA NORD</t>
  </si>
  <si>
    <t xml:space="preserve"> MAROANTSETRA</t>
  </si>
  <si>
    <t xml:space="preserve"> AMPANIHY OUEST</t>
  </si>
  <si>
    <t xml:space="preserve"> MOROMBE</t>
  </si>
  <si>
    <t xml:space="preserve">ATSIMO ATSINANA </t>
  </si>
  <si>
    <t xml:space="preserve"> FARAFANGANA</t>
  </si>
  <si>
    <t xml:space="preserve"> ANTANAMBAO MANAMPONTSY</t>
  </si>
  <si>
    <t xml:space="preserve"> MAROLAMBO</t>
  </si>
  <si>
    <t xml:space="preserve"> TOAMASINA II</t>
  </si>
  <si>
    <t xml:space="preserve"> AMBILOBE</t>
  </si>
  <si>
    <t xml:space="preserve"> VOHEMAR</t>
  </si>
  <si>
    <t xml:space="preserve"> ANALALAVA</t>
  </si>
  <si>
    <t xml:space="preserve"> FANDRIANA</t>
  </si>
  <si>
    <t xml:space="preserve"> MANJAKANDRIANA</t>
  </si>
  <si>
    <t xml:space="preserve"> BETROKA</t>
  </si>
  <si>
    <t xml:space="preserve"> MAROVOAY</t>
  </si>
  <si>
    <t xml:space="preserve"> MIARINARIVO</t>
  </si>
  <si>
    <t xml:space="preserve"> BELO/TSIRIBIHINA</t>
  </si>
  <si>
    <t xml:space="preserve"> MANDRITSARA</t>
  </si>
  <si>
    <t>TOAMSINA I</t>
  </si>
  <si>
    <t xml:space="preserve"> MAHABO</t>
  </si>
  <si>
    <t xml:space="preserve"> ANTSIRANANANA</t>
  </si>
  <si>
    <t>ATSINANANANA</t>
  </si>
  <si>
    <t>ANTANANARIVO ENIVOHITRA</t>
  </si>
  <si>
    <t xml:space="preserve">TABLEAU 156.  REPARTITION DE L'EFFECTIF DU PERSONNEL PAR DISTRICT, </t>
  </si>
  <si>
    <t>Garçons</t>
  </si>
  <si>
    <t>Garçons et Fille</t>
  </si>
  <si>
    <t>Garçons et Filles</t>
  </si>
  <si>
    <t>dont redoublants</t>
  </si>
  <si>
    <t>dont redoublantss</t>
  </si>
  <si>
    <t>FILIERES</t>
  </si>
  <si>
    <t xml:space="preserve"> SALLES DE CLASSE</t>
  </si>
  <si>
    <t xml:space="preserve"> SALLES DE DESSIN</t>
  </si>
  <si>
    <t>SALLES  DE CLASSE</t>
  </si>
  <si>
    <t>SALLES  DE DESSIN</t>
  </si>
  <si>
    <t>FONCTIONNAIRES</t>
  </si>
  <si>
    <t>VACATAIRES</t>
  </si>
  <si>
    <t>ENSEIGNANTS</t>
  </si>
  <si>
    <t>ETABLISSEMENTS RECENSES</t>
  </si>
  <si>
    <t>ATELIERS</t>
  </si>
  <si>
    <t>ETABLISSEMENTS  RECENSES</t>
  </si>
  <si>
    <t>ETABLISSEMENTS RECENCES</t>
  </si>
  <si>
    <t>REGION/DISTRICT</t>
  </si>
  <si>
    <t>FORMATIONS PROFESSIONNELLES SUPERIEURES (FPS) PUBLIQUES</t>
  </si>
  <si>
    <t>FONCTIONNAIRE</t>
  </si>
  <si>
    <t>SUPPLEANT</t>
  </si>
  <si>
    <t>VACATAIRE</t>
  </si>
  <si>
    <t xml:space="preserve">TABLEAU 154.  REPARTITION DE L'EFFECTIF DU PERSONNEL PAR REGION, </t>
  </si>
  <si>
    <t xml:space="preserve">TABLEAU 155.  REPARTITION DE L'EFFECTIF DU PERSONNEL PAR DISTRICT, </t>
  </si>
  <si>
    <t xml:space="preserve">TABLEAU 169.   REPARTITION DE L'EFFECTIF DU PERSONNEL PAR REGION, </t>
  </si>
  <si>
    <t xml:space="preserve">TABLEAU 170.  REPARTITION DE L'EFFECTIF DU PERSONNEL PAR DISTRICT, </t>
  </si>
  <si>
    <t xml:space="preserve">TABLEAU 171.  REPARTITION DE L'EFFECTIF DU PERSONNEL PAR DISTRICT, </t>
  </si>
  <si>
    <t>Salles définitives</t>
  </si>
  <si>
    <t>Salles provisoires</t>
  </si>
  <si>
    <t>Non enseignant</t>
  </si>
  <si>
    <t>salles définitives</t>
  </si>
  <si>
    <t>LANGUES</t>
  </si>
  <si>
    <t>Etablissements recensés</t>
  </si>
  <si>
    <t>Etablisse ments fonctionnels</t>
  </si>
  <si>
    <t>SECTIONS ET INFRASTRUCTURES DES LYCEES PRIVES</t>
  </si>
  <si>
    <t>SECTIONS ET INFRASTRUCTURES DES COLLEGES PRIVES</t>
  </si>
  <si>
    <t>SECTIONS ET INFRASTRUCTURES DES LYCEES PUBLICS</t>
  </si>
  <si>
    <t>SECTIONS ET INFRASTRUCTURES DES COLLEGES PUBLICS</t>
  </si>
  <si>
    <t>SECTIONS ET INFRASTRUCTURES DES ECOLES PRIMAIRES PUBLIQUES</t>
  </si>
  <si>
    <t>Nombre d'enseignants par  matière</t>
  </si>
  <si>
    <t xml:space="preserve">Nombre d'enseignants par  matière </t>
  </si>
  <si>
    <t>SECTIONS ET INFRASTRUCTURES DES ECOLES PRIMAIRES PRIVEES</t>
  </si>
  <si>
    <t>TABLEAU 92. REPARTITION DES  SECTIONS ET DES INFRASTRUCTURES DES ECOLES PRIMAIRES PRIVEES PAR REGION</t>
  </si>
  <si>
    <t>TABLEAU 93. REPARTITION DES  SECTIONS ET DES INFRASTRUCTURES DES ECOLES PRIMAIRES PRIVEES PAR CISCO</t>
  </si>
  <si>
    <t>TABLEAU 94. REPARTITION DES  SECTIONS ET DES INFRASTRUCTURES DES ECOLES PRIMAIRES PRIVEES PAR CISCO</t>
  </si>
  <si>
    <t>TABLEAU 95. REPARTITION DES  SECTIONS ET DES INFRASTRUCTURES DES ECOLES PRIMAIRES PRIVEES PAR CISCO</t>
  </si>
  <si>
    <t>TABLEAU 96. REPARTITION DES  SECTIONS ET DES INFRASTRUCTURES DES ECOLES PRIMAIRES PRIVEES PAR CISCO</t>
  </si>
  <si>
    <t>TABLEAU 112. REPARTITION DES  SECTIONS ET DES INFRASTRUCTURES DES COLLEGES PRIVES PAR REGION</t>
  </si>
  <si>
    <t>TABLEAU 62.  REPARTITION DES  SECTIONS ET DES INFRASTRUCTURES DES LYCEES PUBLICS PAR REGION</t>
  </si>
  <si>
    <t>TABLEAU 42. REPARTITION DES  SECTIONS ET DES INFRASTRUCTURES DES COLLEGES PUBLICS PAR REGION</t>
  </si>
  <si>
    <t>TABLEAU 43. REPARTITION DES  SECTIONS ET DES INFRASTRUCTURES DES COLLEGES PUBLICS PAR CISCO</t>
  </si>
  <si>
    <t>TABLEAU 44. REPARTITION DES  SECTIONS ET DES INFRASTRUCTURES DES COLLEGES PUBLICS PAR CISCO</t>
  </si>
  <si>
    <t>TABLEAU 45. REPARTITION DES  SECTIONS ET DES INFRASTRUCTURES DES COLLEGES PUBLICS PAR CISCO</t>
  </si>
  <si>
    <t>TABLEAU 46. REPARTITION DES  SECTIONS ET DES INFRASTRUCTURES DES COLLEGES PUBLICS PAR CISCO</t>
  </si>
  <si>
    <t>TABLEAU 113. REPARTITION DES  SECTIONS ET DES INFRASTRUCTURES DES COLLEGES PRIVES PAR CISCO</t>
  </si>
  <si>
    <t>TABLEAU 114. REPARTITION DES  SECTIONS ET DES INFRASTRUCTURES DES COLLEGES PRIVES PAR CISCO</t>
  </si>
  <si>
    <t>TABLEAU 115. REPARTITION DES  SECTIONS ET DES INFRASTRUCTURES DES COLLEGES PRIVES PAR CISCO</t>
  </si>
  <si>
    <t>TABLEAU 116. REPARTITION DES  SECTIONS ET DES INFRASTRUCTURES DES COLLEGES PRIVES PAR CISCO</t>
  </si>
  <si>
    <t>TABLEAU 23. REPARTITION  DES  SECTIONS ET DES INFRASTRUCTURES DES ECOLES PRIMAIRES PUBLIQUES PAR CISCO</t>
  </si>
  <si>
    <t>TABLEAU 24. REPARTITION  DES  SECTIONS ET DES INFRASTRUCTURES DES ECOLES PRIMAIRES PUBLIQUES PAR CISCO</t>
  </si>
  <si>
    <t>TABLEAU 25. REPARTITION  DES  SECTIONS ET DES INFRASTRUCTURES DES ECOLES PRIMAIRES PUBLIQUES PAR CISCO</t>
  </si>
  <si>
    <t>TABLEAU 31. REPARTITION  DES  SECTIONS ET DES INFRASTRUCTURES DES ECOLES PRIMAIRES PUBLIQUES PAR CISCO</t>
  </si>
  <si>
    <t>TABLEAU 63. REPARTITION DES  SECTIONS ET DES INFRASTRUCTURES DES LYCEES PUBLICS PAR REGION</t>
  </si>
  <si>
    <t>TABLEAU 64. REPARTITION DES  SECTIONS ET DES INFRASTRUCTURES DES LYCEES PUBLICS PAR REGION</t>
  </si>
  <si>
    <t>TABLEAU 65. REPARTITION DES  SECTIONS ET DES INFRASTRUCTURES DES LYCEES PUBLICS PAR REGION</t>
  </si>
  <si>
    <t>TABLEAU 66. REPARTITION DES  SECTIONS ET DES INFRASTRUCTURES DES LYCEES PUBLICS PAR REGION</t>
  </si>
  <si>
    <t>TABLEAU 130.  REPARTITION DES  SECTIONS ET DES INFRASTRUCTURES DES LYCEES PRIVES PAR REGION</t>
  </si>
  <si>
    <t>TABLEAU 131. REPARTITION DES  SECTIONS ET DES INFRASTRUCTURES DES LYCEES PRIVES PAR CISCO</t>
  </si>
  <si>
    <t>TABLEAU 132.  REPARTITION DES  SECTIONS ET DES INFRASTRUCTURES DES LYCEES PRIVES PAR CISCO</t>
  </si>
  <si>
    <t>TABLEAU 133. REPARTITION DES  SECTIONS ET DES INFRASTRUCTURES DES LYCEES PRIVES PAR CISCO</t>
  </si>
  <si>
    <t>TABLEAU 92. REPARTITION DES  SECTIONS ET DES INFRASTRUCTURES DES ECOLES PRIMAIRES PUBLIQUES PAR REGION</t>
  </si>
  <si>
    <t>Enseignants de la  6e année du primaire</t>
  </si>
  <si>
    <t xml:space="preserve">  6e année du primaire</t>
  </si>
  <si>
    <t>5 années du primaire</t>
  </si>
  <si>
    <t>Total pour les 5 années du primaire</t>
  </si>
  <si>
    <t>Total pour les  5 années du primaire</t>
  </si>
  <si>
    <t xml:space="preserve">Total pour les  5 années du primaire </t>
  </si>
  <si>
    <t xml:space="preserve">Total pour les 5 années du primaire </t>
  </si>
  <si>
    <t>TOTAL pour les 5 années du primaire</t>
  </si>
  <si>
    <t>TABLEAU 151. REPARTITION DES INFRASTRUCTURES DES CFP PUBLICS PAR REGION</t>
  </si>
  <si>
    <t>TABLEAU 152. REPARTITION DES INFRASTRUCTURES DES CFP PUBLICS PAR DISTRICT</t>
  </si>
  <si>
    <t>TABLEAU 153. REPARTITION DES INFRASTRUCTURES DES CFP PUBLICS PAR DISTRICT</t>
  </si>
  <si>
    <t>TABLEAU 167.  REPARTITION DES INFRASTRUCTURES DANS LES LTP PUBLICS PAR REGION</t>
  </si>
  <si>
    <t>TABLEAU 157. EFFECTIF TOTAL  DES APPRENANTS  DANS LES LTP PUBLICS PAR REGION</t>
  </si>
  <si>
    <t>TABLEAU 158. EFFECTIF DES APPRENANTS  EN FPI DANS LES LTP PUBLICS PAR REGION</t>
  </si>
  <si>
    <t>TABLEAU 159. EFFECTIF   DES APPRENANTS EN FTG  DANS LES LTP PUBLICS PAR REGION</t>
  </si>
  <si>
    <t>TABLEAU 160.   EFFECTIF DES APPRENANTS EN FPQ DANS LES LTP PUBLICS PAR REGION</t>
  </si>
  <si>
    <t>PAR GENRE ET PAR STATUT DANS LES LTP PUBLICS</t>
  </si>
  <si>
    <t>PAR GENRE  ET PAR STATUT DANS LES LTP PUBLICS</t>
  </si>
  <si>
    <t xml:space="preserve">TABLEAU 174.  REPARTITION DES INFRASTRUCTURES  ET DU PERSONNEL DES FPS PUBLICS </t>
  </si>
  <si>
    <t>TABLEAU 172. EFFECTIF DES APPRENANTS EN FPS DANS LES LTP PUBLICS PAR REGION</t>
  </si>
  <si>
    <t>TABLEAU 173.    EFFECTIF DES APPRENANTS EN FPS DANS LES LTP PUBLICS PAR FILIERE</t>
  </si>
  <si>
    <t>TABLEAU 140. REPARTITION PAR AGE DES ELEVES DU LYCEE</t>
  </si>
  <si>
    <t xml:space="preserve">TABLEAU 164. EFFECTIF DES APPRENANTS PAR SECTEUR EN FPI DANS LES LTP PUBLICS </t>
  </si>
  <si>
    <t xml:space="preserve">TABLEAU 165. EFFECTIF DES APPRENANTS PAR SECTEUR EN FTG DANS LES LTP PUBLICS </t>
  </si>
  <si>
    <t xml:space="preserve">TABLEAU 166. EFFECTIF  DES APPRENANTS PAR SECTEUR EN FPQ DANS LES LTP PUBLICS </t>
  </si>
  <si>
    <t xml:space="preserve">TABLEAU 148. EFFECTIF DES APPRENANTS PAR FILIERE EN  FPI DANS LES CFP PUBLICS </t>
  </si>
  <si>
    <t xml:space="preserve">TABLEAU 149. EFFECTIF DES APPRENANTS PAR FILIERE EN  FPQ DANS LES CFP PUBLICS </t>
  </si>
  <si>
    <t xml:space="preserve">TABLEAU 150.  EFFECTIF DES APPRENANTS PAR FILIERE EN  AMB DANS LES CFP PUBLICS </t>
  </si>
  <si>
    <t>TABLEAU 182. EFFECTIF DES APPRENANTS PAR FILIERE EN  FPI DANS LES CFP  PRIVES</t>
  </si>
  <si>
    <t>TABLEAU 183.  EFFECTIF DES APPRENANTS PAR FILIERE EN  FPQ DANS LES CFP  PRIVES</t>
  </si>
  <si>
    <t>TABLEAU 185.  REPARTITION PAR REGION DES INFRASTRUCTURES ET DU PERSONNEL DES CFP PRIVES</t>
  </si>
  <si>
    <t>TABLEAU 186.  REPARTITION PAR DISCTICT DES INFRASTRUCTURES ET DU PERSONNEL DES CFP PRIVES</t>
  </si>
  <si>
    <t xml:space="preserve">TABLEAU 196. EFFECTIF  DES APPRENANTS PAR FILIERE EN  FPI DANS LES LTP PRIVES </t>
  </si>
  <si>
    <t xml:space="preserve">TABLEAU 197.  EFFECTIF  DES APPRENANTS PAR FILIERE EN  FTG DANS LES LTP PRIVES </t>
  </si>
  <si>
    <t xml:space="preserve">TABLEAU 198.  EFFECTIF  DES APPRENANTS PAR FILIERE EN  FPQ DANS LES LTP PRIVES </t>
  </si>
  <si>
    <t xml:space="preserve">TABLEAU 199. EFFECTIF  DES APPRENANTS PAR FILIERE EN  AMB DANS LES LTP PRIVES </t>
  </si>
  <si>
    <t>TABLEAU 201.   REPARTITION PAR DISCTRICT DES INFRASTRUCTURES ET DU PERSONNEL DES LTP PRIVES</t>
  </si>
  <si>
    <t>TABLEAU 205.   REPARTITION PAR REGION DES INFRASTRUCTURES ET DU PERSONNEL POUR LES FPS PRIVES</t>
  </si>
  <si>
    <t>TABLEAU 206.   REPARTITION PAR DISCTICT DES INFRASTRUCTURES ET DU PERSONNEL POUR LES FPS PRIVES</t>
  </si>
  <si>
    <t>TABLEAU 200.  REPARTITION PAR REGION DES INFRASTRUCTURES ET DU PERSONNEL DES LTP PRIVES</t>
  </si>
  <si>
    <t>TABLEAU 181.   EFFECTIF DES APPRENANTS PAR DISTRICT EN AMB DANS LES CFP PRIVES</t>
  </si>
  <si>
    <t xml:space="preserve">TABLEAU 176.  EFFECTIF DES APPRENANTS PAR REGION EN FPI  DANS LES CFP  PRIVES </t>
  </si>
  <si>
    <t xml:space="preserve">TABLEAU 175. EFFECTIF TOTAL  DES APPRENANTS PAR REGION DANS LES CFP PRIVES </t>
  </si>
  <si>
    <t xml:space="preserve">TABLEAU 177. EFFECTIF  DES APPRENANTS PAR REGION  EN FPQ DANS LES CFP PRIVES  </t>
  </si>
  <si>
    <t>TABLEAU 178. EFFECTIF   DES APPRENANTS PAR REGION EN AMB  DANS LES CFP  PRIVES</t>
  </si>
  <si>
    <t>TABLEAU 179.  EFFECTIF DES APPRENANTS PAR DISTRICT EN FPI   DANS LES CFP PRIVES</t>
  </si>
  <si>
    <t>TABLEAU 180.  EFFECTIF DES APPRENANTS PAR DISTRICT EN FPQ  DANS CFP PRIVES</t>
  </si>
  <si>
    <t xml:space="preserve">TABLEAU 184. EFFECTIF DES APPRENANTS PAR FILIERE EN AMB  DANS LES CFP PRIVES </t>
  </si>
  <si>
    <t xml:space="preserve">TABLEAU 187. EFFECTIF TOTAL  DES APPRENANTS PAR REGION  DANS LES LTP PRIVES </t>
  </si>
  <si>
    <t xml:space="preserve">TABLEAU 188. EFFECTIF DES APPRENANTS PAR REGION EN FPI DANS LES LTP PRIVES </t>
  </si>
  <si>
    <t xml:space="preserve">TABLEAU 189. EFFECTIF DES APPRENANTS PAR REGION EN FTG DANS LES LTP PRIVES </t>
  </si>
  <si>
    <t xml:space="preserve">TABLEAU 190. EFFECTIF DES APPRENANTS PAR REGION EN FPQ DANS LES LTP PRIVES </t>
  </si>
  <si>
    <t xml:space="preserve">TABLEAU 191.  EFFECTIF DES APPRENANTS PAR REGION EN AMB DANS LES LTP PRIVES </t>
  </si>
  <si>
    <t>TABLEAU 192.  EFFECTIF DES APPRENANTS PAR DISTRICT EN FPI DANS LES LTP PRIVES</t>
  </si>
  <si>
    <t>TABLEAU 193. EFFECTIF DES APPRENANTS PAR DISTRICT EN FTG DANS LES LTP PRIVES</t>
  </si>
  <si>
    <t>TABLEAU 194.  EFFECTIF DES APPRENANTS PAR DISTRICT EN FPQ DANS LES LTP PRIVES</t>
  </si>
  <si>
    <t>TABLEAU 195.  EFFECTIF DES APPRENANTS PAR DISTRICT  EN AMB DANS LES LTP PRIVES</t>
  </si>
  <si>
    <t xml:space="preserve">TABLEAU 145. EFFECTIF DES APPRENANTS PAR DISTRICT EN FPI DANS LES CFP PUBLICS </t>
  </si>
  <si>
    <t>TABLEAU 146.  EFFECTIF DES APPRENANTS PAR DISTRICT EN FPQ DANS LES CFP PUBLICS</t>
  </si>
  <si>
    <t>TABLEAU 147.  EFFECTIF DES APPRENANTS PAR DISTRICT EN AMB DANS LES CFP PUBLICS</t>
  </si>
  <si>
    <t xml:space="preserve">TABLEAU 141.  EFFECTIF TOTAL DES APPRENANTS PAR REGION  DANS LES  CFP PUBLICS </t>
  </si>
  <si>
    <t xml:space="preserve">TABLEAU 142.  EFFECTIF DES APPRENANTS PAR REGION EN FPI  DANS LES  CFP PUBLICS </t>
  </si>
  <si>
    <t>TABLEAU 143. EFFECTIF DES APPRENANTS PAR REGION EN FPQ  DANS LES  CFP PUBLICS</t>
  </si>
  <si>
    <t xml:space="preserve">TABLEAU 144.   EFFECTIF DES APPRENANTS PAR REGION EN AMB  DANS LES  CFP PUBLICS </t>
  </si>
  <si>
    <t xml:space="preserve">TABLEAU 201. EFFECTIF  DES APPRENANTS PAR REGION EN FPS PRIVES </t>
  </si>
  <si>
    <t xml:space="preserve">TABLEAU 203.  EFFECTIF  DES APPRENANTS PAR FILIERE EN FPS   PRIVES </t>
  </si>
  <si>
    <t>TABLEAU 202.   EFFECTIF DES APPRENANTS PAR DISTRICT EN FPS PRIVEES</t>
  </si>
  <si>
    <t>TABLEAU 168.  REPARTITION DES INFRASTRUCTURES DANS LES LTP PUBLICS PAR DISTRICT</t>
  </si>
  <si>
    <t xml:space="preserve">TABLEAU 161.  EFFECTIF DES APPRENANTS PAR DISTRICT EN FPI  DANS  LES LTP PULICS </t>
  </si>
  <si>
    <t xml:space="preserve">TABLEAU 162.  EFFECTIF DES APPRENANTS PAR DISTRICT EN FTG  DANS LES LTP PUBLICS </t>
  </si>
  <si>
    <t xml:space="preserve">TABLEAU 163.  EFFECTIF DES APPRENANTS PAR DISTRICT EN FPQ DANS LES LTP PUBLICS </t>
  </si>
  <si>
    <t>SUB</t>
  </si>
  <si>
    <t>NSUB</t>
  </si>
  <si>
    <t>ENS CLA</t>
  </si>
  <si>
    <t>DF</t>
  </si>
  <si>
    <t>AUTRE</t>
  </si>
  <si>
    <t>J§</t>
  </si>
  <si>
    <t>cfp</t>
  </si>
  <si>
    <t>ltp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</si>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</sst>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>
    <font>
      <sz val="11"/>
      <color theme="1"/>
      <name val="Calibri"/>
      <family val="2"/>
      <scheme val="minor"/>
    </font>
    <font>
      <sz val="12"/>
      <name val="Univers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7"/>
      <name val="Calibri"/>
      <family val="2"/>
    </font>
    <font>
      <sz val="7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7"/>
      <name val="Arial"/>
      <family val="2"/>
    </font>
    <font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7"/>
      <name val="Calibri"/>
      <family val="2"/>
      <scheme val="minor"/>
    </font>
    <font>
      <sz val="7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name val="Geneva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1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5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64"/>
      </top>
      <bottom/>
      <diagonal/>
    </border>
    <border>
      <left/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 style="thin">
        <color indexed="64"/>
      </right>
      <top/>
      <bottom/>
      <diagonal/>
    </border>
    <border>
      <left/>
      <right style="thin">
        <color indexed="58"/>
      </right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/>
      <bottom style="medium">
        <color indexed="64"/>
      </bottom>
      <diagonal/>
    </border>
    <border>
      <left style="thin">
        <color indexed="5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3" fontId="1" fillId="0" borderId="0"/>
    <xf numFmtId="0" fontId="7" fillId="2" borderId="0" applyNumberFormat="0" applyBorder="0" applyAlignment="0" applyProtection="0"/>
    <xf numFmtId="0" fontId="2" fillId="0" borderId="0"/>
    <xf numFmtId="0" fontId="8" fillId="3" borderId="31" applyNumberFormat="0" applyAlignment="0" applyProtection="0"/>
    <xf numFmtId="0" fontId="35" fillId="0" borderId="0"/>
    <xf numFmtId="0" fontId="35" fillId="0" borderId="0"/>
    <xf numFmtId="0" fontId="52" fillId="0" borderId="0" applyFont="0" applyFill="0" applyBorder="0" applyAlignment="0" applyProtection="0"/>
  </cellStyleXfs>
  <cellXfs count="1894">
    <xf numFmtId="0" fontId="0" fillId="0" borderId="0" xfId="0"/>
    <xf numFmtId="3" fontId="9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3" fontId="14" fillId="0" borderId="3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3" fontId="14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vertical="center" wrapText="1"/>
    </xf>
    <xf numFmtId="3" fontId="9" fillId="0" borderId="0" xfId="0" applyNumberFormat="1" applyFont="1"/>
    <xf numFmtId="3" fontId="9" fillId="0" borderId="0" xfId="0" applyNumberFormat="1" applyFont="1" applyAlignment="1">
      <alignment horizontal="center"/>
    </xf>
    <xf numFmtId="3" fontId="10" fillId="0" borderId="0" xfId="0" applyNumberFormat="1" applyFont="1" applyFill="1" applyAlignment="1">
      <alignment horizontal="center" vertical="center"/>
    </xf>
    <xf numFmtId="3" fontId="15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4" fillId="0" borderId="2" xfId="0" applyFont="1" applyBorder="1"/>
    <xf numFmtId="0" fontId="9" fillId="0" borderId="0" xfId="0" applyFont="1"/>
    <xf numFmtId="0" fontId="9" fillId="0" borderId="3" xfId="0" applyFont="1" applyBorder="1"/>
    <xf numFmtId="0" fontId="14" fillId="0" borderId="3" xfId="0" applyFont="1" applyBorder="1"/>
    <xf numFmtId="0" fontId="9" fillId="0" borderId="9" xfId="0" applyFont="1" applyBorder="1"/>
    <xf numFmtId="3" fontId="13" fillId="0" borderId="0" xfId="0" applyNumberFormat="1" applyFont="1"/>
    <xf numFmtId="3" fontId="15" fillId="0" borderId="10" xfId="0" applyNumberFormat="1" applyFont="1" applyFill="1" applyBorder="1" applyAlignment="1">
      <alignment horizontal="center" vertical="center"/>
    </xf>
    <xf numFmtId="3" fontId="13" fillId="0" borderId="0" xfId="0" applyNumberFormat="1" applyFont="1" applyBorder="1"/>
    <xf numFmtId="3" fontId="9" fillId="0" borderId="0" xfId="0" applyNumberFormat="1" applyFont="1" applyBorder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3" fontId="14" fillId="0" borderId="3" xfId="0" applyNumberFormat="1" applyFont="1" applyBorder="1" applyAlignment="1">
      <alignment horizontal="center" vertical="center"/>
    </xf>
    <xf numFmtId="0" fontId="16" fillId="0" borderId="0" xfId="0" applyFont="1"/>
    <xf numFmtId="3" fontId="9" fillId="0" borderId="3" xfId="0" applyNumberFormat="1" applyFont="1" applyBorder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0" fontId="9" fillId="0" borderId="5" xfId="0" applyFont="1" applyBorder="1"/>
    <xf numFmtId="3" fontId="15" fillId="0" borderId="3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/>
    </xf>
    <xf numFmtId="3" fontId="9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3" fontId="9" fillId="0" borderId="0" xfId="0" applyNumberFormat="1" applyFont="1" applyAlignment="1">
      <alignment horizontal="left" vertical="center"/>
    </xf>
    <xf numFmtId="3" fontId="15" fillId="0" borderId="0" xfId="0" applyNumberFormat="1" applyFont="1" applyAlignment="1">
      <alignment horizontal="left" vertical="center"/>
    </xf>
    <xf numFmtId="3" fontId="10" fillId="0" borderId="0" xfId="0" applyNumberFormat="1" applyFont="1" applyBorder="1" applyAlignment="1">
      <alignment horizontal="left" vertical="center"/>
    </xf>
    <xf numFmtId="3" fontId="15" fillId="0" borderId="0" xfId="0" applyNumberFormat="1" applyFont="1" applyBorder="1" applyAlignment="1">
      <alignment horizontal="left" vertical="center"/>
    </xf>
    <xf numFmtId="3" fontId="15" fillId="0" borderId="10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3" fontId="9" fillId="0" borderId="9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9" fillId="0" borderId="3" xfId="0" applyNumberFormat="1" applyFont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/>
    </xf>
    <xf numFmtId="3" fontId="15" fillId="0" borderId="3" xfId="2" applyNumberFormat="1" applyFont="1" applyFill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 wrapText="1"/>
    </xf>
    <xf numFmtId="3" fontId="10" fillId="0" borderId="3" xfId="4" applyNumberFormat="1" applyFont="1" applyFill="1" applyBorder="1" applyAlignment="1">
      <alignment horizontal="center" vertical="center"/>
    </xf>
    <xf numFmtId="3" fontId="15" fillId="0" borderId="0" xfId="0" applyNumberFormat="1" applyFont="1" applyFill="1" applyAlignment="1">
      <alignment horizontal="center" vertical="center"/>
    </xf>
    <xf numFmtId="0" fontId="17" fillId="0" borderId="0" xfId="0" applyFont="1"/>
    <xf numFmtId="0" fontId="0" fillId="0" borderId="0" xfId="0" applyFont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4" fillId="0" borderId="9" xfId="0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left" vertical="center" wrapText="1"/>
    </xf>
    <xf numFmtId="3" fontId="9" fillId="0" borderId="0" xfId="0" applyNumberFormat="1" applyFont="1" applyBorder="1" applyAlignment="1">
      <alignment horizontal="left" vertical="center"/>
    </xf>
    <xf numFmtId="3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horizontal="center" vertical="center" wrapText="1"/>
    </xf>
    <xf numFmtId="3" fontId="9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3" fontId="15" fillId="0" borderId="3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3" fontId="15" fillId="0" borderId="0" xfId="0" applyNumberFormat="1" applyFont="1" applyAlignment="1">
      <alignment horizontal="center" vertical="center"/>
    </xf>
    <xf numFmtId="3" fontId="15" fillId="0" borderId="0" xfId="0" applyNumberFormat="1" applyFont="1" applyFill="1" applyBorder="1" applyAlignment="1">
      <alignment horizontal="left" vertical="center"/>
    </xf>
    <xf numFmtId="3" fontId="14" fillId="0" borderId="0" xfId="0" applyNumberFormat="1" applyFont="1" applyAlignment="1">
      <alignment horizontal="left" vertical="center"/>
    </xf>
    <xf numFmtId="3" fontId="14" fillId="0" borderId="0" xfId="0" applyNumberFormat="1" applyFont="1" applyFill="1" applyAlignment="1">
      <alignment vertical="center"/>
    </xf>
    <xf numFmtId="0" fontId="11" fillId="0" borderId="0" xfId="0" applyFont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11" fillId="0" borderId="0" xfId="0" applyFont="1" applyAlignment="1">
      <alignment horizontal="center"/>
    </xf>
    <xf numFmtId="0" fontId="11" fillId="0" borderId="0" xfId="0" applyFont="1"/>
    <xf numFmtId="0" fontId="0" fillId="0" borderId="0" xfId="0" applyFont="1" applyAlignment="1">
      <alignment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/>
    </xf>
    <xf numFmtId="3" fontId="11" fillId="0" borderId="20" xfId="0" applyNumberFormat="1" applyFont="1" applyFill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3" fontId="11" fillId="0" borderId="21" xfId="0" applyNumberFormat="1" applyFont="1" applyBorder="1" applyAlignment="1">
      <alignment horizontal="center"/>
    </xf>
    <xf numFmtId="3" fontId="11" fillId="0" borderId="20" xfId="0" applyNumberFormat="1" applyFont="1" applyBorder="1" applyAlignment="1">
      <alignment horizontal="center"/>
    </xf>
    <xf numFmtId="0" fontId="11" fillId="0" borderId="19" xfId="0" applyFont="1" applyFill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11" fillId="0" borderId="19" xfId="0" applyFont="1" applyBorder="1" applyAlignment="1">
      <alignment wrapText="1"/>
    </xf>
    <xf numFmtId="3" fontId="11" fillId="0" borderId="3" xfId="0" applyNumberFormat="1" applyFont="1" applyFill="1" applyBorder="1" applyAlignment="1">
      <alignment horizontal="center"/>
    </xf>
    <xf numFmtId="3" fontId="11" fillId="0" borderId="21" xfId="0" applyNumberFormat="1" applyFont="1" applyFill="1" applyBorder="1" applyAlignment="1">
      <alignment horizontal="center"/>
    </xf>
    <xf numFmtId="0" fontId="11" fillId="0" borderId="22" xfId="0" applyFont="1" applyFill="1" applyBorder="1" applyAlignment="1">
      <alignment horizontal="left"/>
    </xf>
    <xf numFmtId="0" fontId="19" fillId="0" borderId="24" xfId="0" applyFont="1" applyBorder="1" applyAlignment="1">
      <alignment horizontal="center" vertical="center" wrapText="1"/>
    </xf>
    <xf numFmtId="0" fontId="0" fillId="0" borderId="0" xfId="0"/>
    <xf numFmtId="0" fontId="15" fillId="0" borderId="0" xfId="0" applyFont="1" applyAlignment="1">
      <alignment horizontal="centerContinuous"/>
    </xf>
    <xf numFmtId="0" fontId="15" fillId="0" borderId="0" xfId="0" applyFont="1" applyFill="1" applyAlignment="1">
      <alignment horizontal="centerContinuous"/>
    </xf>
    <xf numFmtId="0" fontId="15" fillId="0" borderId="0" xfId="0" applyFont="1" applyAlignment="1"/>
    <xf numFmtId="0" fontId="2" fillId="0" borderId="0" xfId="0" applyFont="1" applyFill="1" applyBorder="1"/>
    <xf numFmtId="3" fontId="14" fillId="0" borderId="5" xfId="0" applyNumberFormat="1" applyFont="1" applyBorder="1" applyAlignment="1">
      <alignment vertical="center"/>
    </xf>
    <xf numFmtId="3" fontId="15" fillId="0" borderId="3" xfId="0" applyNumberFormat="1" applyFont="1" applyBorder="1" applyAlignment="1">
      <alignment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distributed"/>
    </xf>
    <xf numFmtId="3" fontId="10" fillId="0" borderId="10" xfId="0" applyNumberFormat="1" applyFont="1" applyFill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Alignment="1">
      <alignment horizontal="centerContinuous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wrapText="1"/>
    </xf>
    <xf numFmtId="0" fontId="10" fillId="0" borderId="0" xfId="0" applyFont="1" applyAlignment="1">
      <alignment horizontal="centerContinuous"/>
    </xf>
    <xf numFmtId="3" fontId="12" fillId="0" borderId="0" xfId="0" applyNumberFormat="1" applyFont="1" applyFill="1" applyAlignment="1">
      <alignment horizontal="centerContinuous"/>
    </xf>
    <xf numFmtId="3" fontId="11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Alignment="1">
      <alignment horizontal="centerContinuous"/>
    </xf>
    <xf numFmtId="3" fontId="10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Alignment="1">
      <alignment horizontal="centerContinuous"/>
    </xf>
    <xf numFmtId="3" fontId="10" fillId="0" borderId="0" xfId="0" applyNumberFormat="1" applyFont="1" applyFill="1" applyBorder="1" applyAlignment="1">
      <alignment horizontal="centerContinuous"/>
    </xf>
    <xf numFmtId="3" fontId="15" fillId="0" borderId="0" xfId="0" applyNumberFormat="1" applyFont="1" applyFill="1" applyBorder="1" applyAlignment="1">
      <alignment horizontal="centerContinuous"/>
    </xf>
    <xf numFmtId="3" fontId="11" fillId="0" borderId="0" xfId="0" applyNumberFormat="1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horizontal="centerContinuous" vertical="center"/>
    </xf>
    <xf numFmtId="3" fontId="0" fillId="0" borderId="0" xfId="0" applyNumberFormat="1" applyFont="1" applyAlignment="1">
      <alignment horizontal="center"/>
    </xf>
    <xf numFmtId="3" fontId="10" fillId="0" borderId="10" xfId="0" applyNumberFormat="1" applyFont="1" applyFill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/>
    </xf>
    <xf numFmtId="3" fontId="15" fillId="0" borderId="0" xfId="0" applyNumberFormat="1" applyFont="1" applyFill="1" applyBorder="1" applyAlignment="1">
      <alignment horizontal="centerContinuous" vertical="center"/>
    </xf>
    <xf numFmtId="3" fontId="0" fillId="0" borderId="0" xfId="0" applyNumberFormat="1" applyFill="1" applyBorder="1"/>
    <xf numFmtId="3" fontId="0" fillId="0" borderId="0" xfId="0" applyNumberFormat="1" applyFill="1"/>
    <xf numFmtId="3" fontId="9" fillId="0" borderId="0" xfId="0" applyNumberFormat="1" applyFont="1" applyFill="1"/>
    <xf numFmtId="3" fontId="11" fillId="0" borderId="0" xfId="0" applyNumberFormat="1" applyFont="1" applyFill="1" applyAlignment="1">
      <alignment horizontal="left"/>
    </xf>
    <xf numFmtId="3" fontId="0" fillId="0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5" fillId="0" borderId="0" xfId="0" applyNumberFormat="1" applyFont="1" applyAlignment="1">
      <alignment horizontal="centerContinuous" vertical="center"/>
    </xf>
    <xf numFmtId="3" fontId="15" fillId="0" borderId="0" xfId="0" applyNumberFormat="1" applyFont="1" applyFill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3" fontId="15" fillId="0" borderId="10" xfId="0" applyNumberFormat="1" applyFont="1" applyBorder="1" applyAlignment="1">
      <alignment horizontal="centerContinuous" vertical="center"/>
    </xf>
    <xf numFmtId="0" fontId="0" fillId="0" borderId="0" xfId="0" applyBorder="1"/>
    <xf numFmtId="3" fontId="15" fillId="0" borderId="0" xfId="0" applyNumberFormat="1" applyFont="1" applyAlignment="1">
      <alignment horizontal="centerContinuous"/>
    </xf>
    <xf numFmtId="0" fontId="5" fillId="0" borderId="7" xfId="0" applyFont="1" applyFill="1" applyBorder="1" applyAlignment="1">
      <alignment horizontal="centerContinuous" vertical="center"/>
    </xf>
    <xf numFmtId="0" fontId="5" fillId="0" borderId="11" xfId="0" applyFont="1" applyFill="1" applyBorder="1" applyAlignment="1">
      <alignment horizontal="centerContinuous" vertical="center"/>
    </xf>
    <xf numFmtId="3" fontId="11" fillId="0" borderId="0" xfId="0" applyNumberFormat="1" applyFont="1" applyFill="1" applyAlignment="1">
      <alignment horizontal="left" vertical="center"/>
    </xf>
    <xf numFmtId="3" fontId="11" fillId="0" borderId="10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centerContinuous"/>
    </xf>
    <xf numFmtId="0" fontId="0" fillId="0" borderId="0" xfId="0" applyBorder="1" applyAlignment="1">
      <alignment horizontal="center"/>
    </xf>
    <xf numFmtId="3" fontId="10" fillId="0" borderId="0" xfId="0" applyNumberFormat="1" applyFont="1" applyAlignment="1">
      <alignment horizontal="centerContinuous"/>
    </xf>
    <xf numFmtId="3" fontId="22" fillId="0" borderId="0" xfId="0" applyNumberFormat="1" applyFont="1" applyAlignment="1">
      <alignment horizontal="centerContinuous"/>
    </xf>
    <xf numFmtId="3" fontId="22" fillId="0" borderId="0" xfId="0" applyNumberFormat="1" applyFont="1" applyFill="1" applyAlignment="1">
      <alignment horizontal="centerContinuous"/>
    </xf>
    <xf numFmtId="3" fontId="15" fillId="0" borderId="0" xfId="0" applyNumberFormat="1" applyFont="1"/>
    <xf numFmtId="3" fontId="22" fillId="0" borderId="0" xfId="0" applyNumberFormat="1" applyFont="1"/>
    <xf numFmtId="3" fontId="22" fillId="0" borderId="0" xfId="0" applyNumberFormat="1" applyFont="1" applyFill="1"/>
    <xf numFmtId="3" fontId="10" fillId="0" borderId="0" xfId="0" applyNumberFormat="1" applyFont="1" applyAlignment="1">
      <alignment horizontal="centerContinuous" vertical="center"/>
    </xf>
    <xf numFmtId="3" fontId="15" fillId="0" borderId="0" xfId="0" applyNumberFormat="1" applyFont="1" applyFill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Continuous"/>
    </xf>
    <xf numFmtId="0" fontId="9" fillId="0" borderId="0" xfId="0" applyFont="1" applyAlignment="1">
      <alignment horizontal="left" indent="6"/>
    </xf>
    <xf numFmtId="0" fontId="26" fillId="0" borderId="0" xfId="0" applyFont="1" applyAlignment="1">
      <alignment horizontal="left"/>
    </xf>
    <xf numFmtId="0" fontId="26" fillId="0" borderId="0" xfId="0" applyFont="1"/>
    <xf numFmtId="0" fontId="26" fillId="0" borderId="0" xfId="0" applyFont="1" applyAlignment="1">
      <alignment horizontal="center"/>
    </xf>
    <xf numFmtId="0" fontId="14" fillId="0" borderId="4" xfId="0" applyFont="1" applyBorder="1"/>
    <xf numFmtId="0" fontId="14" fillId="0" borderId="5" xfId="0" applyFont="1" applyBorder="1"/>
    <xf numFmtId="3" fontId="12" fillId="0" borderId="0" xfId="0" applyNumberFormat="1" applyFont="1" applyFill="1" applyAlignment="1">
      <alignment horizontal="left" vertical="center"/>
    </xf>
    <xf numFmtId="3" fontId="14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Continuous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3" fontId="10" fillId="0" borderId="0" xfId="0" applyNumberFormat="1" applyFont="1" applyAlignment="1">
      <alignment horizontal="left" vertical="center"/>
    </xf>
    <xf numFmtId="3" fontId="14" fillId="0" borderId="0" xfId="0" applyNumberFormat="1" applyFont="1" applyBorder="1" applyAlignment="1">
      <alignment horizontal="left" vertical="center"/>
    </xf>
    <xf numFmtId="3" fontId="14" fillId="0" borderId="0" xfId="0" applyNumberFormat="1" applyFont="1" applyFill="1" applyBorder="1" applyAlignment="1">
      <alignment vertical="center"/>
    </xf>
    <xf numFmtId="3" fontId="27" fillId="0" borderId="0" xfId="0" applyNumberFormat="1" applyFont="1"/>
    <xf numFmtId="3" fontId="27" fillId="0" borderId="0" xfId="0" applyNumberFormat="1" applyFont="1" applyBorder="1"/>
    <xf numFmtId="3" fontId="14" fillId="0" borderId="0" xfId="0" applyNumberFormat="1" applyFont="1"/>
    <xf numFmtId="3" fontId="14" fillId="0" borderId="0" xfId="0" applyNumberFormat="1" applyFont="1" applyBorder="1"/>
    <xf numFmtId="3" fontId="14" fillId="0" borderId="5" xfId="0" applyNumberFormat="1" applyFont="1" applyBorder="1"/>
    <xf numFmtId="3" fontId="14" fillId="0" borderId="8" xfId="0" applyNumberFormat="1" applyFont="1" applyBorder="1" applyAlignment="1">
      <alignment horizontal="left"/>
    </xf>
    <xf numFmtId="3" fontId="14" fillId="0" borderId="8" xfId="0" applyNumberFormat="1" applyFont="1" applyBorder="1" applyAlignment="1">
      <alignment horizontal="center"/>
    </xf>
    <xf numFmtId="3" fontId="14" fillId="0" borderId="0" xfId="0" applyNumberFormat="1" applyFont="1" applyFill="1"/>
    <xf numFmtId="3" fontId="12" fillId="0" borderId="0" xfId="0" applyNumberFormat="1" applyFont="1" applyFill="1" applyBorder="1" applyAlignment="1">
      <alignment horizontal="center" vertical="center"/>
    </xf>
    <xf numFmtId="3" fontId="31" fillId="0" borderId="0" xfId="0" applyNumberFormat="1" applyFont="1" applyAlignment="1">
      <alignment horizontal="centerContinuous" vertical="center"/>
    </xf>
    <xf numFmtId="3" fontId="32" fillId="0" borderId="0" xfId="0" applyNumberFormat="1" applyFont="1" applyFill="1" applyAlignment="1">
      <alignment horizontal="centerContinuous" vertical="center"/>
    </xf>
    <xf numFmtId="3" fontId="33" fillId="0" borderId="0" xfId="0" applyNumberFormat="1" applyFont="1" applyAlignment="1">
      <alignment horizontal="centerContinuous" vertical="center"/>
    </xf>
    <xf numFmtId="3" fontId="33" fillId="0" borderId="0" xfId="0" applyNumberFormat="1" applyFont="1" applyBorder="1" applyAlignment="1">
      <alignment vertical="center"/>
    </xf>
    <xf numFmtId="3" fontId="32" fillId="0" borderId="0" xfId="0" applyNumberFormat="1" applyFont="1" applyAlignment="1">
      <alignment horizontal="centerContinuous" vertical="center"/>
    </xf>
    <xf numFmtId="3" fontId="34" fillId="0" borderId="0" xfId="0" applyNumberFormat="1" applyFont="1" applyAlignment="1">
      <alignment horizontal="centerContinuous" vertical="center"/>
    </xf>
    <xf numFmtId="3" fontId="33" fillId="0" borderId="0" xfId="0" applyNumberFormat="1" applyFont="1" applyAlignment="1">
      <alignment vertical="center"/>
    </xf>
    <xf numFmtId="3" fontId="33" fillId="0" borderId="0" xfId="0" applyNumberFormat="1" applyFont="1" applyAlignment="1">
      <alignment horizontal="left" vertical="center"/>
    </xf>
    <xf numFmtId="3" fontId="33" fillId="0" borderId="0" xfId="0" applyNumberFormat="1" applyFont="1" applyFill="1" applyAlignment="1">
      <alignment vertical="center"/>
    </xf>
    <xf numFmtId="3" fontId="34" fillId="0" borderId="0" xfId="0" applyNumberFormat="1" applyFont="1"/>
    <xf numFmtId="3" fontId="34" fillId="0" borderId="0" xfId="0" applyNumberFormat="1" applyFont="1" applyAlignment="1">
      <alignment horizontal="centerContinuous"/>
    </xf>
    <xf numFmtId="3" fontId="34" fillId="0" borderId="0" xfId="0" applyNumberFormat="1" applyFont="1" applyBorder="1"/>
    <xf numFmtId="0" fontId="34" fillId="0" borderId="0" xfId="0" applyFont="1" applyAlignment="1">
      <alignment horizontal="centerContinuous"/>
    </xf>
    <xf numFmtId="0" fontId="0" fillId="0" borderId="0" xfId="0" applyAlignment="1"/>
    <xf numFmtId="0" fontId="34" fillId="0" borderId="0" xfId="0" applyFont="1" applyAlignment="1">
      <alignment horizontal="centerContinuous" vertical="center"/>
    </xf>
    <xf numFmtId="3" fontId="31" fillId="0" borderId="0" xfId="0" applyNumberFormat="1" applyFont="1" applyFill="1" applyAlignment="1">
      <alignment horizontal="centerContinuous"/>
    </xf>
    <xf numFmtId="0" fontId="33" fillId="0" borderId="0" xfId="0" applyFont="1"/>
    <xf numFmtId="0" fontId="33" fillId="0" borderId="0" xfId="0" applyFont="1" applyAlignment="1">
      <alignment horizontal="centerContinuous"/>
    </xf>
    <xf numFmtId="3" fontId="31" fillId="0" borderId="0" xfId="0" applyNumberFormat="1" applyFont="1" applyAlignment="1">
      <alignment horizontal="centerContinuous"/>
    </xf>
    <xf numFmtId="0" fontId="12" fillId="0" borderId="35" xfId="0" applyFont="1" applyBorder="1" applyAlignment="1">
      <alignment horizontal="centerContinuous" vertical="center"/>
    </xf>
    <xf numFmtId="0" fontId="12" fillId="0" borderId="36" xfId="0" applyFont="1" applyBorder="1" applyAlignment="1">
      <alignment horizontal="centerContinuous" vertical="center"/>
    </xf>
    <xf numFmtId="0" fontId="27" fillId="0" borderId="36" xfId="0" applyFont="1" applyBorder="1" applyAlignment="1">
      <alignment horizontal="centerContinuous" vertical="center"/>
    </xf>
    <xf numFmtId="0" fontId="27" fillId="0" borderId="37" xfId="0" applyFont="1" applyBorder="1" applyAlignment="1">
      <alignment horizontal="centerContinuous" vertical="center"/>
    </xf>
    <xf numFmtId="3" fontId="11" fillId="0" borderId="2" xfId="0" applyNumberFormat="1" applyFont="1" applyFill="1" applyBorder="1" applyAlignment="1">
      <alignment horizontal="center"/>
    </xf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left"/>
    </xf>
    <xf numFmtId="0" fontId="37" fillId="0" borderId="0" xfId="0" applyFont="1"/>
    <xf numFmtId="0" fontId="9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37" fillId="0" borderId="0" xfId="0" applyFont="1" applyBorder="1" applyAlignment="1">
      <alignment vertical="top"/>
    </xf>
    <xf numFmtId="0" fontId="44" fillId="0" borderId="0" xfId="0" applyFont="1"/>
    <xf numFmtId="0" fontId="0" fillId="0" borderId="0" xfId="0" applyFont="1" applyAlignment="1"/>
    <xf numFmtId="0" fontId="37" fillId="0" borderId="0" xfId="0" applyFont="1" applyAlignment="1">
      <alignment horizontal="centerContinuous"/>
    </xf>
    <xf numFmtId="0" fontId="9" fillId="0" borderId="0" xfId="0" applyFont="1" applyAlignment="1">
      <alignment horizontal="centerContinuous" vertical="top"/>
    </xf>
    <xf numFmtId="0" fontId="9" fillId="0" borderId="0" xfId="0" applyFont="1" applyAlignment="1">
      <alignment vertical="center"/>
    </xf>
    <xf numFmtId="0" fontId="15" fillId="0" borderId="0" xfId="0" applyFont="1" applyAlignment="1">
      <alignment horizontal="left" indent="6"/>
    </xf>
    <xf numFmtId="3" fontId="15" fillId="0" borderId="2" xfId="0" applyNumberFormat="1" applyFont="1" applyBorder="1" applyAlignment="1">
      <alignment vertical="center"/>
    </xf>
    <xf numFmtId="3" fontId="46" fillId="0" borderId="0" xfId="0" applyNumberFormat="1" applyFont="1" applyFill="1" applyBorder="1" applyAlignment="1">
      <alignment vertical="center"/>
    </xf>
    <xf numFmtId="0" fontId="34" fillId="0" borderId="0" xfId="0" applyFont="1" applyAlignment="1">
      <alignment horizontal="centerContinuous" vertical="top"/>
    </xf>
    <xf numFmtId="3" fontId="46" fillId="0" borderId="0" xfId="0" applyNumberFormat="1" applyFont="1" applyAlignment="1">
      <alignment vertical="center"/>
    </xf>
    <xf numFmtId="0" fontId="28" fillId="0" borderId="1" xfId="0" applyFont="1" applyBorder="1" applyAlignment="1">
      <alignment horizontal="center" vertical="center" shrinkToFit="1"/>
    </xf>
    <xf numFmtId="0" fontId="13" fillId="0" borderId="0" xfId="0" applyFont="1" applyBorder="1"/>
    <xf numFmtId="0" fontId="42" fillId="0" borderId="1" xfId="5" applyFont="1" applyFill="1" applyBorder="1" applyAlignment="1">
      <alignment horizontal="center" vertical="center"/>
    </xf>
    <xf numFmtId="0" fontId="42" fillId="0" borderId="1" xfId="5" applyFont="1" applyFill="1" applyBorder="1" applyAlignment="1">
      <alignment horizontal="center" vertical="center" wrapText="1"/>
    </xf>
    <xf numFmtId="0" fontId="19" fillId="0" borderId="0" xfId="0" applyFont="1"/>
    <xf numFmtId="0" fontId="47" fillId="0" borderId="1" xfId="5" applyFont="1" applyFill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47" fillId="0" borderId="74" xfId="5" applyFont="1" applyFill="1" applyBorder="1" applyAlignment="1">
      <alignment horizontal="center" vertical="center"/>
    </xf>
    <xf numFmtId="0" fontId="47" fillId="0" borderId="2" xfId="5" applyFont="1" applyFill="1" applyBorder="1" applyAlignment="1">
      <alignment horizontal="center" vertical="center"/>
    </xf>
    <xf numFmtId="0" fontId="47" fillId="0" borderId="2" xfId="5" applyFont="1" applyFill="1" applyBorder="1" applyAlignment="1">
      <alignment horizontal="center" vertical="center" wrapText="1"/>
    </xf>
    <xf numFmtId="0" fontId="28" fillId="0" borderId="0" xfId="0" applyFont="1" applyBorder="1"/>
    <xf numFmtId="0" fontId="19" fillId="0" borderId="75" xfId="0" applyFont="1" applyBorder="1" applyAlignment="1">
      <alignment horizontal="center" vertical="center" wrapText="1"/>
    </xf>
    <xf numFmtId="0" fontId="19" fillId="0" borderId="76" xfId="0" applyFont="1" applyBorder="1" applyAlignment="1">
      <alignment horizontal="center" vertical="center" wrapText="1"/>
    </xf>
    <xf numFmtId="0" fontId="48" fillId="0" borderId="0" xfId="0" applyFont="1"/>
    <xf numFmtId="0" fontId="48" fillId="0" borderId="0" xfId="0" applyFont="1" applyBorder="1" applyAlignment="1">
      <alignment horizontal="left" vertical="center"/>
    </xf>
    <xf numFmtId="0" fontId="48" fillId="0" borderId="0" xfId="0" applyFont="1" applyBorder="1" applyAlignment="1">
      <alignment horizontal="center" vertical="center"/>
    </xf>
    <xf numFmtId="0" fontId="48" fillId="0" borderId="0" xfId="0" applyFont="1" applyBorder="1"/>
    <xf numFmtId="0" fontId="19" fillId="0" borderId="0" xfId="0" applyFont="1" applyAlignment="1">
      <alignment horizontal="left" vertical="top"/>
    </xf>
    <xf numFmtId="0" fontId="47" fillId="0" borderId="1" xfId="5" applyFont="1" applyFill="1" applyBorder="1" applyAlignment="1">
      <alignment horizontal="centerContinuous" vertical="center"/>
    </xf>
    <xf numFmtId="0" fontId="47" fillId="0" borderId="1" xfId="5" applyFont="1" applyFill="1" applyBorder="1" applyAlignment="1">
      <alignment horizontal="centerContinuous" vertical="center" wrapText="1"/>
    </xf>
    <xf numFmtId="0" fontId="47" fillId="0" borderId="11" xfId="5" applyFont="1" applyFill="1" applyBorder="1" applyAlignment="1">
      <alignment horizontal="center" vertical="center"/>
    </xf>
    <xf numFmtId="0" fontId="47" fillId="0" borderId="72" xfId="5" applyFont="1" applyFill="1" applyBorder="1" applyAlignment="1">
      <alignment horizontal="center" vertical="center"/>
    </xf>
    <xf numFmtId="0" fontId="47" fillId="0" borderId="72" xfId="5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Continuous"/>
    </xf>
    <xf numFmtId="0" fontId="40" fillId="0" borderId="0" xfId="0" applyFont="1"/>
    <xf numFmtId="0" fontId="39" fillId="0" borderId="12" xfId="0" applyFont="1" applyBorder="1" applyAlignment="1">
      <alignment horizontal="centerContinuous"/>
    </xf>
    <xf numFmtId="0" fontId="39" fillId="0" borderId="13" xfId="0" applyFont="1" applyBorder="1" applyAlignment="1">
      <alignment horizontal="centerContinuous"/>
    </xf>
    <xf numFmtId="0" fontId="39" fillId="0" borderId="14" xfId="0" applyFont="1" applyBorder="1" applyAlignment="1">
      <alignment horizontal="centerContinuous"/>
    </xf>
    <xf numFmtId="0" fontId="39" fillId="0" borderId="28" xfId="0" applyFont="1" applyBorder="1" applyAlignment="1">
      <alignment horizontal="centerContinuous"/>
    </xf>
    <xf numFmtId="0" fontId="39" fillId="0" borderId="29" xfId="0" applyFont="1" applyBorder="1" applyAlignment="1">
      <alignment horizontal="centerContinuous"/>
    </xf>
    <xf numFmtId="0" fontId="39" fillId="0" borderId="30" xfId="0" applyFont="1" applyBorder="1" applyAlignment="1">
      <alignment horizontal="centerContinuous"/>
    </xf>
    <xf numFmtId="0" fontId="40" fillId="0" borderId="81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89" xfId="0" applyFont="1" applyBorder="1" applyAlignment="1">
      <alignment horizontal="center" vertical="center" wrapText="1"/>
    </xf>
    <xf numFmtId="0" fontId="40" fillId="0" borderId="86" xfId="0" applyFont="1" applyBorder="1" applyAlignment="1">
      <alignment horizontal="center" vertical="center" wrapText="1"/>
    </xf>
    <xf numFmtId="0" fontId="40" fillId="0" borderId="90" xfId="0" applyFont="1" applyBorder="1" applyAlignment="1">
      <alignment horizontal="center" vertical="center" wrapText="1"/>
    </xf>
    <xf numFmtId="0" fontId="40" fillId="0" borderId="63" xfId="0" applyFont="1" applyBorder="1" applyAlignment="1">
      <alignment horizontal="center" vertical="center" wrapText="1"/>
    </xf>
    <xf numFmtId="0" fontId="47" fillId="0" borderId="63" xfId="5" applyFont="1" applyFill="1" applyBorder="1" applyAlignment="1">
      <alignment horizontal="center" vertical="center"/>
    </xf>
    <xf numFmtId="0" fontId="43" fillId="0" borderId="88" xfId="0" applyFont="1" applyBorder="1" applyAlignment="1">
      <alignment horizontal="center"/>
    </xf>
    <xf numFmtId="0" fontId="49" fillId="0" borderId="88" xfId="5" applyFont="1" applyFill="1" applyBorder="1" applyAlignment="1">
      <alignment horizontal="center" vertical="center" wrapText="1"/>
    </xf>
    <xf numFmtId="0" fontId="47" fillId="0" borderId="86" xfId="5" applyFont="1" applyFill="1" applyBorder="1" applyAlignment="1">
      <alignment horizontal="center" vertical="center"/>
    </xf>
    <xf numFmtId="0" fontId="47" fillId="0" borderId="86" xfId="5" applyFont="1" applyFill="1" applyBorder="1" applyAlignment="1">
      <alignment horizontal="center" vertical="center" wrapText="1"/>
    </xf>
    <xf numFmtId="0" fontId="47" fillId="0" borderId="1" xfId="5" applyFont="1" applyFill="1" applyBorder="1" applyAlignment="1">
      <alignment horizontal="center" vertical="center" wrapText="1"/>
    </xf>
    <xf numFmtId="0" fontId="47" fillId="0" borderId="95" xfId="5" applyFont="1" applyFill="1" applyBorder="1" applyAlignment="1">
      <alignment horizontal="center" vertical="center" wrapText="1"/>
    </xf>
    <xf numFmtId="0" fontId="47" fillId="0" borderId="74" xfId="5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3" fontId="12" fillId="0" borderId="42" xfId="0" applyNumberFormat="1" applyFont="1" applyFill="1" applyBorder="1" applyAlignment="1">
      <alignment horizontal="center" vertical="center"/>
    </xf>
    <xf numFmtId="3" fontId="12" fillId="0" borderId="40" xfId="0" applyNumberFormat="1" applyFont="1" applyBorder="1" applyAlignment="1">
      <alignment horizontal="center" vertical="center"/>
    </xf>
    <xf numFmtId="3" fontId="12" fillId="0" borderId="41" xfId="0" applyNumberFormat="1" applyFont="1" applyBorder="1" applyAlignment="1">
      <alignment horizontal="center" vertical="center"/>
    </xf>
    <xf numFmtId="3" fontId="12" fillId="0" borderId="42" xfId="0" applyNumberFormat="1" applyFont="1" applyBorder="1" applyAlignment="1">
      <alignment horizontal="center" vertical="center"/>
    </xf>
    <xf numFmtId="0" fontId="51" fillId="0" borderId="0" xfId="0" applyFont="1" applyAlignment="1">
      <alignment vertical="top"/>
    </xf>
    <xf numFmtId="0" fontId="51" fillId="0" borderId="0" xfId="0" applyFont="1"/>
    <xf numFmtId="0" fontId="50" fillId="0" borderId="57" xfId="5" applyFont="1" applyFill="1" applyBorder="1" applyAlignment="1">
      <alignment horizontal="center" vertical="center"/>
    </xf>
    <xf numFmtId="0" fontId="50" fillId="0" borderId="53" xfId="5" applyFont="1" applyFill="1" applyBorder="1" applyAlignment="1">
      <alignment horizontal="center" vertical="center"/>
    </xf>
    <xf numFmtId="0" fontId="50" fillId="0" borderId="55" xfId="5" applyFont="1" applyFill="1" applyBorder="1" applyAlignment="1">
      <alignment horizontal="center" vertical="center"/>
    </xf>
    <xf numFmtId="0" fontId="51" fillId="0" borderId="0" xfId="5" applyFont="1" applyFill="1" applyBorder="1" applyAlignment="1">
      <alignment vertical="center" wrapText="1"/>
    </xf>
    <xf numFmtId="0" fontId="51" fillId="0" borderId="0" xfId="5" applyFont="1" applyFill="1" applyBorder="1" applyAlignment="1">
      <alignment horizontal="center" vertical="center" wrapText="1"/>
    </xf>
    <xf numFmtId="0" fontId="46" fillId="0" borderId="0" xfId="0" applyFont="1" applyAlignment="1">
      <alignment vertical="top"/>
    </xf>
    <xf numFmtId="3" fontId="10" fillId="0" borderId="8" xfId="0" applyNumberFormat="1" applyFont="1" applyBorder="1" applyAlignment="1">
      <alignment horizontal="left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distributed"/>
    </xf>
    <xf numFmtId="3" fontId="10" fillId="0" borderId="3" xfId="0" applyNumberFormat="1" applyFont="1" applyBorder="1" applyAlignment="1">
      <alignment vertical="center"/>
    </xf>
    <xf numFmtId="3" fontId="15" fillId="0" borderId="125" xfId="0" applyNumberFormat="1" applyFont="1" applyFill="1" applyBorder="1" applyAlignment="1">
      <alignment horizontal="center" vertical="center" wrapText="1"/>
    </xf>
    <xf numFmtId="3" fontId="13" fillId="0" borderId="87" xfId="0" applyNumberFormat="1" applyFont="1" applyBorder="1" applyAlignment="1">
      <alignment horizontal="center" vertical="center" wrapText="1"/>
    </xf>
    <xf numFmtId="0" fontId="9" fillId="0" borderId="0" xfId="0" applyFont="1" applyAlignment="1"/>
    <xf numFmtId="0" fontId="37" fillId="0" borderId="0" xfId="0" applyFont="1" applyAlignment="1"/>
    <xf numFmtId="3" fontId="15" fillId="0" borderId="0" xfId="0" applyNumberFormat="1" applyFont="1" applyAlignment="1"/>
    <xf numFmtId="0" fontId="19" fillId="0" borderId="0" xfId="0" applyFont="1" applyBorder="1" applyAlignment="1">
      <alignment horizontal="centerContinuous"/>
    </xf>
    <xf numFmtId="0" fontId="49" fillId="0" borderId="88" xfId="5" applyFont="1" applyFill="1" applyBorder="1" applyAlignment="1">
      <alignment horizontal="center" vertical="center"/>
    </xf>
    <xf numFmtId="0" fontId="51" fillId="0" borderId="0" xfId="0" applyFont="1" applyAlignment="1"/>
    <xf numFmtId="0" fontId="51" fillId="0" borderId="0" xfId="5" applyFont="1" applyFill="1" applyBorder="1" applyAlignment="1">
      <alignment horizontal="center" vertical="center"/>
    </xf>
    <xf numFmtId="3" fontId="22" fillId="0" borderId="0" xfId="0" applyNumberFormat="1" applyFont="1" applyAlignment="1"/>
    <xf numFmtId="3" fontId="11" fillId="0" borderId="125" xfId="0" applyNumberFormat="1" applyFont="1" applyFill="1" applyBorder="1" applyAlignment="1">
      <alignment horizontal="left" vertical="center"/>
    </xf>
    <xf numFmtId="0" fontId="40" fillId="0" borderId="89" xfId="0" applyFont="1" applyBorder="1" applyAlignment="1">
      <alignment horizontal="center" vertical="center"/>
    </xf>
    <xf numFmtId="0" fontId="40" fillId="0" borderId="8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0" fontId="9" fillId="0" borderId="87" xfId="0" applyFont="1" applyBorder="1"/>
    <xf numFmtId="0" fontId="9" fillId="0" borderId="8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101" xfId="0" applyFont="1" applyFill="1" applyBorder="1" applyAlignment="1">
      <alignment horizontal="centerContinuous" vertical="center"/>
    </xf>
    <xf numFmtId="0" fontId="4" fillId="0" borderId="103" xfId="0" applyFont="1" applyFill="1" applyBorder="1" applyAlignment="1">
      <alignment horizontal="centerContinuous" vertical="center"/>
    </xf>
    <xf numFmtId="0" fontId="4" fillId="0" borderId="94" xfId="0" applyFont="1" applyFill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0" fontId="20" fillId="0" borderId="101" xfId="0" applyFont="1" applyFill="1" applyBorder="1" applyAlignment="1">
      <alignment horizontal="centerContinuous" vertical="center"/>
    </xf>
    <xf numFmtId="0" fontId="20" fillId="0" borderId="103" xfId="0" applyFont="1" applyFill="1" applyBorder="1" applyAlignment="1">
      <alignment horizontal="centerContinuous" vertical="center"/>
    </xf>
    <xf numFmtId="0" fontId="20" fillId="0" borderId="94" xfId="0" applyFont="1" applyFill="1" applyBorder="1" applyAlignment="1">
      <alignment horizontal="center" vertical="center" wrapText="1"/>
    </xf>
    <xf numFmtId="0" fontId="20" fillId="0" borderId="87" xfId="0" applyFont="1" applyBorder="1" applyAlignment="1">
      <alignment horizontal="center" vertical="center" wrapText="1"/>
    </xf>
    <xf numFmtId="3" fontId="12" fillId="0" borderId="94" xfId="0" applyNumberFormat="1" applyFont="1" applyFill="1" applyBorder="1" applyAlignment="1">
      <alignment horizontal="center" vertical="center" wrapText="1"/>
    </xf>
    <xf numFmtId="3" fontId="27" fillId="0" borderId="94" xfId="0" applyNumberFormat="1" applyFont="1" applyBorder="1" applyAlignment="1">
      <alignment horizontal="center" vertical="center" wrapText="1"/>
    </xf>
    <xf numFmtId="3" fontId="27" fillId="0" borderId="0" xfId="0" applyNumberFormat="1" applyFont="1" applyBorder="1" applyAlignment="1">
      <alignment horizontal="center" vertical="center" wrapText="1"/>
    </xf>
    <xf numFmtId="3" fontId="14" fillId="0" borderId="125" xfId="0" applyNumberFormat="1" applyFont="1" applyBorder="1" applyAlignment="1">
      <alignment horizontal="center" vertical="center"/>
    </xf>
    <xf numFmtId="3" fontId="14" fillId="0" borderId="100" xfId="0" applyNumberFormat="1" applyFont="1" applyBorder="1" applyAlignment="1">
      <alignment vertical="center"/>
    </xf>
    <xf numFmtId="3" fontId="10" fillId="0" borderId="105" xfId="0" applyNumberFormat="1" applyFont="1" applyBorder="1" applyAlignment="1">
      <alignment horizontal="left" vertical="center"/>
    </xf>
    <xf numFmtId="3" fontId="14" fillId="0" borderId="87" xfId="0" applyNumberFormat="1" applyFont="1" applyBorder="1" applyAlignment="1">
      <alignment horizontal="center" vertical="center"/>
    </xf>
    <xf numFmtId="3" fontId="14" fillId="0" borderId="104" xfId="0" applyNumberFormat="1" applyFont="1" applyBorder="1" applyAlignment="1">
      <alignment vertical="center"/>
    </xf>
    <xf numFmtId="3" fontId="10" fillId="0" borderId="106" xfId="0" applyNumberFormat="1" applyFont="1" applyBorder="1" applyAlignment="1">
      <alignment horizontal="left" vertical="center"/>
    </xf>
    <xf numFmtId="3" fontId="14" fillId="0" borderId="94" xfId="0" applyNumberFormat="1" applyFont="1" applyBorder="1" applyAlignment="1">
      <alignment horizontal="center" vertical="center"/>
    </xf>
    <xf numFmtId="3" fontId="11" fillId="0" borderId="94" xfId="0" applyNumberFormat="1" applyFont="1" applyFill="1" applyBorder="1" applyAlignment="1">
      <alignment horizontal="center" vertical="center" wrapText="1"/>
    </xf>
    <xf numFmtId="3" fontId="13" fillId="0" borderId="94" xfId="0" applyNumberFormat="1" applyFont="1" applyBorder="1" applyAlignment="1">
      <alignment horizontal="center" vertical="center" wrapText="1"/>
    </xf>
    <xf numFmtId="3" fontId="10" fillId="0" borderId="125" xfId="0" applyNumberFormat="1" applyFont="1" applyBorder="1" applyAlignment="1">
      <alignment vertical="center"/>
    </xf>
    <xf numFmtId="3" fontId="10" fillId="0" borderId="125" xfId="0" applyNumberFormat="1" applyFont="1" applyFill="1" applyBorder="1" applyAlignment="1">
      <alignment horizontal="center" vertical="center" wrapText="1"/>
    </xf>
    <xf numFmtId="3" fontId="14" fillId="0" borderId="125" xfId="0" applyNumberFormat="1" applyFont="1" applyBorder="1" applyAlignment="1">
      <alignment vertical="center"/>
    </xf>
    <xf numFmtId="3" fontId="10" fillId="0" borderId="125" xfId="0" applyNumberFormat="1" applyFont="1" applyBorder="1" applyAlignment="1">
      <alignment horizontal="left" vertical="center"/>
    </xf>
    <xf numFmtId="3" fontId="10" fillId="0" borderId="125" xfId="0" applyNumberFormat="1" applyFont="1" applyFill="1" applyBorder="1" applyAlignment="1">
      <alignment horizontal="center" vertical="center"/>
    </xf>
    <xf numFmtId="3" fontId="15" fillId="0" borderId="125" xfId="0" applyNumberFormat="1" applyFont="1" applyFill="1" applyBorder="1" applyAlignment="1">
      <alignment horizontal="center" vertical="center"/>
    </xf>
    <xf numFmtId="3" fontId="9" fillId="0" borderId="125" xfId="0" applyNumberFormat="1" applyFont="1" applyBorder="1" applyAlignment="1">
      <alignment horizontal="center" vertical="center"/>
    </xf>
    <xf numFmtId="3" fontId="15" fillId="0" borderId="87" xfId="0" applyNumberFormat="1" applyFont="1" applyBorder="1" applyAlignment="1">
      <alignment vertical="center"/>
    </xf>
    <xf numFmtId="3" fontId="9" fillId="0" borderId="87" xfId="0" applyNumberFormat="1" applyFont="1" applyBorder="1" applyAlignment="1">
      <alignment horizontal="center" vertical="center"/>
    </xf>
    <xf numFmtId="3" fontId="9" fillId="0" borderId="87" xfId="0" applyNumberFormat="1" applyFont="1" applyBorder="1" applyAlignment="1">
      <alignment vertical="center"/>
    </xf>
    <xf numFmtId="3" fontId="15" fillId="0" borderId="87" xfId="0" applyNumberFormat="1" applyFont="1" applyFill="1" applyBorder="1" applyAlignment="1">
      <alignment horizontal="center" vertical="center"/>
    </xf>
    <xf numFmtId="3" fontId="9" fillId="0" borderId="87" xfId="0" applyNumberFormat="1" applyFont="1" applyBorder="1" applyAlignment="1">
      <alignment horizontal="centerContinuous" vertical="center"/>
    </xf>
    <xf numFmtId="3" fontId="15" fillId="0" borderId="87" xfId="0" applyNumberFormat="1" applyFont="1" applyFill="1" applyBorder="1" applyAlignment="1">
      <alignment horizontal="centerContinuous" vertical="center"/>
    </xf>
    <xf numFmtId="0" fontId="9" fillId="0" borderId="125" xfId="0" applyFont="1" applyBorder="1" applyAlignment="1">
      <alignment horizontal="center"/>
    </xf>
    <xf numFmtId="3" fontId="15" fillId="0" borderId="87" xfId="2" applyNumberFormat="1" applyFont="1" applyFill="1" applyBorder="1" applyAlignment="1">
      <alignment horizontal="center" vertical="center"/>
    </xf>
    <xf numFmtId="3" fontId="27" fillId="0" borderId="87" xfId="0" applyNumberFormat="1" applyFont="1" applyBorder="1" applyAlignment="1">
      <alignment horizontal="center" vertical="center" wrapText="1"/>
    </xf>
    <xf numFmtId="3" fontId="27" fillId="0" borderId="94" xfId="0" applyNumberFormat="1" applyFont="1" applyFill="1" applyBorder="1" applyAlignment="1">
      <alignment horizontal="center" vertical="center" wrapText="1"/>
    </xf>
    <xf numFmtId="3" fontId="14" fillId="0" borderId="100" xfId="0" applyNumberFormat="1" applyFont="1" applyBorder="1"/>
    <xf numFmtId="3" fontId="14" fillId="0" borderId="105" xfId="0" applyNumberFormat="1" applyFont="1" applyBorder="1" applyAlignment="1">
      <alignment horizontal="left"/>
    </xf>
    <xf numFmtId="3" fontId="14" fillId="0" borderId="125" xfId="0" applyNumberFormat="1" applyFont="1" applyBorder="1" applyAlignment="1">
      <alignment horizontal="center"/>
    </xf>
    <xf numFmtId="3" fontId="14" fillId="0" borderId="105" xfId="0" applyNumberFormat="1" applyFont="1" applyBorder="1" applyAlignment="1">
      <alignment horizontal="center"/>
    </xf>
    <xf numFmtId="3" fontId="14" fillId="0" borderId="101" xfId="0" applyNumberFormat="1" applyFont="1" applyBorder="1" applyAlignment="1">
      <alignment horizontal="center" vertical="center"/>
    </xf>
    <xf numFmtId="3" fontId="14" fillId="0" borderId="103" xfId="0" applyNumberFormat="1" applyFont="1" applyBorder="1" applyAlignment="1">
      <alignment horizontal="left" vertical="center"/>
    </xf>
    <xf numFmtId="3" fontId="14" fillId="0" borderId="103" xfId="0" applyNumberFormat="1" applyFont="1" applyBorder="1" applyAlignment="1">
      <alignment horizontal="center" vertical="center"/>
    </xf>
    <xf numFmtId="3" fontId="9" fillId="0" borderId="94" xfId="0" applyNumberFormat="1" applyFont="1" applyBorder="1" applyAlignment="1">
      <alignment horizontal="center" vertical="center"/>
    </xf>
    <xf numFmtId="3" fontId="13" fillId="0" borderId="94" xfId="0" applyNumberFormat="1" applyFont="1" applyFill="1" applyBorder="1" applyAlignment="1">
      <alignment horizontal="center" vertical="center" wrapText="1"/>
    </xf>
    <xf numFmtId="0" fontId="14" fillId="0" borderId="125" xfId="0" applyFont="1" applyBorder="1"/>
    <xf numFmtId="0" fontId="9" fillId="0" borderId="125" xfId="0" applyFont="1" applyBorder="1" applyAlignment="1">
      <alignment horizontal="left"/>
    </xf>
    <xf numFmtId="0" fontId="14" fillId="0" borderId="100" xfId="0" applyFont="1" applyBorder="1"/>
    <xf numFmtId="0" fontId="9" fillId="0" borderId="105" xfId="0" applyFont="1" applyBorder="1" applyAlignment="1">
      <alignment horizontal="left"/>
    </xf>
    <xf numFmtId="0" fontId="9" fillId="0" borderId="87" xfId="0" applyFont="1" applyBorder="1" applyAlignment="1">
      <alignment horizontal="left"/>
    </xf>
    <xf numFmtId="0" fontId="9" fillId="0" borderId="104" xfId="0" applyFont="1" applyBorder="1"/>
    <xf numFmtId="0" fontId="9" fillId="0" borderId="106" xfId="0" applyFont="1" applyBorder="1" applyAlignment="1">
      <alignment horizontal="left"/>
    </xf>
    <xf numFmtId="3" fontId="15" fillId="0" borderId="2" xfId="0" applyNumberFormat="1" applyFont="1" applyFill="1" applyBorder="1" applyAlignment="1">
      <alignment horizontal="center" vertical="center"/>
    </xf>
    <xf numFmtId="3" fontId="15" fillId="0" borderId="2" xfId="0" applyNumberFormat="1" applyFont="1" applyBorder="1" applyAlignment="1">
      <alignment horizontal="left" vertical="center"/>
    </xf>
    <xf numFmtId="3" fontId="15" fillId="0" borderId="3" xfId="0" applyNumberFormat="1" applyFont="1" applyBorder="1" applyAlignment="1">
      <alignment horizontal="left" vertical="center"/>
    </xf>
    <xf numFmtId="3" fontId="20" fillId="0" borderId="2" xfId="0" applyNumberFormat="1" applyFont="1" applyBorder="1" applyAlignment="1">
      <alignment horizontal="center" vertical="center"/>
    </xf>
    <xf numFmtId="3" fontId="20" fillId="0" borderId="3" xfId="0" applyNumberFormat="1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0" fontId="0" fillId="0" borderId="0" xfId="0"/>
    <xf numFmtId="3" fontId="9" fillId="0" borderId="0" xfId="0" applyNumberFormat="1" applyFont="1" applyAlignment="1">
      <alignment horizontal="centerContinuous"/>
    </xf>
    <xf numFmtId="0" fontId="0" fillId="0" borderId="0" xfId="0" applyFont="1"/>
    <xf numFmtId="0" fontId="11" fillId="0" borderId="0" xfId="0" applyFont="1" applyFill="1" applyAlignment="1">
      <alignment horizontal="centerContinuous"/>
    </xf>
    <xf numFmtId="0" fontId="15" fillId="0" borderId="0" xfId="0" applyFont="1" applyAlignment="1">
      <alignment horizontal="centerContinuous"/>
    </xf>
    <xf numFmtId="0" fontId="14" fillId="0" borderId="8" xfId="0" applyFont="1" applyBorder="1"/>
    <xf numFmtId="0" fontId="0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 applyFill="1" applyAlignment="1">
      <alignment horizontal="centerContinuous"/>
    </xf>
    <xf numFmtId="3" fontId="10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Alignment="1">
      <alignment horizontal="centerContinuous"/>
    </xf>
    <xf numFmtId="3" fontId="10" fillId="0" borderId="0" xfId="0" applyNumberFormat="1" applyFont="1" applyFill="1" applyBorder="1" applyAlignment="1">
      <alignment horizontal="centerContinuous" vertical="center"/>
    </xf>
    <xf numFmtId="3" fontId="0" fillId="0" borderId="0" xfId="0" applyNumberFormat="1" applyFont="1" applyAlignment="1">
      <alignment horizontal="centerContinuous"/>
    </xf>
    <xf numFmtId="0" fontId="11" fillId="0" borderId="0" xfId="0" applyFont="1" applyFill="1"/>
    <xf numFmtId="3" fontId="11" fillId="0" borderId="0" xfId="0" applyNumberFormat="1" applyFont="1" applyFill="1" applyAlignment="1">
      <alignment horizontal="center"/>
    </xf>
    <xf numFmtId="3" fontId="0" fillId="0" borderId="0" xfId="0" applyNumberFormat="1" applyFont="1" applyAlignment="1">
      <alignment horizontal="center"/>
    </xf>
    <xf numFmtId="0" fontId="9" fillId="0" borderId="0" xfId="0" applyFont="1" applyAlignment="1">
      <alignment horizontal="centerContinuous"/>
    </xf>
    <xf numFmtId="3" fontId="0" fillId="0" borderId="0" xfId="0" applyNumberFormat="1" applyFill="1" applyBorder="1"/>
    <xf numFmtId="0" fontId="10" fillId="0" borderId="0" xfId="0" applyFont="1" applyFill="1" applyBorder="1" applyAlignment="1">
      <alignment horizontal="centerContinuous"/>
    </xf>
    <xf numFmtId="3" fontId="0" fillId="0" borderId="0" xfId="0" applyNumberFormat="1" applyFill="1" applyBorder="1" applyAlignment="1">
      <alignment horizontal="centerContinuous"/>
    </xf>
    <xf numFmtId="3" fontId="0" fillId="0" borderId="0" xfId="0" applyNumberFormat="1" applyFill="1" applyBorder="1" applyAlignment="1"/>
    <xf numFmtId="3" fontId="13" fillId="0" borderId="94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/>
    </xf>
    <xf numFmtId="3" fontId="9" fillId="0" borderId="0" xfId="0" applyNumberFormat="1" applyFont="1" applyFill="1" applyBorder="1"/>
    <xf numFmtId="3" fontId="9" fillId="0" borderId="125" xfId="0" applyNumberFormat="1" applyFont="1" applyFill="1" applyBorder="1" applyAlignment="1">
      <alignment horizontal="center"/>
    </xf>
    <xf numFmtId="3" fontId="14" fillId="0" borderId="125" xfId="0" applyNumberFormat="1" applyFont="1" applyFill="1" applyBorder="1"/>
    <xf numFmtId="3" fontId="11" fillId="0" borderId="125" xfId="0" applyNumberFormat="1" applyFont="1" applyFill="1" applyBorder="1" applyAlignment="1">
      <alignment horizontal="left"/>
    </xf>
    <xf numFmtId="3" fontId="9" fillId="0" borderId="3" xfId="0" applyNumberFormat="1" applyFont="1" applyFill="1" applyBorder="1"/>
    <xf numFmtId="3" fontId="11" fillId="0" borderId="3" xfId="0" applyNumberFormat="1" applyFont="1" applyFill="1" applyBorder="1" applyAlignment="1">
      <alignment horizontal="left"/>
    </xf>
    <xf numFmtId="3" fontId="14" fillId="0" borderId="3" xfId="0" applyNumberFormat="1" applyFont="1" applyFill="1" applyBorder="1"/>
    <xf numFmtId="3" fontId="9" fillId="0" borderId="87" xfId="0" applyNumberFormat="1" applyFont="1" applyFill="1" applyBorder="1"/>
    <xf numFmtId="3" fontId="11" fillId="0" borderId="87" xfId="0" applyNumberFormat="1" applyFont="1" applyFill="1" applyBorder="1" applyAlignment="1">
      <alignment horizontal="left"/>
    </xf>
    <xf numFmtId="3" fontId="9" fillId="0" borderId="87" xfId="0" applyNumberFormat="1" applyFont="1" applyFill="1" applyBorder="1" applyAlignment="1">
      <alignment horizontal="center"/>
    </xf>
    <xf numFmtId="0" fontId="9" fillId="0" borderId="10" xfId="0" applyFont="1" applyBorder="1"/>
    <xf numFmtId="3" fontId="9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Continuous" vertical="center"/>
    </xf>
    <xf numFmtId="3" fontId="11" fillId="0" borderId="0" xfId="0" applyNumberFormat="1" applyFont="1" applyFill="1" applyAlignment="1">
      <alignment horizontal="centerContinuous" vertical="center"/>
    </xf>
    <xf numFmtId="3" fontId="0" fillId="0" borderId="0" xfId="0" applyNumberFormat="1" applyFont="1" applyAlignment="1">
      <alignment horizontal="centerContinuous" vertical="center"/>
    </xf>
    <xf numFmtId="3" fontId="0" fillId="0" borderId="0" xfId="0" applyNumberFormat="1" applyFill="1" applyAlignment="1">
      <alignment horizontal="centerContinuous"/>
    </xf>
    <xf numFmtId="3" fontId="27" fillId="0" borderId="94" xfId="0" applyNumberFormat="1" applyFont="1" applyFill="1" applyBorder="1" applyAlignment="1">
      <alignment horizontal="center" vertical="center"/>
    </xf>
    <xf numFmtId="3" fontId="14" fillId="0" borderId="100" xfId="0" applyNumberFormat="1" applyFont="1" applyFill="1" applyBorder="1"/>
    <xf numFmtId="3" fontId="12" fillId="0" borderId="105" xfId="0" applyNumberFormat="1" applyFont="1" applyFill="1" applyBorder="1" applyAlignment="1">
      <alignment horizontal="left"/>
    </xf>
    <xf numFmtId="3" fontId="14" fillId="0" borderId="3" xfId="0" applyNumberFormat="1" applyFont="1" applyFill="1" applyBorder="1" applyAlignment="1">
      <alignment horizontal="center"/>
    </xf>
    <xf numFmtId="3" fontId="14" fillId="0" borderId="0" xfId="0" applyNumberFormat="1" applyFont="1" applyFill="1" applyBorder="1"/>
    <xf numFmtId="3" fontId="14" fillId="0" borderId="125" xfId="0" applyNumberFormat="1" applyFont="1" applyFill="1" applyBorder="1" applyAlignment="1">
      <alignment horizontal="center"/>
    </xf>
    <xf numFmtId="3" fontId="14" fillId="0" borderId="5" xfId="0" applyNumberFormat="1" applyFont="1" applyFill="1" applyBorder="1"/>
    <xf numFmtId="3" fontId="12" fillId="0" borderId="0" xfId="0" applyNumberFormat="1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/>
    </xf>
    <xf numFmtId="3" fontId="17" fillId="0" borderId="3" xfId="0" applyNumberFormat="1" applyFont="1" applyFill="1" applyBorder="1" applyAlignment="1">
      <alignment horizontal="center"/>
    </xf>
    <xf numFmtId="3" fontId="14" fillId="0" borderId="104" xfId="0" applyNumberFormat="1" applyFont="1" applyFill="1" applyBorder="1"/>
    <xf numFmtId="3" fontId="12" fillId="0" borderId="106" xfId="0" applyNumberFormat="1" applyFont="1" applyFill="1" applyBorder="1" applyAlignment="1">
      <alignment horizontal="left"/>
    </xf>
    <xf numFmtId="3" fontId="17" fillId="0" borderId="87" xfId="0" applyNumberFormat="1" applyFont="1" applyFill="1" applyBorder="1" applyAlignment="1">
      <alignment horizontal="center"/>
    </xf>
    <xf numFmtId="0" fontId="34" fillId="0" borderId="0" xfId="0" applyFont="1" applyAlignment="1">
      <alignment horizontal="centerContinuous" vertical="center"/>
    </xf>
    <xf numFmtId="3" fontId="34" fillId="0" borderId="0" xfId="0" applyNumberFormat="1" applyFont="1" applyFill="1" applyAlignment="1">
      <alignment horizontal="centerContinuous"/>
    </xf>
    <xf numFmtId="3" fontId="31" fillId="0" borderId="0" xfId="0" applyNumberFormat="1" applyFont="1" applyFill="1" applyAlignment="1">
      <alignment horizontal="centerContinuous"/>
    </xf>
    <xf numFmtId="3" fontId="34" fillId="0" borderId="0" xfId="0" applyNumberFormat="1" applyFont="1" applyFill="1" applyAlignment="1">
      <alignment horizontal="centerContinuous" vertical="center"/>
    </xf>
    <xf numFmtId="3" fontId="31" fillId="0" borderId="0" xfId="0" applyNumberFormat="1" applyFont="1" applyFill="1" applyAlignment="1">
      <alignment horizontal="centerContinuous" vertical="center"/>
    </xf>
    <xf numFmtId="3" fontId="34" fillId="0" borderId="0" xfId="0" applyNumberFormat="1" applyFont="1" applyFill="1" applyBorder="1" applyAlignment="1">
      <alignment horizontal="centerContinuous" vertical="center"/>
    </xf>
    <xf numFmtId="3" fontId="0" fillId="0" borderId="0" xfId="0" applyNumberFormat="1" applyFill="1" applyAlignment="1">
      <alignment horizontal="centerContinuous" vertical="center"/>
    </xf>
    <xf numFmtId="3" fontId="0" fillId="0" borderId="0" xfId="0" applyNumberFormat="1" applyFill="1" applyBorder="1" applyAlignment="1">
      <alignment horizontal="centerContinuous" vertical="center"/>
    </xf>
    <xf numFmtId="0" fontId="38" fillId="0" borderId="65" xfId="5" applyFont="1" applyFill="1" applyBorder="1" applyAlignment="1">
      <alignment horizontal="center" vertical="center"/>
    </xf>
    <xf numFmtId="0" fontId="38" fillId="0" borderId="65" xfId="5" applyFont="1" applyFill="1" applyBorder="1" applyAlignment="1">
      <alignment horizontal="center" vertical="center" wrapText="1"/>
    </xf>
    <xf numFmtId="0" fontId="38" fillId="0" borderId="66" xfId="5" applyFont="1" applyFill="1" applyBorder="1" applyAlignment="1">
      <alignment horizontal="center" vertical="center" wrapText="1"/>
    </xf>
    <xf numFmtId="3" fontId="45" fillId="0" borderId="0" xfId="0" applyNumberFormat="1" applyFont="1" applyFill="1"/>
    <xf numFmtId="0" fontId="14" fillId="0" borderId="82" xfId="0" applyFont="1" applyBorder="1"/>
    <xf numFmtId="3" fontId="14" fillId="0" borderId="129" xfId="0" applyNumberFormat="1" applyFont="1" applyBorder="1" applyAlignment="1">
      <alignment horizontal="center"/>
    </xf>
    <xf numFmtId="3" fontId="14" fillId="0" borderId="63" xfId="0" applyNumberFormat="1" applyFont="1" applyBorder="1" applyAlignment="1">
      <alignment horizontal="center"/>
    </xf>
    <xf numFmtId="0" fontId="11" fillId="0" borderId="129" xfId="0" applyFont="1" applyFill="1" applyBorder="1" applyAlignment="1">
      <alignment vertical="center"/>
    </xf>
    <xf numFmtId="0" fontId="14" fillId="0" borderId="129" xfId="0" applyFont="1" applyBorder="1"/>
    <xf numFmtId="0" fontId="9" fillId="0" borderId="129" xfId="0" applyFont="1" applyBorder="1"/>
    <xf numFmtId="3" fontId="9" fillId="0" borderId="129" xfId="0" applyNumberFormat="1" applyFont="1" applyBorder="1" applyAlignment="1">
      <alignment horizontal="center"/>
    </xf>
    <xf numFmtId="0" fontId="9" fillId="0" borderId="63" xfId="0" applyFont="1" applyBorder="1"/>
    <xf numFmtId="3" fontId="9" fillId="0" borderId="63" xfId="0" applyNumberFormat="1" applyFont="1" applyBorder="1" applyAlignment="1">
      <alignment horizontal="center"/>
    </xf>
    <xf numFmtId="0" fontId="14" fillId="0" borderId="63" xfId="0" applyFont="1" applyBorder="1"/>
    <xf numFmtId="3" fontId="9" fillId="0" borderId="63" xfId="0" applyNumberFormat="1" applyFont="1" applyFill="1" applyBorder="1" applyAlignment="1">
      <alignment horizontal="center"/>
    </xf>
    <xf numFmtId="3" fontId="10" fillId="0" borderId="103" xfId="0" applyNumberFormat="1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9" fillId="0" borderId="0" xfId="0" applyNumberFormat="1" applyFont="1" applyAlignment="1">
      <alignment vertical="center"/>
    </xf>
    <xf numFmtId="3" fontId="11" fillId="0" borderId="94" xfId="0" applyNumberFormat="1" applyFont="1" applyFill="1" applyBorder="1" applyAlignment="1">
      <alignment horizontal="center" vertical="center" wrapText="1"/>
    </xf>
    <xf numFmtId="3" fontId="12" fillId="0" borderId="94" xfId="0" applyNumberFormat="1" applyFont="1" applyFill="1" applyBorder="1" applyAlignment="1">
      <alignment horizontal="center" vertical="center" wrapText="1"/>
    </xf>
    <xf numFmtId="3" fontId="13" fillId="0" borderId="94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vertical="center"/>
    </xf>
    <xf numFmtId="3" fontId="14" fillId="0" borderId="0" xfId="0" applyNumberFormat="1" applyFont="1" applyBorder="1" applyAlignment="1">
      <alignment horizontal="center" vertical="center"/>
    </xf>
    <xf numFmtId="3" fontId="10" fillId="0" borderId="63" xfId="0" applyNumberFormat="1" applyFont="1" applyBorder="1" applyAlignment="1">
      <alignment vertical="center"/>
    </xf>
    <xf numFmtId="3" fontId="14" fillId="0" borderId="101" xfId="0" applyNumberFormat="1" applyFont="1" applyBorder="1" applyAlignment="1">
      <alignment horizontal="center" vertical="center"/>
    </xf>
    <xf numFmtId="3" fontId="13" fillId="0" borderId="94" xfId="0" applyNumberFormat="1" applyFont="1" applyFill="1" applyBorder="1" applyAlignment="1">
      <alignment horizontal="center" vertical="center" wrapText="1"/>
    </xf>
    <xf numFmtId="3" fontId="9" fillId="0" borderId="0" xfId="0" applyNumberFormat="1" applyFont="1"/>
    <xf numFmtId="3" fontId="9" fillId="0" borderId="0" xfId="0" applyNumberFormat="1" applyFont="1" applyAlignment="1">
      <alignment horizontal="center"/>
    </xf>
    <xf numFmtId="3" fontId="15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center" vertical="center"/>
    </xf>
    <xf numFmtId="3" fontId="9" fillId="0" borderId="63" xfId="0" applyNumberFormat="1" applyFont="1" applyBorder="1"/>
    <xf numFmtId="0" fontId="9" fillId="0" borderId="0" xfId="0" applyFont="1"/>
    <xf numFmtId="0" fontId="9" fillId="0" borderId="63" xfId="0" applyFont="1" applyBorder="1"/>
    <xf numFmtId="0" fontId="14" fillId="0" borderId="63" xfId="0" applyFont="1" applyBorder="1"/>
    <xf numFmtId="0" fontId="9" fillId="0" borderId="9" xfId="0" applyFont="1" applyBorder="1"/>
    <xf numFmtId="3" fontId="9" fillId="0" borderId="0" xfId="0" applyNumberFormat="1" applyFont="1" applyBorder="1"/>
    <xf numFmtId="0" fontId="9" fillId="0" borderId="8" xfId="0" applyFont="1" applyBorder="1"/>
    <xf numFmtId="0" fontId="9" fillId="0" borderId="63" xfId="0" applyFont="1" applyBorder="1" applyAlignment="1">
      <alignment horizontal="center"/>
    </xf>
    <xf numFmtId="3" fontId="14" fillId="0" borderId="63" xfId="0" applyNumberFormat="1" applyFont="1" applyBorder="1"/>
    <xf numFmtId="3" fontId="9" fillId="0" borderId="9" xfId="0" applyNumberFormat="1" applyFont="1" applyBorder="1"/>
    <xf numFmtId="3" fontId="11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Continuous"/>
    </xf>
    <xf numFmtId="0" fontId="16" fillId="0" borderId="0" xfId="0" applyFont="1"/>
    <xf numFmtId="3" fontId="13" fillId="0" borderId="9" xfId="0" applyNumberFormat="1" applyFont="1" applyBorder="1" applyAlignment="1">
      <alignment horizontal="center" vertical="center" wrapText="1"/>
    </xf>
    <xf numFmtId="3" fontId="14" fillId="0" borderId="94" xfId="0" applyNumberFormat="1" applyFont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/>
    </xf>
    <xf numFmtId="0" fontId="9" fillId="0" borderId="0" xfId="0" applyFont="1" applyBorder="1"/>
    <xf numFmtId="3" fontId="11" fillId="0" borderId="8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15" fillId="0" borderId="63" xfId="0" applyNumberFormat="1" applyFont="1" applyBorder="1" applyAlignment="1">
      <alignment horizontal="left"/>
    </xf>
    <xf numFmtId="3" fontId="15" fillId="0" borderId="9" xfId="0" applyNumberFormat="1" applyFont="1" applyBorder="1" applyAlignment="1">
      <alignment horizontal="left"/>
    </xf>
    <xf numFmtId="3" fontId="15" fillId="0" borderId="0" xfId="0" applyNumberFormat="1" applyFont="1" applyAlignment="1">
      <alignment horizontal="left"/>
    </xf>
    <xf numFmtId="0" fontId="9" fillId="0" borderId="63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3" fontId="15" fillId="0" borderId="0" xfId="0" applyNumberFormat="1" applyFont="1" applyAlignment="1">
      <alignment horizontal="left" vertical="center"/>
    </xf>
    <xf numFmtId="0" fontId="15" fillId="0" borderId="63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3" fontId="15" fillId="0" borderId="0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3" fontId="9" fillId="0" borderId="63" xfId="0" applyNumberFormat="1" applyFont="1" applyBorder="1" applyAlignment="1">
      <alignment horizontal="center"/>
    </xf>
    <xf numFmtId="3" fontId="9" fillId="0" borderId="9" xfId="0" applyNumberFormat="1" applyFont="1" applyBorder="1" applyAlignment="1">
      <alignment horizontal="center"/>
    </xf>
    <xf numFmtId="3" fontId="13" fillId="0" borderId="94" xfId="0" applyNumberFormat="1" applyFont="1" applyBorder="1" applyAlignment="1">
      <alignment horizontal="center" wrapText="1"/>
    </xf>
    <xf numFmtId="3" fontId="14" fillId="0" borderId="63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15" fillId="4" borderId="63" xfId="0" applyNumberFormat="1" applyFont="1" applyFill="1" applyBorder="1" applyAlignment="1">
      <alignment horizontal="center"/>
    </xf>
    <xf numFmtId="3" fontId="10" fillId="0" borderId="63" xfId="0" applyNumberFormat="1" applyFont="1" applyFill="1" applyBorder="1" applyAlignment="1">
      <alignment horizontal="center" vertical="center"/>
    </xf>
    <xf numFmtId="3" fontId="15" fillId="0" borderId="63" xfId="0" applyNumberFormat="1" applyFont="1" applyFill="1" applyBorder="1" applyAlignment="1">
      <alignment horizontal="center" vertical="center"/>
    </xf>
    <xf numFmtId="3" fontId="10" fillId="0" borderId="131" xfId="0" applyNumberFormat="1" applyFont="1" applyBorder="1" applyAlignment="1">
      <alignment horizontal="left" vertical="center"/>
    </xf>
    <xf numFmtId="0" fontId="15" fillId="0" borderId="63" xfId="0" applyFont="1" applyBorder="1"/>
    <xf numFmtId="3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15" fillId="0" borderId="63" xfId="0" applyFont="1" applyBorder="1" applyAlignment="1">
      <alignment horizontal="center"/>
    </xf>
    <xf numFmtId="3" fontId="11" fillId="0" borderId="94" xfId="0" applyNumberFormat="1" applyFont="1" applyBorder="1" applyAlignment="1">
      <alignment horizontal="center" vertical="center" wrapText="1"/>
    </xf>
    <xf numFmtId="3" fontId="15" fillId="0" borderId="63" xfId="0" applyNumberFormat="1" applyFont="1" applyBorder="1" applyAlignment="1">
      <alignment horizontal="center" vertical="center"/>
    </xf>
    <xf numFmtId="3" fontId="10" fillId="0" borderId="94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3" fontId="10" fillId="0" borderId="101" xfId="0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15" fillId="0" borderId="0" xfId="0" applyFont="1"/>
    <xf numFmtId="0" fontId="15" fillId="0" borderId="63" xfId="0" applyFont="1" applyBorder="1" applyAlignment="1">
      <alignment horizontal="left"/>
    </xf>
    <xf numFmtId="0" fontId="10" fillId="0" borderId="63" xfId="0" applyFont="1" applyBorder="1"/>
    <xf numFmtId="3" fontId="10" fillId="0" borderId="0" xfId="0" applyNumberFormat="1" applyFont="1" applyBorder="1" applyAlignment="1">
      <alignment vertical="center"/>
    </xf>
    <xf numFmtId="3" fontId="10" fillId="0" borderId="63" xfId="0" applyNumberFormat="1" applyFont="1" applyBorder="1" applyAlignment="1">
      <alignment horizontal="center" vertical="center"/>
    </xf>
    <xf numFmtId="0" fontId="15" fillId="0" borderId="9" xfId="0" applyFont="1" applyBorder="1"/>
    <xf numFmtId="0" fontId="15" fillId="0" borderId="9" xfId="0" applyFont="1" applyBorder="1" applyAlignment="1">
      <alignment horizontal="center"/>
    </xf>
    <xf numFmtId="0" fontId="15" fillId="0" borderId="9" xfId="0" applyFont="1" applyBorder="1" applyAlignment="1">
      <alignment horizontal="left"/>
    </xf>
    <xf numFmtId="3" fontId="15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Border="1" applyAlignment="1">
      <alignment horizontal="left" vertical="center" wrapText="1"/>
    </xf>
    <xf numFmtId="3" fontId="15" fillId="0" borderId="0" xfId="0" applyNumberFormat="1" applyFont="1" applyBorder="1" applyAlignment="1">
      <alignment horizontal="left"/>
    </xf>
    <xf numFmtId="3" fontId="9" fillId="0" borderId="94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3" fillId="0" borderId="0" xfId="0" applyNumberFormat="1" applyFont="1" applyFill="1" applyBorder="1" applyAlignment="1">
      <alignment horizontal="centerContinuous"/>
    </xf>
    <xf numFmtId="0" fontId="15" fillId="0" borderId="0" xfId="0" applyFont="1" applyAlignment="1">
      <alignment horizontal="centerContinuous"/>
    </xf>
    <xf numFmtId="3" fontId="14" fillId="0" borderId="82" xfId="0" applyNumberFormat="1" applyFont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distributed"/>
    </xf>
    <xf numFmtId="3" fontId="10" fillId="0" borderId="10" xfId="0" applyNumberFormat="1" applyFont="1" applyFill="1" applyBorder="1" applyAlignment="1">
      <alignment horizontal="center" vertical="distributed"/>
    </xf>
    <xf numFmtId="3" fontId="11" fillId="0" borderId="94" xfId="0" applyNumberFormat="1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/>
    </xf>
    <xf numFmtId="0" fontId="14" fillId="0" borderId="8" xfId="0" applyFont="1" applyBorder="1"/>
    <xf numFmtId="0" fontId="10" fillId="0" borderId="0" xfId="0" applyFont="1" applyAlignment="1">
      <alignment horizontal="centerContinuous"/>
    </xf>
    <xf numFmtId="3" fontId="3" fillId="0" borderId="0" xfId="0" applyNumberFormat="1" applyFont="1" applyFill="1" applyBorder="1" applyAlignment="1">
      <alignment horizontal="centerContinuous" vertical="center"/>
    </xf>
    <xf numFmtId="3" fontId="12" fillId="0" borderId="0" xfId="0" applyNumberFormat="1" applyFont="1" applyFill="1" applyAlignment="1">
      <alignment horizontal="centerContinuous"/>
    </xf>
    <xf numFmtId="3" fontId="11" fillId="0" borderId="0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Continuous" vertical="center"/>
    </xf>
    <xf numFmtId="3" fontId="3" fillId="0" borderId="0" xfId="0" applyNumberFormat="1" applyFont="1" applyFill="1" applyBorder="1" applyAlignment="1"/>
    <xf numFmtId="3" fontId="6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Continuous" vertical="center"/>
    </xf>
    <xf numFmtId="3" fontId="10" fillId="0" borderId="0" xfId="0" applyNumberFormat="1" applyFont="1" applyFill="1" applyAlignment="1">
      <alignment horizontal="centerContinuous"/>
    </xf>
    <xf numFmtId="3" fontId="10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Alignment="1">
      <alignment horizontal="centerContinuous"/>
    </xf>
    <xf numFmtId="3" fontId="11" fillId="0" borderId="0" xfId="0" applyNumberFormat="1" applyFont="1" applyFill="1" applyAlignment="1">
      <alignment horizontal="centerContinuous"/>
    </xf>
    <xf numFmtId="3" fontId="10" fillId="0" borderId="0" xfId="0" applyNumberFormat="1" applyFont="1" applyFill="1" applyBorder="1" applyAlignment="1">
      <alignment horizontal="centerContinuous" vertical="center"/>
    </xf>
    <xf numFmtId="0" fontId="9" fillId="0" borderId="0" xfId="0" applyFont="1" applyAlignment="1">
      <alignment horizontal="centerContinuous"/>
    </xf>
    <xf numFmtId="3" fontId="2" fillId="0" borderId="0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Fill="1" applyBorder="1" applyAlignment="1"/>
    <xf numFmtId="3" fontId="10" fillId="0" borderId="0" xfId="0" applyNumberFormat="1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/>
    </xf>
    <xf numFmtId="3" fontId="10" fillId="0" borderId="0" xfId="0" applyNumberFormat="1" applyFont="1" applyFill="1" applyBorder="1" applyAlignment="1">
      <alignment horizontal="centerContinuous" vertical="distributed"/>
    </xf>
    <xf numFmtId="3" fontId="9" fillId="0" borderId="63" xfId="0" applyNumberFormat="1" applyFont="1" applyBorder="1" applyAlignment="1">
      <alignment vertical="distributed"/>
    </xf>
    <xf numFmtId="0" fontId="9" fillId="0" borderId="63" xfId="0" applyFont="1" applyBorder="1" applyAlignment="1">
      <alignment horizontal="left" vertical="distributed"/>
    </xf>
    <xf numFmtId="0" fontId="9" fillId="0" borderId="63" xfId="0" applyFont="1" applyBorder="1" applyAlignment="1">
      <alignment horizontal="center" vertical="distributed"/>
    </xf>
    <xf numFmtId="3" fontId="9" fillId="0" borderId="63" xfId="0" applyNumberFormat="1" applyFont="1" applyBorder="1" applyAlignment="1">
      <alignment horizontal="left" vertical="distributed"/>
    </xf>
    <xf numFmtId="3" fontId="15" fillId="0" borderId="0" xfId="0" applyNumberFormat="1" applyFont="1" applyFill="1" applyBorder="1" applyAlignment="1">
      <alignment horizontal="centerContinuous" vertical="center"/>
    </xf>
    <xf numFmtId="3" fontId="15" fillId="0" borderId="10" xfId="0" applyNumberFormat="1" applyFont="1" applyFill="1" applyBorder="1" applyAlignment="1">
      <alignment horizontal="center" vertical="distributed"/>
    </xf>
    <xf numFmtId="3" fontId="9" fillId="0" borderId="10" xfId="0" applyNumberFormat="1" applyFont="1" applyBorder="1"/>
    <xf numFmtId="0" fontId="10" fillId="0" borderId="0" xfId="0" applyFont="1" applyFill="1" applyBorder="1" applyAlignment="1">
      <alignment horizontal="centerContinuous"/>
    </xf>
    <xf numFmtId="3" fontId="17" fillId="0" borderId="94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Continuous"/>
    </xf>
    <xf numFmtId="3" fontId="15" fillId="0" borderId="0" xfId="0" applyNumberFormat="1" applyFont="1" applyAlignment="1">
      <alignment horizontal="centerContinuous" vertical="center"/>
    </xf>
    <xf numFmtId="3" fontId="9" fillId="0" borderId="0" xfId="0" applyNumberFormat="1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3" fontId="14" fillId="0" borderId="63" xfId="0" applyNumberFormat="1" applyFont="1" applyBorder="1" applyAlignment="1">
      <alignment vertical="distributed"/>
    </xf>
    <xf numFmtId="0" fontId="0" fillId="0" borderId="63" xfId="0" applyBorder="1" applyAlignment="1">
      <alignment vertical="distributed"/>
    </xf>
    <xf numFmtId="0" fontId="0" fillId="0" borderId="63" xfId="0" applyBorder="1" applyAlignment="1">
      <alignment vertical="center"/>
    </xf>
    <xf numFmtId="0" fontId="0" fillId="0" borderId="63" xfId="0" applyBorder="1" applyAlignment="1"/>
    <xf numFmtId="3" fontId="9" fillId="0" borderId="10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left" vertical="center" wrapText="1"/>
    </xf>
    <xf numFmtId="3" fontId="11" fillId="0" borderId="10" xfId="0" applyNumberFormat="1" applyFont="1" applyFill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/>
    </xf>
    <xf numFmtId="0" fontId="14" fillId="0" borderId="82" xfId="0" applyFont="1" applyBorder="1"/>
    <xf numFmtId="3" fontId="14" fillId="0" borderId="0" xfId="0" applyNumberFormat="1" applyFont="1" applyAlignment="1">
      <alignment horizontal="center" vertical="center"/>
    </xf>
    <xf numFmtId="3" fontId="27" fillId="0" borderId="94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left" vertical="center"/>
    </xf>
    <xf numFmtId="3" fontId="27" fillId="0" borderId="0" xfId="0" applyNumberFormat="1" applyFont="1"/>
    <xf numFmtId="3" fontId="27" fillId="0" borderId="9" xfId="0" applyNumberFormat="1" applyFont="1" applyBorder="1" applyAlignment="1">
      <alignment horizontal="center" vertical="center" wrapText="1"/>
    </xf>
    <xf numFmtId="3" fontId="27" fillId="0" borderId="94" xfId="0" applyNumberFormat="1" applyFont="1" applyFill="1" applyBorder="1" applyAlignment="1">
      <alignment horizontal="center" vertical="center" wrapText="1"/>
    </xf>
    <xf numFmtId="3" fontId="14" fillId="0" borderId="0" xfId="0" applyNumberFormat="1" applyFont="1"/>
    <xf numFmtId="3" fontId="14" fillId="0" borderId="0" xfId="0" applyNumberFormat="1" applyFont="1" applyBorder="1"/>
    <xf numFmtId="3" fontId="14" fillId="0" borderId="82" xfId="0" applyNumberFormat="1" applyFont="1" applyBorder="1"/>
    <xf numFmtId="3" fontId="12" fillId="0" borderId="94" xfId="0" applyNumberFormat="1" applyFont="1" applyBorder="1" applyAlignment="1">
      <alignment horizontal="center" vertical="center" wrapText="1"/>
    </xf>
    <xf numFmtId="3" fontId="10" fillId="0" borderId="82" xfId="0" applyNumberFormat="1" applyFont="1" applyBorder="1" applyAlignment="1">
      <alignment vertical="center"/>
    </xf>
    <xf numFmtId="3" fontId="12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 wrapText="1"/>
    </xf>
    <xf numFmtId="3" fontId="12" fillId="0" borderId="82" xfId="0" applyNumberFormat="1" applyFont="1" applyFill="1" applyBorder="1" applyAlignment="1">
      <alignment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3" fontId="10" fillId="0" borderId="106" xfId="0" applyNumberFormat="1" applyFont="1" applyFill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left"/>
    </xf>
    <xf numFmtId="3" fontId="12" fillId="0" borderId="8" xfId="0" applyNumberFormat="1" applyFont="1" applyFill="1" applyBorder="1" applyAlignment="1">
      <alignment horizontal="center" vertical="center"/>
    </xf>
    <xf numFmtId="0" fontId="14" fillId="0" borderId="0" xfId="0" applyFont="1"/>
    <xf numFmtId="3" fontId="12" fillId="0" borderId="8" xfId="0" applyNumberFormat="1" applyFont="1" applyFill="1" applyBorder="1" applyAlignment="1">
      <alignment horizontal="center" vertical="center" wrapText="1"/>
    </xf>
    <xf numFmtId="3" fontId="27" fillId="0" borderId="94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/>
    </xf>
    <xf numFmtId="0" fontId="14" fillId="0" borderId="0" xfId="0" applyFont="1" applyBorder="1"/>
    <xf numFmtId="3" fontId="31" fillId="0" borderId="0" xfId="0" applyNumberFormat="1" applyFont="1" applyAlignment="1">
      <alignment horizontal="centerContinuous" vertical="center"/>
    </xf>
    <xf numFmtId="3" fontId="32" fillId="0" borderId="0" xfId="0" applyNumberFormat="1" applyFont="1" applyFill="1" applyAlignment="1">
      <alignment horizontal="centerContinuous" vertical="center"/>
    </xf>
    <xf numFmtId="3" fontId="33" fillId="0" borderId="0" xfId="0" applyNumberFormat="1" applyFont="1" applyAlignment="1">
      <alignment horizontal="centerContinuous" vertical="center"/>
    </xf>
    <xf numFmtId="3" fontId="33" fillId="0" borderId="0" xfId="0" applyNumberFormat="1" applyFont="1" applyBorder="1" applyAlignment="1">
      <alignment vertical="center"/>
    </xf>
    <xf numFmtId="3" fontId="32" fillId="0" borderId="0" xfId="0" applyNumberFormat="1" applyFont="1" applyAlignment="1">
      <alignment horizontal="centerContinuous" vertical="center"/>
    </xf>
    <xf numFmtId="3" fontId="34" fillId="0" borderId="0" xfId="0" applyNumberFormat="1" applyFont="1" applyAlignment="1">
      <alignment horizontal="centerContinuous" vertical="center"/>
    </xf>
    <xf numFmtId="3" fontId="33" fillId="0" borderId="0" xfId="0" applyNumberFormat="1" applyFont="1" applyAlignment="1">
      <alignment vertical="center"/>
    </xf>
    <xf numFmtId="3" fontId="34" fillId="0" borderId="0" xfId="0" applyNumberFormat="1" applyFont="1"/>
    <xf numFmtId="3" fontId="34" fillId="0" borderId="0" xfId="0" applyNumberFormat="1" applyFont="1" applyBorder="1"/>
    <xf numFmtId="0" fontId="34" fillId="0" borderId="0" xfId="0" applyFont="1" applyAlignment="1">
      <alignment horizontal="centerContinuous"/>
    </xf>
    <xf numFmtId="3" fontId="34" fillId="0" borderId="0" xfId="0" applyNumberFormat="1" applyFont="1" applyFill="1" applyAlignment="1">
      <alignment horizontal="centerContinuous" vertical="center"/>
    </xf>
    <xf numFmtId="3" fontId="31" fillId="0" borderId="0" xfId="0" applyNumberFormat="1" applyFont="1" applyFill="1" applyAlignment="1">
      <alignment horizontal="centerContinuous" vertical="center"/>
    </xf>
    <xf numFmtId="3" fontId="34" fillId="0" borderId="0" xfId="0" applyNumberFormat="1" applyFont="1" applyFill="1" applyBorder="1" applyAlignment="1">
      <alignment horizontal="centerContinuous" vertical="center"/>
    </xf>
    <xf numFmtId="3" fontId="33" fillId="0" borderId="0" xfId="0" applyNumberFormat="1" applyFont="1" applyAlignment="1">
      <alignment horizontal="center" vertical="center"/>
    </xf>
    <xf numFmtId="3" fontId="34" fillId="0" borderId="0" xfId="0" applyNumberFormat="1" applyFont="1" applyAlignment="1">
      <alignment horizontal="center"/>
    </xf>
    <xf numFmtId="0" fontId="15" fillId="0" borderId="0" xfId="0" applyFont="1" applyBorder="1"/>
    <xf numFmtId="0" fontId="15" fillId="0" borderId="0" xfId="0" applyFont="1" applyAlignment="1">
      <alignment horizontal="center"/>
    </xf>
    <xf numFmtId="0" fontId="38" fillId="0" borderId="40" xfId="5" applyFont="1" applyFill="1" applyBorder="1" applyAlignment="1">
      <alignment horizontal="center" vertical="center"/>
    </xf>
    <xf numFmtId="0" fontId="37" fillId="0" borderId="45" xfId="5" applyFont="1" applyFill="1" applyBorder="1" applyAlignment="1">
      <alignment horizontal="center" wrapText="1"/>
    </xf>
    <xf numFmtId="0" fontId="37" fillId="0" borderId="45" xfId="5" applyNumberFormat="1" applyFont="1" applyFill="1" applyBorder="1" applyAlignment="1">
      <alignment horizontal="center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Continuous" wrapText="1"/>
    </xf>
    <xf numFmtId="0" fontId="37" fillId="0" borderId="45" xfId="5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0" fontId="38" fillId="0" borderId="40" xfId="5" applyFont="1" applyFill="1" applyBorder="1" applyAlignment="1">
      <alignment horizontal="center" vertical="center" wrapText="1"/>
    </xf>
    <xf numFmtId="0" fontId="38" fillId="0" borderId="41" xfId="5" applyFont="1" applyFill="1" applyBorder="1" applyAlignment="1">
      <alignment horizontal="center" vertical="center" wrapText="1"/>
    </xf>
    <xf numFmtId="0" fontId="37" fillId="0" borderId="45" xfId="5" applyFont="1" applyFill="1" applyBorder="1" applyAlignment="1">
      <alignment vertical="center" wrapText="1"/>
    </xf>
    <xf numFmtId="0" fontId="37" fillId="0" borderId="45" xfId="5" applyNumberFormat="1" applyFont="1" applyFill="1" applyBorder="1" applyAlignment="1">
      <alignment horizontal="center" vertical="center" wrapText="1"/>
    </xf>
    <xf numFmtId="0" fontId="38" fillId="0" borderId="45" xfId="5" applyFont="1" applyFill="1" applyBorder="1" applyAlignment="1">
      <alignment vertical="center" wrapText="1"/>
    </xf>
    <xf numFmtId="0" fontId="37" fillId="0" borderId="59" xfId="5" applyNumberFormat="1" applyFont="1" applyFill="1" applyBorder="1" applyAlignment="1">
      <alignment horizontal="center" vertical="center" wrapText="1"/>
    </xf>
    <xf numFmtId="0" fontId="37" fillId="0" borderId="59" xfId="5" applyFont="1" applyFill="1" applyBorder="1" applyAlignment="1">
      <alignment horizontal="center" vertical="center" wrapText="1"/>
    </xf>
    <xf numFmtId="0" fontId="45" fillId="0" borderId="0" xfId="0" applyFont="1"/>
    <xf numFmtId="3" fontId="46" fillId="0" borderId="0" xfId="0" applyNumberFormat="1" applyFont="1" applyAlignment="1">
      <alignment vertical="center"/>
    </xf>
    <xf numFmtId="3" fontId="45" fillId="0" borderId="0" xfId="0" applyNumberFormat="1" applyFont="1" applyFill="1"/>
    <xf numFmtId="3" fontId="46" fillId="0" borderId="0" xfId="0" applyNumberFormat="1" applyFont="1"/>
    <xf numFmtId="3" fontId="9" fillId="0" borderId="82" xfId="0" applyNumberFormat="1" applyFont="1" applyBorder="1"/>
    <xf numFmtId="0" fontId="28" fillId="0" borderId="0" xfId="0" applyFont="1"/>
    <xf numFmtId="0" fontId="28" fillId="0" borderId="94" xfId="0" applyFont="1" applyBorder="1" applyAlignment="1">
      <alignment horizontal="center" vertical="center" shrinkToFit="1"/>
    </xf>
    <xf numFmtId="0" fontId="28" fillId="0" borderId="9" xfId="0" applyFont="1" applyBorder="1" applyAlignment="1">
      <alignment horizontal="center"/>
    </xf>
    <xf numFmtId="3" fontId="14" fillId="0" borderId="94" xfId="0" applyNumberFormat="1" applyFont="1" applyFill="1" applyBorder="1" applyAlignment="1">
      <alignment horizontal="center" vertical="center"/>
    </xf>
    <xf numFmtId="3" fontId="10" fillId="0" borderId="138" xfId="0" applyNumberFormat="1" applyFont="1" applyBorder="1" applyAlignment="1">
      <alignment horizontal="center" vertical="center"/>
    </xf>
    <xf numFmtId="3" fontId="10" fillId="0" borderId="139" xfId="0" applyNumberFormat="1" applyFont="1" applyBorder="1" applyAlignment="1">
      <alignment vertical="center"/>
    </xf>
    <xf numFmtId="3" fontId="10" fillId="0" borderId="137" xfId="0" applyNumberFormat="1" applyFont="1" applyBorder="1" applyAlignment="1">
      <alignment horizontal="left" vertical="center"/>
    </xf>
    <xf numFmtId="0" fontId="10" fillId="0" borderId="138" xfId="0" applyFont="1" applyBorder="1"/>
    <xf numFmtId="0" fontId="15" fillId="0" borderId="138" xfId="0" applyFont="1" applyBorder="1" applyAlignment="1">
      <alignment horizontal="left" vertical="center"/>
    </xf>
    <xf numFmtId="0" fontId="15" fillId="0" borderId="138" xfId="0" applyFont="1" applyBorder="1" applyAlignment="1">
      <alignment horizontal="center"/>
    </xf>
    <xf numFmtId="0" fontId="15" fillId="0" borderId="138" xfId="0" applyFont="1" applyBorder="1" applyAlignment="1">
      <alignment horizontal="left"/>
    </xf>
    <xf numFmtId="3" fontId="10" fillId="0" borderId="138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3" fontId="14" fillId="0" borderId="139" xfId="0" applyNumberFormat="1" applyFont="1" applyBorder="1"/>
    <xf numFmtId="3" fontId="10" fillId="0" borderId="137" xfId="0" applyNumberFormat="1" applyFont="1" applyBorder="1" applyAlignment="1">
      <alignment horizontal="left"/>
    </xf>
    <xf numFmtId="3" fontId="14" fillId="0" borderId="138" xfId="0" applyNumberFormat="1" applyFont="1" applyBorder="1" applyAlignment="1">
      <alignment horizontal="center"/>
    </xf>
    <xf numFmtId="3" fontId="14" fillId="0" borderId="138" xfId="0" applyNumberFormat="1" applyFont="1" applyBorder="1"/>
    <xf numFmtId="3" fontId="15" fillId="0" borderId="138" xfId="0" applyNumberFormat="1" applyFont="1" applyBorder="1" applyAlignment="1">
      <alignment horizontal="left"/>
    </xf>
    <xf numFmtId="3" fontId="9" fillId="0" borderId="138" xfId="0" applyNumberFormat="1" applyFont="1" applyBorder="1" applyAlignment="1">
      <alignment horizontal="center"/>
    </xf>
    <xf numFmtId="0" fontId="8" fillId="0" borderId="0" xfId="0" applyFont="1"/>
    <xf numFmtId="0" fontId="14" fillId="0" borderId="139" xfId="0" applyFont="1" applyBorder="1"/>
    <xf numFmtId="0" fontId="14" fillId="0" borderId="137" xfId="0" applyFont="1" applyBorder="1" applyAlignment="1">
      <alignment horizontal="left"/>
    </xf>
    <xf numFmtId="0" fontId="14" fillId="0" borderId="138" xfId="0" applyFont="1" applyBorder="1"/>
    <xf numFmtId="0" fontId="9" fillId="0" borderId="138" xfId="0" applyFont="1" applyBorder="1" applyAlignment="1">
      <alignment horizontal="left"/>
    </xf>
    <xf numFmtId="3" fontId="9" fillId="0" borderId="137" xfId="0" applyNumberFormat="1" applyFont="1" applyBorder="1" applyAlignment="1">
      <alignment horizontal="center"/>
    </xf>
    <xf numFmtId="0" fontId="14" fillId="0" borderId="101" xfId="0" applyFont="1" applyBorder="1" applyAlignment="1">
      <alignment horizontal="center" vertical="center"/>
    </xf>
    <xf numFmtId="0" fontId="9" fillId="0" borderId="131" xfId="0" applyFont="1" applyBorder="1" applyAlignment="1">
      <alignment horizontal="left" vertical="center"/>
    </xf>
    <xf numFmtId="0" fontId="19" fillId="0" borderId="141" xfId="0" applyNumberFormat="1" applyFont="1" applyBorder="1" applyAlignment="1">
      <alignment horizontal="center"/>
    </xf>
    <xf numFmtId="0" fontId="19" fillId="0" borderId="138" xfId="0" applyNumberFormat="1" applyFont="1" applyBorder="1" applyAlignment="1">
      <alignment horizontal="center"/>
    </xf>
    <xf numFmtId="0" fontId="19" fillId="0" borderId="140" xfId="0" applyNumberFormat="1" applyFont="1" applyBorder="1" applyAlignment="1">
      <alignment horizontal="center"/>
    </xf>
    <xf numFmtId="0" fontId="19" fillId="0" borderId="141" xfId="0" applyFont="1" applyBorder="1" applyAlignment="1">
      <alignment horizontal="center" vertical="center" wrapText="1"/>
    </xf>
    <xf numFmtId="0" fontId="19" fillId="0" borderId="138" xfId="0" applyFont="1" applyBorder="1" applyAlignment="1">
      <alignment horizontal="center" vertical="center" wrapText="1"/>
    </xf>
    <xf numFmtId="0" fontId="19" fillId="0" borderId="139" xfId="0" applyFont="1" applyBorder="1" applyAlignment="1">
      <alignment horizontal="center" vertical="center" wrapText="1"/>
    </xf>
    <xf numFmtId="0" fontId="19" fillId="0" borderId="94" xfId="0" applyFont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Continuous"/>
    </xf>
    <xf numFmtId="0" fontId="19" fillId="0" borderId="140" xfId="0" applyFont="1" applyBorder="1" applyAlignment="1">
      <alignment horizontal="center" vertical="center" wrapText="1"/>
    </xf>
    <xf numFmtId="3" fontId="14" fillId="0" borderId="0" xfId="0" applyNumberFormat="1" applyFont="1" applyFill="1" applyAlignment="1">
      <alignment horizontal="center" vertical="center"/>
    </xf>
    <xf numFmtId="3" fontId="14" fillId="0" borderId="101" xfId="0" applyNumberFormat="1" applyFont="1" applyFill="1" applyBorder="1" applyAlignment="1">
      <alignment horizontal="center" vertical="center"/>
    </xf>
    <xf numFmtId="3" fontId="15" fillId="0" borderId="103" xfId="0" applyNumberFormat="1" applyFont="1" applyFill="1" applyBorder="1" applyAlignment="1">
      <alignment horizontal="left" vertical="center"/>
    </xf>
    <xf numFmtId="3" fontId="15" fillId="0" borderId="102" xfId="0" applyNumberFormat="1" applyFont="1" applyFill="1" applyBorder="1" applyAlignment="1">
      <alignment horizontal="left" vertical="center"/>
    </xf>
    <xf numFmtId="0" fontId="14" fillId="0" borderId="103" xfId="0" applyFont="1" applyBorder="1" applyAlignment="1">
      <alignment vertical="center"/>
    </xf>
    <xf numFmtId="0" fontId="47" fillId="0" borderId="138" xfId="5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7" fillId="0" borderId="77" xfId="5" applyFont="1" applyFill="1" applyBorder="1" applyAlignment="1">
      <alignment horizontal="center"/>
    </xf>
    <xf numFmtId="0" fontId="37" fillId="0" borderId="77" xfId="5" applyNumberFormat="1" applyFont="1" applyFill="1" applyBorder="1" applyAlignment="1">
      <alignment horizontal="center" wrapText="1"/>
    </xf>
    <xf numFmtId="0" fontId="37" fillId="0" borderId="77" xfId="5" applyFont="1" applyFill="1" applyBorder="1" applyAlignment="1">
      <alignment horizontal="center" wrapText="1"/>
    </xf>
    <xf numFmtId="0" fontId="37" fillId="0" borderId="79" xfId="5" applyFont="1" applyFill="1" applyBorder="1" applyAlignment="1">
      <alignment horizontal="center" wrapText="1"/>
    </xf>
    <xf numFmtId="0" fontId="37" fillId="0" borderId="45" xfId="5" applyFont="1" applyFill="1" applyBorder="1" applyAlignment="1">
      <alignment horizontal="center" vertical="top"/>
    </xf>
    <xf numFmtId="0" fontId="37" fillId="0" borderId="80" xfId="5" applyFont="1" applyFill="1" applyBorder="1" applyAlignment="1">
      <alignment horizontal="center" wrapText="1"/>
    </xf>
    <xf numFmtId="0" fontId="37" fillId="0" borderId="45" xfId="5" applyFont="1" applyFill="1" applyBorder="1" applyAlignment="1">
      <alignment horizontal="center"/>
    </xf>
    <xf numFmtId="0" fontId="37" fillId="0" borderId="80" xfId="5" applyNumberFormat="1" applyFont="1" applyFill="1" applyBorder="1" applyAlignment="1">
      <alignment horizontal="center" wrapText="1"/>
    </xf>
    <xf numFmtId="0" fontId="37" fillId="0" borderId="45" xfId="5" applyFont="1" applyFill="1" applyBorder="1" applyAlignment="1">
      <alignment horizontal="center" vertical="center"/>
    </xf>
    <xf numFmtId="0" fontId="38" fillId="0" borderId="42" xfId="5" applyFont="1" applyFill="1" applyBorder="1" applyAlignment="1">
      <alignment horizontal="center" vertical="center"/>
    </xf>
    <xf numFmtId="0" fontId="38" fillId="0" borderId="46" xfId="5" applyNumberFormat="1" applyFont="1" applyFill="1" applyBorder="1" applyAlignment="1">
      <alignment vertical="center" wrapText="1"/>
    </xf>
    <xf numFmtId="0" fontId="37" fillId="0" borderId="46" xfId="5" applyFont="1" applyFill="1" applyBorder="1" applyAlignment="1">
      <alignment vertical="center"/>
    </xf>
    <xf numFmtId="0" fontId="37" fillId="0" borderId="46" xfId="5" applyNumberFormat="1" applyFont="1" applyFill="1" applyBorder="1" applyAlignment="1">
      <alignment horizontal="center" vertical="center" wrapText="1"/>
    </xf>
    <xf numFmtId="0" fontId="37" fillId="0" borderId="46" xfId="5" applyFont="1" applyFill="1" applyBorder="1" applyAlignment="1">
      <alignment horizontal="center" vertical="center" wrapText="1"/>
    </xf>
    <xf numFmtId="0" fontId="37" fillId="0" borderId="46" xfId="5" applyNumberFormat="1" applyFont="1" applyFill="1" applyBorder="1" applyAlignment="1">
      <alignment horizontal="left" vertical="center"/>
    </xf>
    <xf numFmtId="0" fontId="37" fillId="0" borderId="46" xfId="5" applyFont="1" applyFill="1" applyBorder="1" applyAlignment="1">
      <alignment horizontal="center" vertical="center"/>
    </xf>
    <xf numFmtId="0" fontId="37" fillId="0" borderId="45" xfId="5" applyFont="1" applyFill="1" applyBorder="1" applyAlignment="1">
      <alignment horizontal="left" vertical="center"/>
    </xf>
    <xf numFmtId="0" fontId="37" fillId="0" borderId="59" xfId="5" applyFont="1" applyFill="1" applyBorder="1" applyAlignment="1">
      <alignment horizontal="left" vertical="center"/>
    </xf>
    <xf numFmtId="0" fontId="37" fillId="0" borderId="59" xfId="5" applyFont="1" applyFill="1" applyBorder="1" applyAlignment="1">
      <alignment horizontal="center" vertical="center"/>
    </xf>
    <xf numFmtId="0" fontId="38" fillId="0" borderId="42" xfId="5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28" fillId="0" borderId="0" xfId="0" applyFont="1" applyAlignment="1">
      <alignment horizontal="centerContinuous"/>
    </xf>
    <xf numFmtId="0" fontId="15" fillId="0" borderId="0" xfId="0" applyFont="1" applyFill="1"/>
    <xf numFmtId="0" fontId="10" fillId="0" borderId="0" xfId="0" applyFont="1" applyAlignment="1">
      <alignment horizontal="center"/>
    </xf>
    <xf numFmtId="0" fontId="11" fillId="0" borderId="9" xfId="0" applyFont="1" applyFill="1" applyBorder="1" applyAlignment="1">
      <alignment horizontal="center" vertical="center" wrapText="1"/>
    </xf>
    <xf numFmtId="3" fontId="34" fillId="0" borderId="0" xfId="0" applyNumberFormat="1" applyFont="1" applyAlignment="1">
      <alignment horizontal="center" vertical="center"/>
    </xf>
    <xf numFmtId="3" fontId="9" fillId="0" borderId="94" xfId="0" applyNumberFormat="1" applyFont="1" applyBorder="1" applyAlignment="1">
      <alignment horizontal="center" vertical="center"/>
    </xf>
    <xf numFmtId="3" fontId="11" fillId="0" borderId="94" xfId="0" applyNumberFormat="1" applyFont="1" applyBorder="1" applyAlignment="1">
      <alignment horizontal="left" vertical="center" wrapText="1"/>
    </xf>
    <xf numFmtId="3" fontId="27" fillId="0" borderId="9" xfId="0" applyNumberFormat="1" applyFont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37" fillId="0" borderId="0" xfId="0" applyFont="1" applyBorder="1" applyAlignment="1">
      <alignment horizontal="center"/>
    </xf>
    <xf numFmtId="0" fontId="36" fillId="0" borderId="1" xfId="5" applyFont="1" applyFill="1" applyBorder="1" applyAlignment="1">
      <alignment horizontal="center" vertical="center" wrapText="1"/>
    </xf>
    <xf numFmtId="0" fontId="47" fillId="0" borderId="1" xfId="5" applyFont="1" applyFill="1" applyBorder="1" applyAlignment="1">
      <alignment horizontal="center" vertical="center" wrapText="1"/>
    </xf>
    <xf numFmtId="0" fontId="47" fillId="0" borderId="138" xfId="5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3" fontId="10" fillId="0" borderId="94" xfId="0" applyNumberFormat="1" applyFont="1" applyBorder="1" applyAlignment="1">
      <alignment horizontal="center" vertical="center"/>
    </xf>
    <xf numFmtId="0" fontId="53" fillId="0" borderId="0" xfId="0" applyFont="1" applyAlignment="1">
      <alignment horizontal="centerContinuous"/>
    </xf>
    <xf numFmtId="0" fontId="54" fillId="0" borderId="0" xfId="0" applyFont="1" applyFill="1" applyAlignment="1">
      <alignment horizontal="centerContinuous"/>
    </xf>
    <xf numFmtId="0" fontId="54" fillId="0" borderId="0" xfId="0" applyFont="1" applyAlignment="1">
      <alignment horizontal="centerContinuous"/>
    </xf>
    <xf numFmtId="0" fontId="54" fillId="0" borderId="0" xfId="0" applyFont="1" applyAlignment="1">
      <alignment horizontal="centerContinuous" vertical="center"/>
    </xf>
    <xf numFmtId="0" fontId="38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38" fillId="0" borderId="3" xfId="5" applyFont="1" applyFill="1" applyBorder="1" applyAlignment="1">
      <alignment vertical="center" wrapText="1"/>
    </xf>
    <xf numFmtId="0" fontId="37" fillId="0" borderId="3" xfId="5" applyFont="1" applyFill="1" applyBorder="1" applyAlignment="1">
      <alignment horizontal="center" vertical="center"/>
    </xf>
    <xf numFmtId="0" fontId="37" fillId="0" borderId="3" xfId="5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37" fillId="0" borderId="63" xfId="0" applyNumberFormat="1" applyFont="1" applyBorder="1" applyAlignment="1">
      <alignment horizontal="center" vertical="center"/>
    </xf>
    <xf numFmtId="0" fontId="37" fillId="0" borderId="3" xfId="5" applyFont="1" applyFill="1" applyBorder="1" applyAlignment="1">
      <alignment vertical="center" wrapText="1"/>
    </xf>
    <xf numFmtId="0" fontId="35" fillId="0" borderId="63" xfId="5" applyNumberFormat="1" applyFont="1" applyFill="1" applyBorder="1" applyAlignment="1">
      <alignment horizontal="center" vertical="center" wrapText="1"/>
    </xf>
    <xf numFmtId="0" fontId="44" fillId="0" borderId="63" xfId="0" applyFont="1" applyBorder="1" applyAlignment="1">
      <alignment horizontal="center" vertical="center"/>
    </xf>
    <xf numFmtId="0" fontId="38" fillId="0" borderId="0" xfId="5" applyFont="1" applyFill="1" applyBorder="1" applyAlignment="1">
      <alignment vertical="top" wrapText="1"/>
    </xf>
    <xf numFmtId="0" fontId="38" fillId="0" borderId="0" xfId="5" applyFont="1" applyFill="1" applyBorder="1" applyAlignment="1">
      <alignment horizontal="center" vertical="center"/>
    </xf>
    <xf numFmtId="0" fontId="38" fillId="0" borderId="0" xfId="5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37" fillId="0" borderId="74" xfId="5" applyFont="1" applyFill="1" applyBorder="1" applyAlignment="1">
      <alignment horizontal="center" vertical="center"/>
    </xf>
    <xf numFmtId="0" fontId="37" fillId="0" borderId="74" xfId="5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vertical="center"/>
    </xf>
    <xf numFmtId="0" fontId="37" fillId="0" borderId="16" xfId="0" applyFont="1" applyFill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38" fillId="0" borderId="40" xfId="0" applyFont="1" applyFill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38" fillId="0" borderId="63" xfId="5" applyFont="1" applyFill="1" applyBorder="1" applyAlignment="1">
      <alignment horizontal="left" vertical="center" wrapText="1"/>
    </xf>
    <xf numFmtId="0" fontId="37" fillId="0" borderId="63" xfId="5" applyNumberFormat="1" applyFont="1" applyFill="1" applyBorder="1" applyAlignment="1">
      <alignment horizontal="center" vertical="center"/>
    </xf>
    <xf numFmtId="0" fontId="37" fillId="0" borderId="63" xfId="5" applyFont="1" applyFill="1" applyBorder="1" applyAlignment="1">
      <alignment horizontal="center" vertical="center" wrapText="1"/>
    </xf>
    <xf numFmtId="0" fontId="37" fillId="0" borderId="63" xfId="0" applyFont="1" applyBorder="1" applyAlignment="1">
      <alignment horizontal="center" vertical="center"/>
    </xf>
    <xf numFmtId="0" fontId="37" fillId="0" borderId="63" xfId="5" applyFont="1" applyFill="1" applyBorder="1" applyAlignment="1">
      <alignment horizontal="left" vertical="center" wrapText="1"/>
    </xf>
    <xf numFmtId="0" fontId="37" fillId="0" borderId="63" xfId="5" applyFont="1" applyFill="1" applyBorder="1" applyAlignment="1">
      <alignment horizontal="center" vertical="center"/>
    </xf>
    <xf numFmtId="0" fontId="37" fillId="0" borderId="63" xfId="5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top"/>
    </xf>
    <xf numFmtId="0" fontId="15" fillId="0" borderId="3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 vertical="center"/>
    </xf>
    <xf numFmtId="0" fontId="37" fillId="0" borderId="95" xfId="5" applyFont="1" applyFill="1" applyBorder="1" applyAlignment="1">
      <alignment horizontal="center" vertical="center"/>
    </xf>
    <xf numFmtId="0" fontId="15" fillId="0" borderId="3" xfId="0" applyFont="1" applyBorder="1" applyAlignment="1"/>
    <xf numFmtId="0" fontId="54" fillId="0" borderId="3" xfId="0" applyFont="1" applyBorder="1" applyAlignment="1">
      <alignment vertical="top"/>
    </xf>
    <xf numFmtId="0" fontId="54" fillId="0" borderId="3" xfId="0" applyFont="1" applyBorder="1" applyAlignment="1">
      <alignment horizontal="center"/>
    </xf>
    <xf numFmtId="0" fontId="53" fillId="0" borderId="35" xfId="0" applyFont="1" applyBorder="1" applyAlignment="1">
      <alignment horizontal="center" vertical="center"/>
    </xf>
    <xf numFmtId="0" fontId="53" fillId="0" borderId="40" xfId="0" applyFont="1" applyBorder="1" applyAlignment="1">
      <alignment horizontal="center" vertical="center"/>
    </xf>
    <xf numFmtId="0" fontId="53" fillId="0" borderId="41" xfId="0" applyFont="1" applyBorder="1" applyAlignment="1">
      <alignment horizontal="center" vertical="center"/>
    </xf>
    <xf numFmtId="0" fontId="15" fillId="0" borderId="21" xfId="0" applyFont="1" applyBorder="1"/>
    <xf numFmtId="0" fontId="15" fillId="0" borderId="20" xfId="0" applyNumberFormat="1" applyFont="1" applyBorder="1" applyAlignment="1">
      <alignment horizontal="center"/>
    </xf>
    <xf numFmtId="0" fontId="15" fillId="0" borderId="63" xfId="0" applyNumberFormat="1" applyFont="1" applyBorder="1" applyAlignment="1">
      <alignment horizontal="center"/>
    </xf>
    <xf numFmtId="0" fontId="15" fillId="0" borderId="21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6" fillId="0" borderId="63" xfId="0" applyFont="1" applyBorder="1" applyAlignment="1">
      <alignment vertical="center" wrapText="1"/>
    </xf>
    <xf numFmtId="0" fontId="56" fillId="0" borderId="63" xfId="0" applyFont="1" applyBorder="1" applyAlignment="1">
      <alignment horizontal="center" vertical="center"/>
    </xf>
    <xf numFmtId="0" fontId="56" fillId="0" borderId="63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37" fillId="0" borderId="2" xfId="5" applyNumberFormat="1" applyFont="1" applyFill="1" applyBorder="1" applyAlignment="1">
      <alignment horizontal="center" vertical="center"/>
    </xf>
    <xf numFmtId="0" fontId="37" fillId="0" borderId="2" xfId="5" applyNumberFormat="1" applyFont="1" applyFill="1" applyBorder="1" applyAlignment="1">
      <alignment horizontal="center" vertical="center" wrapText="1"/>
    </xf>
    <xf numFmtId="0" fontId="50" fillId="0" borderId="63" xfId="0" applyNumberFormat="1" applyFont="1" applyBorder="1" applyAlignment="1">
      <alignment horizontal="center" vertical="center"/>
    </xf>
    <xf numFmtId="0" fontId="30" fillId="0" borderId="65" xfId="0" applyFont="1" applyBorder="1" applyAlignment="1">
      <alignment horizontal="center" vertical="center"/>
    </xf>
    <xf numFmtId="0" fontId="30" fillId="0" borderId="6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50" fillId="0" borderId="77" xfId="5" applyNumberFormat="1" applyFont="1" applyFill="1" applyBorder="1" applyAlignment="1">
      <alignment vertical="top" wrapText="1"/>
    </xf>
    <xf numFmtId="0" fontId="50" fillId="0" borderId="77" xfId="5" applyFont="1" applyFill="1" applyBorder="1" applyAlignment="1">
      <alignment horizontal="center" vertical="center"/>
    </xf>
    <xf numFmtId="0" fontId="50" fillId="0" borderId="77" xfId="5" applyNumberFormat="1" applyFont="1" applyFill="1" applyBorder="1" applyAlignment="1">
      <alignment horizontal="center" vertical="center" wrapText="1"/>
    </xf>
    <xf numFmtId="0" fontId="50" fillId="0" borderId="77" xfId="5" applyFont="1" applyFill="1" applyBorder="1" applyAlignment="1">
      <alignment horizontal="center" vertical="center" wrapText="1"/>
    </xf>
    <xf numFmtId="0" fontId="50" fillId="0" borderId="107" xfId="5" applyNumberFormat="1" applyFont="1" applyFill="1" applyBorder="1" applyAlignment="1">
      <alignment horizontal="center" vertical="center" wrapText="1"/>
    </xf>
    <xf numFmtId="0" fontId="50" fillId="0" borderId="95" xfId="0" applyNumberFormat="1" applyFont="1" applyBorder="1" applyAlignment="1">
      <alignment horizontal="center" vertical="center"/>
    </xf>
    <xf numFmtId="0" fontId="50" fillId="0" borderId="138" xfId="0" applyNumberFormat="1" applyFont="1" applyBorder="1" applyAlignment="1">
      <alignment horizontal="center" vertical="center"/>
    </xf>
    <xf numFmtId="0" fontId="21" fillId="0" borderId="95" xfId="0" applyFont="1" applyBorder="1" applyAlignment="1">
      <alignment horizontal="center" vertical="center"/>
    </xf>
    <xf numFmtId="0" fontId="50" fillId="0" borderId="45" xfId="5" applyFont="1" applyFill="1" applyBorder="1" applyAlignment="1">
      <alignment vertical="top" wrapText="1"/>
    </xf>
    <xf numFmtId="0" fontId="50" fillId="0" borderId="45" xfId="5" applyFont="1" applyFill="1" applyBorder="1" applyAlignment="1">
      <alignment horizontal="center" vertical="center"/>
    </xf>
    <xf numFmtId="0" fontId="50" fillId="0" borderId="45" xfId="5" applyNumberFormat="1" applyFont="1" applyFill="1" applyBorder="1" applyAlignment="1">
      <alignment horizontal="center" vertical="center" wrapText="1"/>
    </xf>
    <xf numFmtId="0" fontId="50" fillId="0" borderId="45" xfId="5" applyFont="1" applyFill="1" applyBorder="1" applyAlignment="1">
      <alignment horizontal="center" vertical="center" wrapText="1"/>
    </xf>
    <xf numFmtId="0" fontId="50" fillId="0" borderId="52" xfId="5" applyFont="1" applyFill="1" applyBorder="1" applyAlignment="1">
      <alignment horizontal="center" vertical="center" wrapText="1"/>
    </xf>
    <xf numFmtId="0" fontId="50" fillId="0" borderId="3" xfId="0" applyNumberFormat="1" applyFont="1" applyBorder="1" applyAlignment="1">
      <alignment horizontal="center" vertical="center"/>
    </xf>
    <xf numFmtId="0" fontId="50" fillId="0" borderId="3" xfId="0" applyFont="1" applyFill="1" applyBorder="1" applyAlignment="1">
      <alignment horizontal="center" vertical="center"/>
    </xf>
    <xf numFmtId="0" fontId="50" fillId="0" borderId="52" xfId="5" applyNumberFormat="1" applyFont="1" applyFill="1" applyBorder="1" applyAlignment="1">
      <alignment horizontal="center" vertical="center" wrapText="1"/>
    </xf>
    <xf numFmtId="0" fontId="50" fillId="0" borderId="59" xfId="5" applyFont="1" applyFill="1" applyBorder="1" applyAlignment="1">
      <alignment vertical="top" wrapText="1"/>
    </xf>
    <xf numFmtId="0" fontId="50" fillId="0" borderId="59" xfId="5" applyFont="1" applyFill="1" applyBorder="1" applyAlignment="1">
      <alignment horizontal="center" vertical="center"/>
    </xf>
    <xf numFmtId="0" fontId="50" fillId="0" borderId="59" xfId="5" applyNumberFormat="1" applyFont="1" applyFill="1" applyBorder="1" applyAlignment="1">
      <alignment horizontal="center" vertical="center" wrapText="1"/>
    </xf>
    <xf numFmtId="0" fontId="50" fillId="0" borderId="59" xfId="5" applyFont="1" applyFill="1" applyBorder="1" applyAlignment="1">
      <alignment horizontal="center" vertical="center" wrapText="1"/>
    </xf>
    <xf numFmtId="0" fontId="50" fillId="0" borderId="108" xfId="5" applyNumberFormat="1" applyFont="1" applyFill="1" applyBorder="1" applyAlignment="1">
      <alignment horizontal="center" vertical="center" wrapText="1"/>
    </xf>
    <xf numFmtId="0" fontId="50" fillId="0" borderId="109" xfId="0" applyNumberFormat="1" applyFont="1" applyBorder="1" applyAlignment="1">
      <alignment horizontal="center" vertical="center"/>
    </xf>
    <xf numFmtId="0" fontId="21" fillId="0" borderId="109" xfId="0" applyFont="1" applyBorder="1" applyAlignment="1">
      <alignment horizontal="center" vertical="center"/>
    </xf>
    <xf numFmtId="0" fontId="51" fillId="0" borderId="50" xfId="5" applyFont="1" applyFill="1" applyBorder="1" applyAlignment="1">
      <alignment horizontal="center" vertical="center"/>
    </xf>
    <xf numFmtId="0" fontId="51" fillId="0" borderId="50" xfId="5" applyFont="1" applyFill="1" applyBorder="1" applyAlignment="1">
      <alignment horizontal="center" vertical="center" wrapText="1"/>
    </xf>
    <xf numFmtId="0" fontId="51" fillId="0" borderId="64" xfId="5" applyFont="1" applyFill="1" applyBorder="1" applyAlignment="1">
      <alignment horizontal="center" vertical="center" wrapText="1"/>
    </xf>
    <xf numFmtId="0" fontId="54" fillId="0" borderId="124" xfId="0" applyFont="1" applyBorder="1" applyAlignment="1">
      <alignment horizontal="left" vertical="center"/>
    </xf>
    <xf numFmtId="3" fontId="54" fillId="0" borderId="89" xfId="0" applyNumberFormat="1" applyFont="1" applyBorder="1" applyAlignment="1">
      <alignment horizontal="center" vertical="center"/>
    </xf>
    <xf numFmtId="0" fontId="44" fillId="0" borderId="86" xfId="0" applyFont="1" applyBorder="1" applyAlignment="1">
      <alignment horizontal="center" vertical="center"/>
    </xf>
    <xf numFmtId="0" fontId="35" fillId="0" borderId="86" xfId="5" applyNumberFormat="1" applyFont="1" applyFill="1" applyBorder="1" applyAlignment="1">
      <alignment horizontal="center" vertical="center" wrapText="1"/>
    </xf>
    <xf numFmtId="0" fontId="35" fillId="0" borderId="90" xfId="5" applyFont="1" applyFill="1" applyBorder="1" applyAlignment="1">
      <alignment horizontal="center" vertical="center" wrapText="1"/>
    </xf>
    <xf numFmtId="0" fontId="35" fillId="0" borderId="89" xfId="5" applyNumberFormat="1" applyFont="1" applyFill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3" fontId="54" fillId="0" borderId="86" xfId="0" applyNumberFormat="1" applyFont="1" applyBorder="1" applyAlignment="1">
      <alignment horizontal="center" vertical="center"/>
    </xf>
    <xf numFmtId="3" fontId="54" fillId="0" borderId="90" xfId="0" applyNumberFormat="1" applyFont="1" applyBorder="1" applyAlignment="1">
      <alignment horizontal="center" vertical="center"/>
    </xf>
    <xf numFmtId="0" fontId="54" fillId="0" borderId="19" xfId="0" applyFont="1" applyBorder="1" applyAlignment="1">
      <alignment horizontal="left" vertical="center"/>
    </xf>
    <xf numFmtId="3" fontId="54" fillId="0" borderId="81" xfId="0" applyNumberFormat="1" applyFont="1" applyBorder="1" applyAlignment="1">
      <alignment horizontal="center" vertical="center"/>
    </xf>
    <xf numFmtId="0" fontId="35" fillId="0" borderId="21" xfId="5" applyFont="1" applyFill="1" applyBorder="1" applyAlignment="1">
      <alignment horizontal="center" vertical="center" wrapText="1"/>
    </xf>
    <xf numFmtId="0" fontId="35" fillId="0" borderId="81" xfId="5" applyFont="1" applyFill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3" fontId="54" fillId="0" borderId="63" xfId="0" applyNumberFormat="1" applyFont="1" applyBorder="1" applyAlignment="1">
      <alignment horizontal="center" vertical="center"/>
    </xf>
    <xf numFmtId="3" fontId="54" fillId="0" borderId="21" xfId="0" applyNumberFormat="1" applyFont="1" applyBorder="1" applyAlignment="1">
      <alignment horizontal="center" vertical="center"/>
    </xf>
    <xf numFmtId="0" fontId="54" fillId="0" borderId="19" xfId="0" applyFont="1" applyFill="1" applyBorder="1" applyAlignment="1">
      <alignment horizontal="left" vertical="center"/>
    </xf>
    <xf numFmtId="3" fontId="54" fillId="0" borderId="81" xfId="0" applyNumberFormat="1" applyFont="1" applyFill="1" applyBorder="1" applyAlignment="1">
      <alignment horizontal="center" vertical="center"/>
    </xf>
    <xf numFmtId="0" fontId="9" fillId="0" borderId="81" xfId="0" applyFont="1" applyBorder="1" applyAlignment="1">
      <alignment vertical="center"/>
    </xf>
    <xf numFmtId="0" fontId="9" fillId="0" borderId="63" xfId="0" applyFont="1" applyBorder="1" applyAlignment="1">
      <alignment vertical="center"/>
    </xf>
    <xf numFmtId="0" fontId="9" fillId="0" borderId="63" xfId="0" applyFont="1" applyBorder="1" applyAlignment="1">
      <alignment horizontal="center" vertical="center"/>
    </xf>
    <xf numFmtId="0" fontId="54" fillId="0" borderId="23" xfId="0" applyFont="1" applyBorder="1" applyAlignment="1">
      <alignment horizontal="left" vertical="center"/>
    </xf>
    <xf numFmtId="0" fontId="53" fillId="0" borderId="35" xfId="0" applyFont="1" applyFill="1" applyBorder="1" applyAlignment="1">
      <alignment horizontal="center" vertical="center"/>
    </xf>
    <xf numFmtId="3" fontId="53" fillId="0" borderId="42" xfId="0" applyNumberFormat="1" applyFont="1" applyFill="1" applyBorder="1" applyAlignment="1">
      <alignment horizontal="center" vertical="center"/>
    </xf>
    <xf numFmtId="3" fontId="53" fillId="0" borderId="65" xfId="0" applyNumberFormat="1" applyFont="1" applyFill="1" applyBorder="1" applyAlignment="1">
      <alignment horizontal="center" vertical="center"/>
    </xf>
    <xf numFmtId="3" fontId="53" fillId="0" borderId="65" xfId="0" applyNumberFormat="1" applyFont="1" applyBorder="1" applyAlignment="1">
      <alignment horizontal="center" vertical="center"/>
    </xf>
    <xf numFmtId="3" fontId="53" fillId="0" borderId="66" xfId="0" applyNumberFormat="1" applyFont="1" applyBorder="1" applyAlignment="1">
      <alignment horizontal="center" vertical="center"/>
    </xf>
    <xf numFmtId="3" fontId="53" fillId="0" borderId="42" xfId="0" applyNumberFormat="1" applyFont="1" applyBorder="1" applyAlignment="1">
      <alignment horizontal="center" vertical="center"/>
    </xf>
    <xf numFmtId="0" fontId="37" fillId="0" borderId="74" xfId="5" applyFont="1" applyFill="1" applyBorder="1" applyAlignment="1">
      <alignment vertical="center" wrapText="1"/>
    </xf>
    <xf numFmtId="0" fontId="37" fillId="0" borderId="74" xfId="0" applyNumberFormat="1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37" fillId="0" borderId="63" xfId="5" applyNumberFormat="1" applyFont="1" applyFill="1" applyBorder="1" applyAlignment="1">
      <alignment vertical="center" wrapText="1"/>
    </xf>
    <xf numFmtId="0" fontId="37" fillId="0" borderId="63" xfId="0" applyFont="1" applyFill="1" applyBorder="1" applyAlignment="1">
      <alignment horizontal="center" vertical="center"/>
    </xf>
    <xf numFmtId="0" fontId="37" fillId="0" borderId="63" xfId="0" applyNumberFormat="1" applyFont="1" applyFill="1" applyBorder="1" applyAlignment="1">
      <alignment horizontal="center" vertical="center"/>
    </xf>
    <xf numFmtId="0" fontId="37" fillId="0" borderId="63" xfId="5" applyFont="1" applyFill="1" applyBorder="1" applyAlignment="1">
      <alignment vertical="center" wrapText="1"/>
    </xf>
    <xf numFmtId="0" fontId="38" fillId="0" borderId="65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38" fillId="0" borderId="73" xfId="5" applyFont="1" applyFill="1" applyBorder="1" applyAlignment="1">
      <alignment horizontal="left" vertical="center" wrapText="1"/>
    </xf>
    <xf numFmtId="0" fontId="37" fillId="0" borderId="73" xfId="5" applyFont="1" applyFill="1" applyBorder="1" applyAlignment="1">
      <alignment horizontal="center" vertical="center"/>
    </xf>
    <xf numFmtId="0" fontId="37" fillId="0" borderId="73" xfId="5" applyFont="1" applyFill="1" applyBorder="1" applyAlignment="1">
      <alignment horizontal="center" vertical="center" wrapText="1"/>
    </xf>
    <xf numFmtId="0" fontId="37" fillId="0" borderId="3" xfId="5" applyFont="1" applyFill="1" applyBorder="1" applyAlignment="1">
      <alignment horizontal="center" vertical="center" wrapText="1"/>
    </xf>
    <xf numFmtId="0" fontId="37" fillId="0" borderId="3" xfId="5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shrinkToFit="1"/>
    </xf>
    <xf numFmtId="0" fontId="38" fillId="0" borderId="3" xfId="5" applyNumberFormat="1" applyFont="1" applyFill="1" applyBorder="1" applyAlignment="1">
      <alignment vertical="center" wrapText="1"/>
    </xf>
    <xf numFmtId="0" fontId="37" fillId="0" borderId="3" xfId="5" applyFont="1" applyFill="1" applyBorder="1" applyAlignment="1">
      <alignment vertical="center"/>
    </xf>
    <xf numFmtId="0" fontId="37" fillId="0" borderId="3" xfId="5" applyNumberFormat="1" applyFont="1" applyFill="1" applyBorder="1" applyAlignment="1">
      <alignment vertical="center" wrapText="1"/>
    </xf>
    <xf numFmtId="0" fontId="37" fillId="0" borderId="95" xfId="5" applyNumberFormat="1" applyFont="1" applyFill="1" applyBorder="1" applyAlignment="1">
      <alignment vertical="center" wrapText="1"/>
    </xf>
    <xf numFmtId="0" fontId="37" fillId="0" borderId="95" xfId="5" applyNumberFormat="1" applyFont="1" applyFill="1" applyBorder="1" applyAlignment="1">
      <alignment horizontal="center" vertical="center"/>
    </xf>
    <xf numFmtId="0" fontId="37" fillId="0" borderId="95" xfId="5" applyNumberFormat="1" applyFont="1" applyFill="1" applyBorder="1" applyAlignment="1">
      <alignment horizontal="center" vertical="center" wrapText="1"/>
    </xf>
    <xf numFmtId="0" fontId="37" fillId="0" borderId="95" xfId="5" applyFont="1" applyFill="1" applyBorder="1" applyAlignment="1">
      <alignment horizontal="center" vertical="center" wrapText="1"/>
    </xf>
    <xf numFmtId="0" fontId="37" fillId="0" borderId="95" xfId="0" applyFont="1" applyBorder="1" applyAlignment="1">
      <alignment horizontal="center" vertical="center"/>
    </xf>
    <xf numFmtId="0" fontId="37" fillId="0" borderId="3" xfId="5" applyNumberFormat="1" applyFont="1" applyFill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16" xfId="5" applyFont="1" applyFill="1" applyBorder="1" applyAlignment="1">
      <alignment vertical="center" wrapText="1"/>
    </xf>
    <xf numFmtId="0" fontId="37" fillId="0" borderId="16" xfId="5" applyNumberFormat="1" applyFont="1" applyFill="1" applyBorder="1" applyAlignment="1">
      <alignment horizontal="center" vertical="center"/>
    </xf>
    <xf numFmtId="0" fontId="37" fillId="0" borderId="16" xfId="5" applyNumberFormat="1" applyFont="1" applyFill="1" applyBorder="1" applyAlignment="1">
      <alignment horizontal="center" vertical="center" wrapText="1"/>
    </xf>
    <xf numFmtId="0" fontId="37" fillId="0" borderId="16" xfId="5" applyFont="1" applyFill="1" applyBorder="1" applyAlignment="1">
      <alignment horizontal="center" vertical="center" wrapText="1"/>
    </xf>
    <xf numFmtId="0" fontId="38" fillId="0" borderId="40" xfId="5" applyNumberFormat="1" applyFont="1" applyFill="1" applyBorder="1" applyAlignment="1">
      <alignment horizontal="center" vertical="center"/>
    </xf>
    <xf numFmtId="0" fontId="38" fillId="0" borderId="40" xfId="5" applyNumberFormat="1" applyFont="1" applyFill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38" fillId="0" borderId="0" xfId="5" applyNumberFormat="1" applyFont="1" applyFill="1" applyBorder="1" applyAlignment="1">
      <alignment horizontal="center" vertical="center"/>
    </xf>
    <xf numFmtId="0" fontId="38" fillId="0" borderId="0" xfId="5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14" fillId="0" borderId="74" xfId="0" applyFont="1" applyBorder="1" applyAlignment="1">
      <alignment horizontal="left" vertical="center"/>
    </xf>
    <xf numFmtId="0" fontId="9" fillId="0" borderId="95" xfId="0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3" xfId="5" applyFont="1" applyFill="1" applyBorder="1" applyAlignment="1">
      <alignment horizontal="center"/>
    </xf>
    <xf numFmtId="0" fontId="37" fillId="0" borderId="3" xfId="5" applyFont="1" applyFill="1" applyBorder="1" applyAlignment="1">
      <alignment horizontal="center" wrapText="1"/>
    </xf>
    <xf numFmtId="0" fontId="37" fillId="0" borderId="3" xfId="0" applyFont="1" applyBorder="1" applyAlignment="1">
      <alignment horizontal="center"/>
    </xf>
    <xf numFmtId="0" fontId="10" fillId="0" borderId="42" xfId="0" applyFont="1" applyBorder="1" applyAlignment="1">
      <alignment horizontal="left" vertical="center"/>
    </xf>
    <xf numFmtId="0" fontId="37" fillId="0" borderId="0" xfId="5" applyFont="1" applyFill="1" applyBorder="1" applyAlignment="1"/>
    <xf numFmtId="0" fontId="37" fillId="0" borderId="0" xfId="5" applyFont="1" applyFill="1" applyBorder="1" applyAlignment="1">
      <alignment wrapText="1"/>
    </xf>
    <xf numFmtId="0" fontId="37" fillId="0" borderId="2" xfId="5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37" fillId="0" borderId="3" xfId="0" applyFont="1" applyBorder="1" applyAlignment="1">
      <alignment vertical="center"/>
    </xf>
    <xf numFmtId="0" fontId="37" fillId="0" borderId="112" xfId="5" applyNumberFormat="1" applyFont="1" applyFill="1" applyBorder="1" applyAlignment="1">
      <alignment vertical="top" wrapText="1"/>
    </xf>
    <xf numFmtId="0" fontId="37" fillId="0" borderId="95" xfId="0" applyNumberFormat="1" applyFont="1" applyBorder="1" applyAlignment="1">
      <alignment horizontal="center" vertical="center" wrapText="1"/>
    </xf>
    <xf numFmtId="0" fontId="9" fillId="0" borderId="95" xfId="0" applyFont="1" applyBorder="1" applyAlignment="1">
      <alignment horizontal="center" vertical="center" wrapText="1"/>
    </xf>
    <xf numFmtId="0" fontId="37" fillId="0" borderId="52" xfId="5" applyFont="1" applyFill="1" applyBorder="1" applyAlignment="1">
      <alignment vertical="top" wrapText="1"/>
    </xf>
    <xf numFmtId="0" fontId="37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37" fillId="0" borderId="108" xfId="5" applyFont="1" applyFill="1" applyBorder="1" applyAlignment="1">
      <alignment vertical="top" wrapText="1"/>
    </xf>
    <xf numFmtId="0" fontId="37" fillId="0" borderId="16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7" fillId="0" borderId="86" xfId="5" applyFont="1" applyFill="1" applyBorder="1" applyAlignment="1">
      <alignment horizontal="center" vertical="center"/>
    </xf>
    <xf numFmtId="0" fontId="37" fillId="0" borderId="86" xfId="5" applyFont="1" applyFill="1" applyBorder="1" applyAlignment="1">
      <alignment horizontal="center" vertical="center" wrapText="1"/>
    </xf>
    <xf numFmtId="0" fontId="38" fillId="0" borderId="86" xfId="6" applyFont="1" applyFill="1" applyBorder="1" applyAlignment="1">
      <alignment vertical="center"/>
    </xf>
    <xf numFmtId="0" fontId="38" fillId="0" borderId="63" xfId="5" applyFont="1" applyFill="1" applyBorder="1" applyAlignment="1">
      <alignment vertical="center" wrapText="1"/>
    </xf>
    <xf numFmtId="0" fontId="9" fillId="0" borderId="3" xfId="0" applyFont="1" applyBorder="1" applyAlignment="1"/>
    <xf numFmtId="0" fontId="18" fillId="0" borderId="0" xfId="0" applyFont="1" applyBorder="1" applyAlignment="1">
      <alignment vertical="top"/>
    </xf>
    <xf numFmtId="0" fontId="18" fillId="0" borderId="0" xfId="0" applyFont="1" applyBorder="1" applyAlignment="1">
      <alignment horizontal="center" vertical="center"/>
    </xf>
    <xf numFmtId="0" fontId="18" fillId="0" borderId="0" xfId="0" applyFont="1"/>
    <xf numFmtId="0" fontId="15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0" fillId="0" borderId="42" xfId="0" applyFont="1" applyBorder="1" applyAlignment="1">
      <alignment horizontal="center" vertical="top"/>
    </xf>
    <xf numFmtId="0" fontId="38" fillId="0" borderId="0" xfId="0" applyFont="1" applyAlignment="1">
      <alignment horizontal="center"/>
    </xf>
    <xf numFmtId="0" fontId="15" fillId="0" borderId="3" xfId="0" applyFont="1" applyBorder="1" applyAlignment="1">
      <alignment vertical="top"/>
    </xf>
    <xf numFmtId="0" fontId="10" fillId="0" borderId="3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center"/>
    </xf>
    <xf numFmtId="0" fontId="10" fillId="0" borderId="84" xfId="0" applyFont="1" applyBorder="1" applyAlignment="1">
      <alignment horizontal="left" vertical="center"/>
    </xf>
    <xf numFmtId="0" fontId="37" fillId="0" borderId="84" xfId="5" applyFont="1" applyFill="1" applyBorder="1" applyAlignment="1">
      <alignment horizontal="center" vertical="center"/>
    </xf>
    <xf numFmtId="0" fontId="37" fillId="0" borderId="84" xfId="5" applyFont="1" applyFill="1" applyBorder="1" applyAlignment="1">
      <alignment horizontal="center" vertical="center" wrapText="1"/>
    </xf>
    <xf numFmtId="0" fontId="15" fillId="0" borderId="63" xfId="0" applyNumberFormat="1" applyFont="1" applyBorder="1" applyAlignment="1">
      <alignment horizontal="left" vertical="center" wrapText="1"/>
    </xf>
    <xf numFmtId="0" fontId="15" fillId="0" borderId="63" xfId="0" applyFont="1" applyBorder="1" applyAlignment="1">
      <alignment horizontal="left" vertical="center" wrapText="1"/>
    </xf>
    <xf numFmtId="0" fontId="10" fillId="0" borderId="63" xfId="0" applyFont="1" applyBorder="1" applyAlignment="1">
      <alignment horizontal="left" vertical="center" wrapText="1"/>
    </xf>
    <xf numFmtId="0" fontId="15" fillId="0" borderId="63" xfId="0" applyFont="1" applyFill="1" applyBorder="1" applyAlignment="1">
      <alignment horizontal="center"/>
    </xf>
    <xf numFmtId="0" fontId="54" fillId="0" borderId="3" xfId="0" applyFont="1" applyFill="1" applyBorder="1" applyAlignment="1">
      <alignment vertical="top"/>
    </xf>
    <xf numFmtId="0" fontId="15" fillId="0" borderId="141" xfId="0" applyNumberFormat="1" applyFont="1" applyBorder="1" applyAlignment="1">
      <alignment horizontal="center"/>
    </xf>
    <xf numFmtId="0" fontId="15" fillId="0" borderId="138" xfId="0" applyNumberFormat="1" applyFont="1" applyBorder="1" applyAlignment="1">
      <alignment horizontal="center"/>
    </xf>
    <xf numFmtId="0" fontId="15" fillId="0" borderId="140" xfId="0" applyNumberFormat="1" applyFont="1" applyBorder="1" applyAlignment="1">
      <alignment horizontal="center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/>
    </xf>
    <xf numFmtId="0" fontId="15" fillId="0" borderId="3" xfId="0" applyFont="1" applyFill="1" applyBorder="1" applyAlignment="1">
      <alignment vertical="center" wrapText="1"/>
    </xf>
    <xf numFmtId="0" fontId="15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/>
    <xf numFmtId="0" fontId="15" fillId="0" borderId="2" xfId="0" applyFont="1" applyBorder="1"/>
    <xf numFmtId="0" fontId="15" fillId="0" borderId="3" xfId="0" applyFont="1" applyBorder="1"/>
    <xf numFmtId="0" fontId="15" fillId="0" borderId="3" xfId="0" applyFont="1" applyBorder="1" applyAlignment="1">
      <alignment horizontal="left"/>
    </xf>
    <xf numFmtId="0" fontId="14" fillId="0" borderId="84" xfId="0" applyFont="1" applyBorder="1" applyAlignment="1">
      <alignment vertical="center"/>
    </xf>
    <xf numFmtId="0" fontId="57" fillId="0" borderId="63" xfId="0" applyFont="1" applyBorder="1" applyAlignment="1">
      <alignment vertical="center" wrapText="1"/>
    </xf>
    <xf numFmtId="0" fontId="56" fillId="0" borderId="63" xfId="0" applyFont="1" applyBorder="1" applyAlignment="1">
      <alignment horizontal="left" vertical="center" wrapText="1"/>
    </xf>
    <xf numFmtId="0" fontId="57" fillId="0" borderId="63" xfId="0" applyFont="1" applyBorder="1" applyAlignment="1">
      <alignment horizontal="left" vertical="center" wrapText="1"/>
    </xf>
    <xf numFmtId="1" fontId="56" fillId="0" borderId="63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 vertical="top"/>
    </xf>
    <xf numFmtId="0" fontId="10" fillId="0" borderId="0" xfId="0" applyFont="1" applyFill="1" applyBorder="1"/>
    <xf numFmtId="0" fontId="36" fillId="0" borderId="0" xfId="0" applyFont="1"/>
    <xf numFmtId="0" fontId="36" fillId="0" borderId="1" xfId="5" applyFont="1" applyFill="1" applyBorder="1" applyAlignment="1">
      <alignment horizontal="center" vertical="center"/>
    </xf>
    <xf numFmtId="0" fontId="36" fillId="0" borderId="72" xfId="5" applyFont="1" applyFill="1" applyBorder="1" applyAlignment="1">
      <alignment horizontal="center" vertical="center"/>
    </xf>
    <xf numFmtId="0" fontId="36" fillId="0" borderId="72" xfId="5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36" fillId="0" borderId="21" xfId="0" applyFont="1" applyBorder="1"/>
    <xf numFmtId="0" fontId="12" fillId="0" borderId="60" xfId="0" applyFont="1" applyBorder="1"/>
    <xf numFmtId="0" fontId="12" fillId="0" borderId="16" xfId="0" applyFont="1" applyBorder="1"/>
    <xf numFmtId="0" fontId="36" fillId="0" borderId="0" xfId="0" applyFont="1" applyBorder="1" applyAlignment="1">
      <alignment horizontal="centerContinuous" wrapText="1"/>
    </xf>
    <xf numFmtId="0" fontId="11" fillId="0" borderId="141" xfId="0" applyFont="1" applyBorder="1" applyAlignment="1">
      <alignment horizontal="center" vertical="center" wrapText="1"/>
    </xf>
    <xf numFmtId="0" fontId="11" fillId="0" borderId="138" xfId="0" applyFont="1" applyBorder="1" applyAlignment="1">
      <alignment horizontal="center" vertical="center" wrapText="1"/>
    </xf>
    <xf numFmtId="0" fontId="11" fillId="0" borderId="140" xfId="0" applyFont="1" applyBorder="1" applyAlignment="1">
      <alignment horizontal="center" vertical="center" wrapText="1"/>
    </xf>
    <xf numFmtId="0" fontId="11" fillId="0" borderId="140" xfId="0" applyFont="1" applyBorder="1" applyAlignment="1">
      <alignment horizontal="center" wrapText="1"/>
    </xf>
    <xf numFmtId="0" fontId="11" fillId="0" borderId="21" xfId="0" applyFont="1" applyBorder="1"/>
    <xf numFmtId="0" fontId="12" fillId="0" borderId="21" xfId="0" applyFont="1" applyBorder="1"/>
    <xf numFmtId="0" fontId="11" fillId="0" borderId="74" xfId="0" applyFont="1" applyBorder="1" applyAlignment="1">
      <alignment horizontal="center" vertical="center"/>
    </xf>
    <xf numFmtId="0" fontId="36" fillId="0" borderId="48" xfId="5" applyFont="1" applyFill="1" applyBorder="1" applyAlignment="1">
      <alignment horizontal="center" vertical="center"/>
    </xf>
    <xf numFmtId="0" fontId="36" fillId="0" borderId="48" xfId="5" applyFont="1" applyFill="1" applyBorder="1" applyAlignment="1">
      <alignment horizontal="center" vertical="center" wrapText="1"/>
    </xf>
    <xf numFmtId="0" fontId="11" fillId="0" borderId="61" xfId="0" applyFont="1" applyBorder="1"/>
    <xf numFmtId="0" fontId="11" fillId="0" borderId="17" xfId="0" applyFont="1" applyBorder="1"/>
    <xf numFmtId="0" fontId="11" fillId="0" borderId="0" xfId="0" applyFont="1" applyAlignment="1">
      <alignment horizontal="left"/>
    </xf>
    <xf numFmtId="0" fontId="11" fillId="0" borderId="140" xfId="0" applyFont="1" applyBorder="1"/>
    <xf numFmtId="0" fontId="36" fillId="0" borderId="2" xfId="5" applyFont="1" applyFill="1" applyBorder="1" applyAlignment="1">
      <alignment horizontal="center" vertical="center"/>
    </xf>
    <xf numFmtId="0" fontId="36" fillId="0" borderId="2" xfId="5" applyFont="1" applyFill="1" applyBorder="1" applyAlignment="1">
      <alignment horizontal="center" vertical="center" wrapText="1"/>
    </xf>
    <xf numFmtId="3" fontId="11" fillId="0" borderId="0" xfId="0" applyNumberFormat="1" applyFont="1"/>
    <xf numFmtId="3" fontId="11" fillId="0" borderId="94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vertical="center"/>
    </xf>
    <xf numFmtId="3" fontId="11" fillId="0" borderId="101" xfId="0" applyNumberFormat="1" applyFont="1" applyFill="1" applyBorder="1" applyAlignment="1">
      <alignment horizontal="centerContinuous" vertical="center"/>
    </xf>
    <xf numFmtId="3" fontId="11" fillId="0" borderId="132" xfId="0" applyNumberFormat="1" applyFont="1" applyFill="1" applyBorder="1" applyAlignment="1">
      <alignment horizontal="centerContinuous" vertical="center"/>
    </xf>
    <xf numFmtId="3" fontId="11" fillId="0" borderId="131" xfId="0" applyNumberFormat="1" applyFont="1" applyFill="1" applyBorder="1" applyAlignment="1">
      <alignment horizontal="centerContinuous" vertical="center"/>
    </xf>
    <xf numFmtId="3" fontId="11" fillId="0" borderId="94" xfId="0" applyNumberFormat="1" applyFont="1" applyFill="1" applyBorder="1" applyAlignment="1">
      <alignment horizontal="centerContinuous" vertical="center"/>
    </xf>
    <xf numFmtId="3" fontId="12" fillId="0" borderId="94" xfId="0" applyNumberFormat="1" applyFont="1" applyFill="1" applyBorder="1" applyAlignment="1">
      <alignment horizontal="centerContinuous" vertical="center"/>
    </xf>
    <xf numFmtId="3" fontId="13" fillId="0" borderId="0" xfId="0" applyNumberFormat="1" applyFont="1" applyFill="1"/>
    <xf numFmtId="3" fontId="13" fillId="0" borderId="0" xfId="0" applyNumberFormat="1" applyFont="1" applyBorder="1" applyAlignment="1">
      <alignment vertical="center"/>
    </xf>
    <xf numFmtId="3" fontId="11" fillId="0" borderId="102" xfId="0" applyNumberFormat="1" applyFont="1" applyFill="1" applyBorder="1" applyAlignment="1">
      <alignment horizontal="centerContinuous" vertical="center"/>
    </xf>
    <xf numFmtId="3" fontId="11" fillId="0" borderId="103" xfId="0" applyNumberFormat="1" applyFont="1" applyFill="1" applyBorder="1" applyAlignment="1">
      <alignment horizontal="centerContinuous" vertical="center"/>
    </xf>
    <xf numFmtId="3" fontId="11" fillId="0" borderId="102" xfId="0" applyNumberFormat="1" applyFont="1" applyFill="1" applyBorder="1" applyAlignment="1">
      <alignment horizontal="centerContinuous" vertical="top"/>
    </xf>
    <xf numFmtId="3" fontId="11" fillId="0" borderId="103" xfId="0" applyNumberFormat="1" applyFont="1" applyFill="1" applyBorder="1" applyAlignment="1">
      <alignment horizontal="centerContinuous" vertical="top"/>
    </xf>
    <xf numFmtId="3" fontId="13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Alignment="1">
      <alignment horizontal="left" vertical="center"/>
    </xf>
    <xf numFmtId="3" fontId="13" fillId="0" borderId="0" xfId="0" applyNumberFormat="1" applyFont="1" applyAlignment="1">
      <alignment vertical="center"/>
    </xf>
    <xf numFmtId="3" fontId="13" fillId="0" borderId="0" xfId="0" applyNumberFormat="1" applyFont="1" applyFill="1" applyAlignment="1">
      <alignment vertical="center"/>
    </xf>
    <xf numFmtId="3" fontId="13" fillId="0" borderId="0" xfId="0" applyNumberFormat="1" applyFont="1" applyAlignment="1">
      <alignment horizontal="center" vertical="center" wrapText="1"/>
    </xf>
    <xf numFmtId="3" fontId="27" fillId="0" borderId="0" xfId="0" applyNumberFormat="1" applyFont="1" applyBorder="1" applyAlignment="1">
      <alignment vertical="center"/>
    </xf>
    <xf numFmtId="3" fontId="27" fillId="0" borderId="0" xfId="0" applyNumberFormat="1" applyFont="1" applyBorder="1" applyAlignment="1">
      <alignment horizontal="center" vertical="center"/>
    </xf>
    <xf numFmtId="3" fontId="27" fillId="0" borderId="0" xfId="0" applyNumberFormat="1" applyFont="1" applyAlignment="1">
      <alignment vertical="center"/>
    </xf>
    <xf numFmtId="3" fontId="13" fillId="0" borderId="0" xfId="0" applyNumberFormat="1" applyFont="1" applyBorder="1" applyAlignment="1">
      <alignment horizontal="left" vertical="center"/>
    </xf>
    <xf numFmtId="3" fontId="13" fillId="0" borderId="0" xfId="0" applyNumberFormat="1" applyFont="1" applyFill="1" applyBorder="1" applyAlignment="1">
      <alignment vertical="center"/>
    </xf>
    <xf numFmtId="0" fontId="51" fillId="0" borderId="110" xfId="5" applyNumberFormat="1" applyFont="1" applyFill="1" applyBorder="1" applyAlignment="1">
      <alignment horizontal="left" vertical="center" wrapText="1"/>
    </xf>
    <xf numFmtId="0" fontId="50" fillId="0" borderId="111" xfId="5" applyFont="1" applyFill="1" applyBorder="1" applyAlignment="1">
      <alignment horizontal="center"/>
    </xf>
    <xf numFmtId="0" fontId="50" fillId="0" borderId="111" xfId="5" applyNumberFormat="1" applyFont="1" applyFill="1" applyBorder="1" applyAlignment="1">
      <alignment horizontal="center" wrapText="1"/>
    </xf>
    <xf numFmtId="0" fontId="50" fillId="0" borderId="111" xfId="5" applyFont="1" applyFill="1" applyBorder="1" applyAlignment="1">
      <alignment horizontal="center" wrapText="1"/>
    </xf>
    <xf numFmtId="0" fontId="50" fillId="0" borderId="112" xfId="5" applyNumberFormat="1" applyFont="1" applyFill="1" applyBorder="1" applyAlignment="1">
      <alignment horizontal="center" wrapText="1"/>
    </xf>
    <xf numFmtId="0" fontId="21" fillId="0" borderId="95" xfId="0" applyFont="1" applyBorder="1" applyAlignment="1">
      <alignment horizontal="center" vertical="center" shrinkToFit="1"/>
    </xf>
    <xf numFmtId="0" fontId="21" fillId="0" borderId="138" xfId="0" applyFont="1" applyBorder="1" applyAlignment="1">
      <alignment horizontal="center" vertical="center" shrinkToFit="1"/>
    </xf>
    <xf numFmtId="0" fontId="50" fillId="0" borderId="47" xfId="5" applyNumberFormat="1" applyFont="1" applyFill="1" applyBorder="1" applyAlignment="1">
      <alignment horizontal="left" vertical="center" wrapText="1"/>
    </xf>
    <xf numFmtId="0" fontId="21" fillId="0" borderId="3" xfId="0" quotePrefix="1" applyFont="1" applyBorder="1" applyAlignment="1">
      <alignment horizontal="center" vertical="center"/>
    </xf>
    <xf numFmtId="0" fontId="50" fillId="0" borderId="47" xfId="5" applyFont="1" applyFill="1" applyBorder="1" applyAlignment="1">
      <alignment horizontal="left" vertical="center" wrapText="1"/>
    </xf>
    <xf numFmtId="0" fontId="51" fillId="0" borderId="47" xfId="5" applyFont="1" applyFill="1" applyBorder="1" applyAlignment="1">
      <alignment horizontal="left" vertical="center" wrapText="1"/>
    </xf>
    <xf numFmtId="0" fontId="51" fillId="0" borderId="42" xfId="5" applyFont="1" applyFill="1" applyBorder="1" applyAlignment="1">
      <alignment horizontal="center" vertical="center"/>
    </xf>
    <xf numFmtId="0" fontId="51" fillId="0" borderId="65" xfId="5" applyFont="1" applyFill="1" applyBorder="1" applyAlignment="1">
      <alignment horizontal="center" vertical="center"/>
    </xf>
    <xf numFmtId="0" fontId="44" fillId="0" borderId="89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/>
    </xf>
    <xf numFmtId="0" fontId="44" fillId="0" borderId="81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63" xfId="0" applyFont="1" applyFill="1" applyBorder="1" applyAlignment="1">
      <alignment horizontal="center" vertical="center"/>
    </xf>
    <xf numFmtId="3" fontId="54" fillId="0" borderId="63" xfId="0" applyNumberFormat="1" applyFont="1" applyFill="1" applyBorder="1" applyAlignment="1">
      <alignment horizontal="center" vertical="center"/>
    </xf>
    <xf numFmtId="3" fontId="54" fillId="0" borderId="21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44" fillId="0" borderId="81" xfId="0" applyFont="1" applyFill="1" applyBorder="1" applyAlignment="1">
      <alignment horizontal="center" vertical="center"/>
    </xf>
    <xf numFmtId="0" fontId="53" fillId="0" borderId="43" xfId="0" applyFont="1" applyFill="1" applyBorder="1" applyAlignment="1">
      <alignment horizontal="center" vertical="center"/>
    </xf>
    <xf numFmtId="0" fontId="37" fillId="0" borderId="116" xfId="0" applyFont="1" applyBorder="1" applyAlignment="1">
      <alignment vertical="center"/>
    </xf>
    <xf numFmtId="0" fontId="37" fillId="0" borderId="117" xfId="0" applyFont="1" applyBorder="1" applyAlignment="1">
      <alignment horizontal="center"/>
    </xf>
    <xf numFmtId="0" fontId="37" fillId="0" borderId="118" xfId="0" applyFont="1" applyBorder="1" applyAlignment="1">
      <alignment horizontal="center"/>
    </xf>
    <xf numFmtId="0" fontId="37" fillId="0" borderId="119" xfId="0" applyFont="1" applyBorder="1" applyAlignment="1">
      <alignment horizontal="center"/>
    </xf>
    <xf numFmtId="0" fontId="37" fillId="0" borderId="80" xfId="0" applyFont="1" applyBorder="1" applyAlignment="1">
      <alignment vertical="center"/>
    </xf>
    <xf numFmtId="0" fontId="37" fillId="0" borderId="83" xfId="0" applyFont="1" applyBorder="1" applyAlignment="1">
      <alignment horizontal="center"/>
    </xf>
    <xf numFmtId="0" fontId="37" fillId="0" borderId="44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37" fillId="0" borderId="120" xfId="0" applyFont="1" applyBorder="1" applyAlignment="1">
      <alignment horizontal="center"/>
    </xf>
    <xf numFmtId="0" fontId="37" fillId="0" borderId="80" xfId="0" applyFont="1" applyFill="1" applyBorder="1" applyAlignment="1">
      <alignment vertical="center"/>
    </xf>
    <xf numFmtId="0" fontId="37" fillId="0" borderId="3" xfId="5" applyNumberFormat="1" applyFont="1" applyFill="1" applyBorder="1" applyAlignment="1">
      <alignment horizontal="center"/>
    </xf>
    <xf numFmtId="0" fontId="37" fillId="0" borderId="3" xfId="5" applyNumberFormat="1" applyFont="1" applyFill="1" applyBorder="1" applyAlignment="1">
      <alignment horizontal="center" wrapText="1"/>
    </xf>
    <xf numFmtId="0" fontId="37" fillId="0" borderId="0" xfId="5" applyNumberFormat="1" applyFont="1" applyFill="1" applyBorder="1" applyAlignment="1">
      <alignment horizontal="center"/>
    </xf>
    <xf numFmtId="0" fontId="37" fillId="0" borderId="0" xfId="5" applyNumberFormat="1" applyFont="1" applyFill="1" applyBorder="1" applyAlignment="1">
      <alignment horizontal="center" wrapText="1"/>
    </xf>
    <xf numFmtId="0" fontId="37" fillId="0" borderId="0" xfId="5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37" fillId="0" borderId="0" xfId="0" applyFont="1" applyFill="1" applyAlignment="1">
      <alignment vertical="top"/>
    </xf>
    <xf numFmtId="0" fontId="37" fillId="0" borderId="0" xfId="0" applyFont="1" applyBorder="1" applyAlignment="1"/>
    <xf numFmtId="0" fontId="37" fillId="0" borderId="0" xfId="0" applyFont="1" applyBorder="1"/>
    <xf numFmtId="0" fontId="37" fillId="0" borderId="63" xfId="0" applyFont="1" applyBorder="1" applyAlignment="1">
      <alignment vertical="center"/>
    </xf>
    <xf numFmtId="0" fontId="37" fillId="0" borderId="63" xfId="0" applyFont="1" applyBorder="1" applyAlignment="1">
      <alignment horizontal="center"/>
    </xf>
    <xf numFmtId="0" fontId="38" fillId="0" borderId="114" xfId="5" applyNumberFormat="1" applyFont="1" applyFill="1" applyBorder="1" applyAlignment="1">
      <alignment vertical="center" wrapText="1"/>
    </xf>
    <xf numFmtId="0" fontId="37" fillId="0" borderId="100" xfId="5" applyFont="1" applyFill="1" applyBorder="1" applyAlignment="1">
      <alignment horizontal="center" vertical="center" wrapText="1"/>
    </xf>
    <xf numFmtId="0" fontId="37" fillId="0" borderId="80" xfId="5" applyNumberFormat="1" applyFont="1" applyFill="1" applyBorder="1" applyAlignment="1">
      <alignment vertical="center" wrapText="1"/>
    </xf>
    <xf numFmtId="0" fontId="37" fillId="0" borderId="5" xfId="5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37" fillId="0" borderId="80" xfId="5" applyFont="1" applyFill="1" applyBorder="1" applyAlignment="1">
      <alignment vertical="center" wrapText="1"/>
    </xf>
    <xf numFmtId="0" fontId="38" fillId="0" borderId="80" xfId="5" applyFont="1" applyFill="1" applyBorder="1" applyAlignment="1">
      <alignment vertical="center" wrapText="1"/>
    </xf>
    <xf numFmtId="0" fontId="37" fillId="0" borderId="5" xfId="5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38" fillId="0" borderId="3" xfId="5" applyNumberFormat="1" applyFont="1" applyFill="1" applyBorder="1" applyAlignment="1">
      <alignment horizontal="center" vertical="center" wrapText="1"/>
    </xf>
    <xf numFmtId="0" fontId="14" fillId="0" borderId="86" xfId="0" applyFont="1" applyBorder="1" applyAlignment="1">
      <alignment horizontal="left" vertical="center"/>
    </xf>
    <xf numFmtId="0" fontId="10" fillId="0" borderId="0" xfId="0" applyFont="1" applyAlignment="1">
      <alignment vertical="top"/>
    </xf>
    <xf numFmtId="0" fontId="37" fillId="0" borderId="21" xfId="0" applyNumberFormat="1" applyFont="1" applyBorder="1" applyAlignment="1">
      <alignment horizontal="center"/>
    </xf>
    <xf numFmtId="0" fontId="38" fillId="0" borderId="25" xfId="0" applyNumberFormat="1" applyFont="1" applyBorder="1" applyAlignment="1">
      <alignment horizontal="center"/>
    </xf>
    <xf numFmtId="0" fontId="38" fillId="0" borderId="60" xfId="0" applyNumberFormat="1" applyFont="1" applyBorder="1" applyAlignment="1">
      <alignment horizontal="center"/>
    </xf>
    <xf numFmtId="0" fontId="38" fillId="0" borderId="61" xfId="0" applyNumberFormat="1" applyFont="1" applyBorder="1" applyAlignment="1">
      <alignment horizontal="center"/>
    </xf>
    <xf numFmtId="0" fontId="38" fillId="0" borderId="15" xfId="0" applyNumberFormat="1" applyFont="1" applyBorder="1" applyAlignment="1">
      <alignment horizontal="center"/>
    </xf>
    <xf numFmtId="0" fontId="38" fillId="0" borderId="16" xfId="0" applyNumberFormat="1" applyFont="1" applyBorder="1" applyAlignment="1">
      <alignment horizontal="center"/>
    </xf>
    <xf numFmtId="0" fontId="38" fillId="0" borderId="17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Continuous" wrapText="1"/>
    </xf>
    <xf numFmtId="0" fontId="37" fillId="0" borderId="0" xfId="0" applyNumberFormat="1" applyFont="1" applyBorder="1" applyAlignment="1">
      <alignment horizontal="centerContinuous" wrapText="1"/>
    </xf>
    <xf numFmtId="0" fontId="15" fillId="0" borderId="141" xfId="0" applyFont="1" applyBorder="1" applyAlignment="1">
      <alignment horizontal="center" vertical="center" wrapText="1"/>
    </xf>
    <xf numFmtId="0" fontId="15" fillId="0" borderId="138" xfId="0" applyFont="1" applyBorder="1" applyAlignment="1">
      <alignment horizontal="center" vertical="center" wrapText="1"/>
    </xf>
    <xf numFmtId="0" fontId="15" fillId="0" borderId="140" xfId="0" applyFont="1" applyBorder="1" applyAlignment="1">
      <alignment horizontal="center" vertical="center" wrapText="1"/>
    </xf>
    <xf numFmtId="0" fontId="10" fillId="0" borderId="141" xfId="0" applyFont="1" applyBorder="1" applyAlignment="1">
      <alignment horizontal="left" vertical="top"/>
    </xf>
    <xf numFmtId="0" fontId="15" fillId="0" borderId="140" xfId="0" applyFont="1" applyBorder="1" applyAlignment="1">
      <alignment horizontal="center" wrapText="1"/>
    </xf>
    <xf numFmtId="0" fontId="15" fillId="0" borderId="141" xfId="0" applyFont="1" applyBorder="1" applyAlignment="1">
      <alignment horizontal="center" wrapText="1"/>
    </xf>
    <xf numFmtId="0" fontId="15" fillId="0" borderId="138" xfId="0" applyFont="1" applyBorder="1" applyAlignment="1">
      <alignment horizontal="center" wrapText="1"/>
    </xf>
    <xf numFmtId="0" fontId="10" fillId="0" borderId="20" xfId="0" applyFont="1" applyBorder="1" applyAlignment="1">
      <alignment vertical="center"/>
    </xf>
    <xf numFmtId="0" fontId="10" fillId="0" borderId="20" xfId="0" applyNumberFormat="1" applyFont="1" applyBorder="1" applyAlignment="1">
      <alignment horizontal="center"/>
    </xf>
    <xf numFmtId="0" fontId="10" fillId="0" borderId="63" xfId="0" applyNumberFormat="1" applyFont="1" applyBorder="1" applyAlignment="1">
      <alignment horizontal="center"/>
    </xf>
    <xf numFmtId="0" fontId="10" fillId="0" borderId="21" xfId="0" applyNumberFormat="1" applyFont="1" applyBorder="1" applyAlignment="1">
      <alignment horizontal="center"/>
    </xf>
    <xf numFmtId="0" fontId="10" fillId="0" borderId="20" xfId="0" applyFont="1" applyBorder="1" applyAlignment="1">
      <alignment horizontal="left" vertical="center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0" fillId="0" borderId="63" xfId="0" applyFont="1" applyBorder="1" applyAlignment="1">
      <alignment vertical="center"/>
    </xf>
    <xf numFmtId="0" fontId="38" fillId="0" borderId="63" xfId="5" applyNumberFormat="1" applyFont="1" applyFill="1" applyBorder="1" applyAlignment="1">
      <alignment horizontal="center" vertical="center"/>
    </xf>
    <xf numFmtId="0" fontId="38" fillId="0" borderId="63" xfId="5" applyNumberFormat="1" applyFont="1" applyFill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/>
    </xf>
    <xf numFmtId="0" fontId="15" fillId="0" borderId="3" xfId="0" applyFont="1" applyFill="1" applyBorder="1" applyAlignment="1">
      <alignment vertical="center"/>
    </xf>
    <xf numFmtId="0" fontId="10" fillId="0" borderId="25" xfId="0" applyNumberFormat="1" applyFont="1" applyBorder="1" applyAlignment="1">
      <alignment horizontal="center"/>
    </xf>
    <xf numFmtId="0" fontId="10" fillId="0" borderId="60" xfId="0" applyNumberFormat="1" applyFont="1" applyBorder="1" applyAlignment="1">
      <alignment horizontal="center"/>
    </xf>
    <xf numFmtId="0" fontId="10" fillId="0" borderId="61" xfId="0" applyNumberFormat="1" applyFont="1" applyBorder="1" applyAlignment="1">
      <alignment horizontal="center"/>
    </xf>
    <xf numFmtId="0" fontId="10" fillId="0" borderId="15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  <xf numFmtId="0" fontId="10" fillId="0" borderId="17" xfId="0" applyNumberFormat="1" applyFont="1" applyBorder="1" applyAlignment="1">
      <alignment horizontal="center"/>
    </xf>
    <xf numFmtId="0" fontId="10" fillId="0" borderId="141" xfId="0" applyFont="1" applyBorder="1" applyAlignment="1">
      <alignment vertical="top"/>
    </xf>
    <xf numFmtId="0" fontId="15" fillId="0" borderId="139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82" xfId="0" applyNumberFormat="1" applyFont="1" applyBorder="1" applyAlignment="1">
      <alignment horizontal="center"/>
    </xf>
    <xf numFmtId="0" fontId="10" fillId="0" borderId="20" xfId="0" applyFont="1" applyBorder="1" applyAlignment="1">
      <alignment vertical="top"/>
    </xf>
    <xf numFmtId="0" fontId="10" fillId="0" borderId="0" xfId="0" applyFont="1"/>
    <xf numFmtId="0" fontId="15" fillId="0" borderId="3" xfId="0" applyFont="1" applyBorder="1" applyAlignment="1">
      <alignment wrapText="1"/>
    </xf>
    <xf numFmtId="0" fontId="9" fillId="0" borderId="82" xfId="0" applyFont="1" applyBorder="1" applyAlignment="1">
      <alignment vertical="center"/>
    </xf>
    <xf numFmtId="0" fontId="57" fillId="0" borderId="43" xfId="0" applyFont="1" applyBorder="1" applyAlignment="1">
      <alignment horizontal="center" vertical="center"/>
    </xf>
    <xf numFmtId="0" fontId="57" fillId="0" borderId="42" xfId="0" applyFont="1" applyBorder="1" applyAlignment="1">
      <alignment horizontal="center" vertical="center"/>
    </xf>
    <xf numFmtId="0" fontId="57" fillId="0" borderId="65" xfId="0" applyFont="1" applyBorder="1" applyAlignment="1">
      <alignment horizontal="center" vertical="center" wrapText="1"/>
    </xf>
    <xf numFmtId="0" fontId="57" fillId="0" borderId="66" xfId="0" applyFont="1" applyBorder="1" applyAlignment="1">
      <alignment horizontal="center" vertical="center" wrapText="1"/>
    </xf>
    <xf numFmtId="0" fontId="54" fillId="0" borderId="124" xfId="0" applyFont="1" applyBorder="1" applyAlignment="1">
      <alignment horizontal="left"/>
    </xf>
    <xf numFmtId="3" fontId="54" fillId="0" borderId="86" xfId="0" applyNumberFormat="1" applyFont="1" applyBorder="1" applyAlignment="1">
      <alignment horizontal="center" vertical="center" wrapText="1"/>
    </xf>
    <xf numFmtId="3" fontId="54" fillId="0" borderId="90" xfId="0" applyNumberFormat="1" applyFont="1" applyBorder="1" applyAlignment="1">
      <alignment horizontal="center" vertical="center" wrapText="1"/>
    </xf>
    <xf numFmtId="3" fontId="54" fillId="0" borderId="89" xfId="0" applyNumberFormat="1" applyFont="1" applyBorder="1" applyAlignment="1">
      <alignment horizontal="center" vertical="center" wrapText="1"/>
    </xf>
    <xf numFmtId="0" fontId="54" fillId="0" borderId="19" xfId="0" applyFont="1" applyBorder="1" applyAlignment="1">
      <alignment horizontal="left"/>
    </xf>
    <xf numFmtId="3" fontId="54" fillId="0" borderId="63" xfId="0" applyNumberFormat="1" applyFont="1" applyBorder="1" applyAlignment="1">
      <alignment horizontal="center" vertical="center" wrapText="1"/>
    </xf>
    <xf numFmtId="3" fontId="54" fillId="0" borderId="21" xfId="0" applyNumberFormat="1" applyFont="1" applyBorder="1" applyAlignment="1">
      <alignment horizontal="center" vertical="center" wrapText="1"/>
    </xf>
    <xf numFmtId="3" fontId="54" fillId="0" borderId="81" xfId="0" applyNumberFormat="1" applyFont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left"/>
    </xf>
    <xf numFmtId="0" fontId="54" fillId="0" borderId="23" xfId="0" applyFont="1" applyBorder="1" applyAlignment="1">
      <alignment horizontal="left"/>
    </xf>
    <xf numFmtId="3" fontId="53" fillId="0" borderId="65" xfId="0" applyNumberFormat="1" applyFont="1" applyBorder="1" applyAlignment="1">
      <alignment horizontal="center" vertical="center" wrapText="1"/>
    </xf>
    <xf numFmtId="3" fontId="53" fillId="0" borderId="66" xfId="0" applyNumberFormat="1" applyFont="1" applyBorder="1" applyAlignment="1">
      <alignment horizontal="center" vertical="center" wrapText="1"/>
    </xf>
    <xf numFmtId="3" fontId="53" fillId="0" borderId="42" xfId="0" applyNumberFormat="1" applyFont="1" applyBorder="1" applyAlignment="1">
      <alignment horizontal="center" vertical="center" wrapText="1"/>
    </xf>
    <xf numFmtId="0" fontId="38" fillId="0" borderId="42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/>
    </xf>
    <xf numFmtId="0" fontId="38" fillId="0" borderId="41" xfId="5" applyFont="1" applyFill="1" applyBorder="1" applyAlignment="1">
      <alignment horizontal="center" vertical="center"/>
    </xf>
    <xf numFmtId="0" fontId="37" fillId="0" borderId="42" xfId="0" applyFont="1" applyBorder="1" applyAlignment="1"/>
    <xf numFmtId="0" fontId="37" fillId="0" borderId="40" xfId="0" applyFont="1" applyBorder="1" applyAlignment="1">
      <alignment horizontal="center"/>
    </xf>
    <xf numFmtId="0" fontId="37" fillId="0" borderId="41" xfId="0" applyFont="1" applyBorder="1" applyAlignment="1">
      <alignment horizontal="center"/>
    </xf>
    <xf numFmtId="0" fontId="37" fillId="0" borderId="0" xfId="0" applyFont="1" applyBorder="1" applyAlignment="1">
      <alignment horizontal="centerContinuous"/>
    </xf>
    <xf numFmtId="0" fontId="37" fillId="0" borderId="115" xfId="5" applyFont="1" applyFill="1" applyBorder="1" applyAlignment="1">
      <alignment vertical="center" wrapText="1"/>
    </xf>
    <xf numFmtId="0" fontId="37" fillId="0" borderId="99" xfId="5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38" fillId="0" borderId="150" xfId="5" applyFont="1" applyFill="1" applyBorder="1" applyAlignment="1">
      <alignment horizontal="center" vertical="center" wrapText="1"/>
    </xf>
    <xf numFmtId="0" fontId="37" fillId="0" borderId="63" xfId="5" applyNumberFormat="1" applyFont="1" applyFill="1" applyBorder="1" applyAlignment="1">
      <alignment horizontal="left" vertical="center" wrapText="1"/>
    </xf>
    <xf numFmtId="0" fontId="38" fillId="0" borderId="63" xfId="5" applyNumberFormat="1" applyFont="1" applyFill="1" applyBorder="1" applyAlignment="1">
      <alignment horizontal="left" vertical="center" wrapText="1"/>
    </xf>
    <xf numFmtId="0" fontId="38" fillId="0" borderId="1" xfId="5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Continuous" wrapText="1"/>
    </xf>
    <xf numFmtId="0" fontId="15" fillId="0" borderId="0" xfId="0" applyNumberFormat="1" applyFont="1" applyBorder="1" applyAlignment="1">
      <alignment horizontal="centerContinuous" wrapText="1"/>
    </xf>
    <xf numFmtId="0" fontId="10" fillId="0" borderId="141" xfId="0" applyNumberFormat="1" applyFont="1" applyBorder="1" applyAlignment="1">
      <alignment horizontal="center"/>
    </xf>
    <xf numFmtId="0" fontId="10" fillId="0" borderId="138" xfId="0" applyNumberFormat="1" applyFont="1" applyBorder="1" applyAlignment="1">
      <alignment horizontal="center"/>
    </xf>
    <xf numFmtId="0" fontId="10" fillId="0" borderId="140" xfId="0" applyNumberFormat="1" applyFont="1" applyBorder="1" applyAlignment="1">
      <alignment horizontal="center"/>
    </xf>
    <xf numFmtId="0" fontId="38" fillId="0" borderId="63" xfId="5" applyFont="1" applyFill="1" applyBorder="1" applyAlignment="1">
      <alignment vertical="top" wrapText="1"/>
    </xf>
    <xf numFmtId="0" fontId="37" fillId="0" borderId="63" xfId="5" applyFont="1" applyFill="1" applyBorder="1" applyAlignment="1">
      <alignment horizontal="center"/>
    </xf>
    <xf numFmtId="0" fontId="38" fillId="0" borderId="63" xfId="0" applyFont="1" applyBorder="1" applyAlignment="1">
      <alignment horizontal="center" vertical="center"/>
    </xf>
    <xf numFmtId="0" fontId="38" fillId="0" borderId="94" xfId="5" applyFont="1" applyFill="1" applyBorder="1" applyAlignment="1">
      <alignment horizontal="center" vertical="top"/>
    </xf>
    <xf numFmtId="0" fontId="38" fillId="0" borderId="94" xfId="5" applyNumberFormat="1" applyFont="1" applyFill="1" applyBorder="1" applyAlignment="1">
      <alignment horizontal="center" vertical="center"/>
    </xf>
    <xf numFmtId="0" fontId="38" fillId="0" borderId="94" xfId="5" applyNumberFormat="1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/>
    </xf>
    <xf numFmtId="0" fontId="10" fillId="0" borderId="74" xfId="0" applyFont="1" applyBorder="1" applyAlignment="1">
      <alignment horizontal="left" vertical="center"/>
    </xf>
    <xf numFmtId="0" fontId="10" fillId="0" borderId="74" xfId="0" applyFont="1" applyBorder="1" applyAlignment="1">
      <alignment horizontal="center" vertical="center"/>
    </xf>
    <xf numFmtId="0" fontId="10" fillId="0" borderId="63" xfId="0" applyFont="1" applyBorder="1" applyAlignment="1">
      <alignment horizontal="left" vertical="center"/>
    </xf>
    <xf numFmtId="0" fontId="14" fillId="0" borderId="42" xfId="0" applyFont="1" applyBorder="1" applyAlignment="1">
      <alignment horizontal="center" vertical="top"/>
    </xf>
    <xf numFmtId="0" fontId="15" fillId="0" borderId="15" xfId="0" applyNumberFormat="1" applyFont="1" applyBorder="1" applyAlignment="1">
      <alignment horizontal="center"/>
    </xf>
    <xf numFmtId="0" fontId="15" fillId="0" borderId="16" xfId="0" applyNumberFormat="1" applyFont="1" applyBorder="1" applyAlignment="1">
      <alignment horizontal="center"/>
    </xf>
    <xf numFmtId="0" fontId="15" fillId="0" borderId="99" xfId="0" applyNumberFormat="1" applyFont="1" applyBorder="1" applyAlignment="1">
      <alignment horizontal="center"/>
    </xf>
    <xf numFmtId="0" fontId="15" fillId="0" borderId="17" xfId="0" applyNumberFormat="1" applyFont="1" applyBorder="1" applyAlignment="1">
      <alignment horizontal="center"/>
    </xf>
    <xf numFmtId="0" fontId="10" fillId="0" borderId="97" xfId="0" applyNumberFormat="1" applyFont="1" applyBorder="1" applyAlignment="1">
      <alignment horizontal="center"/>
    </xf>
    <xf numFmtId="0" fontId="10" fillId="0" borderId="98" xfId="0" applyNumberFormat="1" applyFont="1" applyBorder="1" applyAlignment="1">
      <alignment horizontal="center"/>
    </xf>
    <xf numFmtId="0" fontId="14" fillId="0" borderId="84" xfId="0" applyFont="1" applyBorder="1" applyAlignment="1">
      <alignment horizontal="left" vertical="center"/>
    </xf>
    <xf numFmtId="0" fontId="14" fillId="0" borderId="42" xfId="0" applyFont="1" applyBorder="1" applyAlignment="1">
      <alignment horizontal="center" vertical="center"/>
    </xf>
    <xf numFmtId="3" fontId="12" fillId="0" borderId="101" xfId="0" applyNumberFormat="1" applyFont="1" applyFill="1" applyBorder="1" applyAlignment="1">
      <alignment horizontal="centerContinuous" vertical="center"/>
    </xf>
    <xf numFmtId="3" fontId="12" fillId="0" borderId="102" xfId="0" applyNumberFormat="1" applyFont="1" applyFill="1" applyBorder="1" applyAlignment="1">
      <alignment horizontal="centerContinuous" vertical="center"/>
    </xf>
    <xf numFmtId="3" fontId="12" fillId="0" borderId="103" xfId="0" applyNumberFormat="1" applyFont="1" applyFill="1" applyBorder="1" applyAlignment="1">
      <alignment horizontal="centerContinuous" vertical="center"/>
    </xf>
    <xf numFmtId="3" fontId="27" fillId="0" borderId="0" xfId="0" applyNumberFormat="1" applyFont="1" applyAlignment="1">
      <alignment horizontal="left" vertical="center"/>
    </xf>
    <xf numFmtId="3" fontId="27" fillId="0" borderId="0" xfId="0" applyNumberFormat="1" applyFont="1" applyFill="1" applyAlignment="1">
      <alignment vertical="center"/>
    </xf>
    <xf numFmtId="3" fontId="27" fillId="0" borderId="0" xfId="0" applyNumberFormat="1" applyFont="1" applyAlignment="1">
      <alignment horizontal="left" vertical="center" wrapText="1"/>
    </xf>
    <xf numFmtId="3" fontId="27" fillId="0" borderId="0" xfId="0" applyNumberFormat="1" applyFont="1" applyAlignment="1">
      <alignment horizontal="center" vertical="center" wrapText="1"/>
    </xf>
    <xf numFmtId="3" fontId="27" fillId="0" borderId="0" xfId="0" applyNumberFormat="1" applyFont="1" applyFill="1" applyAlignment="1">
      <alignment horizontal="center" vertical="center" wrapText="1"/>
    </xf>
    <xf numFmtId="3" fontId="27" fillId="0" borderId="0" xfId="0" applyNumberFormat="1" applyFont="1" applyFill="1"/>
    <xf numFmtId="0" fontId="12" fillId="0" borderId="130" xfId="0" applyFont="1" applyFill="1" applyBorder="1" applyAlignment="1">
      <alignment vertical="center"/>
    </xf>
    <xf numFmtId="0" fontId="12" fillId="0" borderId="128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6" xfId="0" applyFont="1" applyFill="1" applyBorder="1" applyAlignment="1">
      <alignment horizontal="center" vertical="center" wrapText="1"/>
    </xf>
    <xf numFmtId="3" fontId="12" fillId="0" borderId="103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vertical="center"/>
    </xf>
    <xf numFmtId="3" fontId="12" fillId="0" borderId="132" xfId="0" applyNumberFormat="1" applyFont="1" applyFill="1" applyBorder="1" applyAlignment="1">
      <alignment horizontal="centerContinuous" vertical="center"/>
    </xf>
    <xf numFmtId="3" fontId="12" fillId="0" borderId="131" xfId="0" applyNumberFormat="1" applyFont="1" applyFill="1" applyBorder="1" applyAlignment="1">
      <alignment horizontal="centerContinuous" vertical="center"/>
    </xf>
    <xf numFmtId="0" fontId="27" fillId="0" borderId="0" xfId="0" applyFont="1"/>
    <xf numFmtId="3" fontId="11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Continuous" vertical="center"/>
    </xf>
    <xf numFmtId="0" fontId="33" fillId="0" borderId="0" xfId="0" applyFont="1" applyAlignment="1">
      <alignment vertical="center"/>
    </xf>
    <xf numFmtId="0" fontId="36" fillId="0" borderId="84" xfId="5" applyFont="1" applyFill="1" applyBorder="1" applyAlignment="1">
      <alignment horizontal="center" vertical="center"/>
    </xf>
    <xf numFmtId="0" fontId="36" fillId="0" borderId="84" xfId="5" applyFont="1" applyFill="1" applyBorder="1" applyAlignment="1">
      <alignment horizontal="center" vertical="center" wrapText="1"/>
    </xf>
    <xf numFmtId="0" fontId="9" fillId="0" borderId="63" xfId="0" applyFont="1" applyBorder="1" applyAlignment="1"/>
    <xf numFmtId="0" fontId="15" fillId="0" borderId="63" xfId="0" applyFont="1" applyBorder="1" applyAlignment="1">
      <alignment vertical="center"/>
    </xf>
    <xf numFmtId="0" fontId="15" fillId="0" borderId="63" xfId="0" applyFont="1" applyBorder="1" applyAlignment="1">
      <alignment vertical="center" wrapText="1"/>
    </xf>
    <xf numFmtId="0" fontId="14" fillId="0" borderId="63" xfId="0" applyFont="1" applyBorder="1" applyAlignment="1">
      <alignment vertical="center"/>
    </xf>
    <xf numFmtId="0" fontId="14" fillId="0" borderId="65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36" fillId="0" borderId="58" xfId="5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6" fillId="0" borderId="46" xfId="5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5" fillId="0" borderId="21" xfId="0" applyNumberFormat="1" applyFont="1" applyFill="1" applyBorder="1" applyAlignment="1">
      <alignment horizontal="center"/>
    </xf>
    <xf numFmtId="0" fontId="15" fillId="0" borderId="20" xfId="0" applyFont="1" applyBorder="1"/>
    <xf numFmtId="0" fontId="12" fillId="0" borderId="61" xfId="0" applyFont="1" applyBorder="1"/>
    <xf numFmtId="0" fontId="12" fillId="0" borderId="17" xfId="0" applyFont="1" applyBorder="1"/>
    <xf numFmtId="0" fontId="11" fillId="0" borderId="0" xfId="0" applyFont="1" applyBorder="1" applyAlignment="1">
      <alignment horizontal="centerContinuous"/>
    </xf>
    <xf numFmtId="0" fontId="11" fillId="0" borderId="5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54" fillId="0" borderId="0" xfId="0" applyFont="1" applyAlignment="1">
      <alignment vertical="top"/>
    </xf>
    <xf numFmtId="0" fontId="54" fillId="0" borderId="0" xfId="0" applyFont="1" applyAlignment="1"/>
    <xf numFmtId="0" fontId="54" fillId="0" borderId="0" xfId="0" applyFont="1"/>
    <xf numFmtId="0" fontId="38" fillId="0" borderId="63" xfId="5" applyFont="1" applyFill="1" applyBorder="1" applyAlignment="1">
      <alignment horizontal="center" vertical="center"/>
    </xf>
    <xf numFmtId="0" fontId="38" fillId="0" borderId="63" xfId="5" applyFont="1" applyFill="1" applyBorder="1" applyAlignment="1">
      <alignment horizontal="center" vertical="center" wrapText="1"/>
    </xf>
    <xf numFmtId="0" fontId="47" fillId="0" borderId="88" xfId="5" applyFont="1" applyFill="1" applyBorder="1" applyAlignment="1">
      <alignment horizontal="center" vertical="center"/>
    </xf>
    <xf numFmtId="0" fontId="47" fillId="0" borderId="88" xfId="5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top"/>
    </xf>
    <xf numFmtId="0" fontId="10" fillId="0" borderId="20" xfId="0" applyFont="1" applyBorder="1" applyAlignment="1">
      <alignment horizontal="left" vertical="top"/>
    </xf>
    <xf numFmtId="0" fontId="11" fillId="0" borderId="0" xfId="0" applyFont="1" applyBorder="1" applyAlignment="1">
      <alignment horizontal="centerContinuous" wrapText="1"/>
    </xf>
    <xf numFmtId="0" fontId="12" fillId="0" borderId="140" xfId="0" applyFont="1" applyBorder="1"/>
    <xf numFmtId="0" fontId="13" fillId="0" borderId="0" xfId="0" applyFont="1" applyAlignment="1">
      <alignment horizontal="centerContinuous" wrapText="1"/>
    </xf>
    <xf numFmtId="0" fontId="36" fillId="0" borderId="141" xfId="0" applyFont="1" applyBorder="1" applyAlignment="1">
      <alignment horizontal="center" vertical="center" wrapText="1"/>
    </xf>
    <xf numFmtId="0" fontId="36" fillId="0" borderId="138" xfId="0" applyFont="1" applyBorder="1" applyAlignment="1">
      <alignment horizontal="center" vertical="center" wrapText="1"/>
    </xf>
    <xf numFmtId="0" fontId="36" fillId="0" borderId="140" xfId="0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36" fillId="0" borderId="153" xfId="0" applyFont="1" applyBorder="1"/>
    <xf numFmtId="0" fontId="37" fillId="0" borderId="152" xfId="0" applyNumberFormat="1" applyFont="1" applyBorder="1" applyAlignment="1">
      <alignment horizontal="center"/>
    </xf>
    <xf numFmtId="0" fontId="37" fillId="0" borderId="151" xfId="0" applyNumberFormat="1" applyFont="1" applyBorder="1" applyAlignment="1">
      <alignment horizontal="center"/>
    </xf>
    <xf numFmtId="0" fontId="37" fillId="0" borderId="153" xfId="0" applyNumberFormat="1" applyFont="1" applyBorder="1" applyAlignment="1">
      <alignment horizontal="center"/>
    </xf>
    <xf numFmtId="0" fontId="37" fillId="0" borderId="81" xfId="0" applyNumberFormat="1" applyFont="1" applyBorder="1" applyAlignment="1">
      <alignment horizontal="center"/>
    </xf>
    <xf numFmtId="0" fontId="37" fillId="0" borderId="3" xfId="0" applyNumberFormat="1" applyFont="1" applyBorder="1" applyAlignment="1">
      <alignment horizontal="center"/>
    </xf>
    <xf numFmtId="0" fontId="36" fillId="0" borderId="17" xfId="0" applyFont="1" applyBorder="1"/>
    <xf numFmtId="0" fontId="37" fillId="0" borderId="15" xfId="0" applyNumberFormat="1" applyFont="1" applyBorder="1" applyAlignment="1">
      <alignment horizontal="center"/>
    </xf>
    <xf numFmtId="0" fontId="37" fillId="0" borderId="109" xfId="0" applyNumberFormat="1" applyFont="1" applyBorder="1" applyAlignment="1">
      <alignment horizontal="center"/>
    </xf>
    <xf numFmtId="0" fontId="37" fillId="0" borderId="17" xfId="0" applyNumberFormat="1" applyFont="1" applyBorder="1" applyAlignment="1">
      <alignment horizontal="center"/>
    </xf>
    <xf numFmtId="0" fontId="38" fillId="0" borderId="95" xfId="5" applyFont="1" applyFill="1" applyBorder="1" applyAlignment="1">
      <alignment vertical="center" wrapText="1"/>
    </xf>
    <xf numFmtId="0" fontId="9" fillId="0" borderId="95" xfId="0" applyFont="1" applyBorder="1"/>
    <xf numFmtId="0" fontId="37" fillId="0" borderId="87" xfId="5" applyFont="1" applyFill="1" applyBorder="1" applyAlignment="1">
      <alignment vertical="center" wrapText="1"/>
    </xf>
    <xf numFmtId="0" fontId="47" fillId="0" borderId="95" xfId="5" applyFont="1" applyFill="1" applyBorder="1" applyAlignment="1">
      <alignment horizontal="center" vertical="center"/>
    </xf>
    <xf numFmtId="0" fontId="10" fillId="0" borderId="151" xfId="0" applyFont="1" applyBorder="1" applyAlignment="1">
      <alignment vertical="top"/>
    </xf>
    <xf numFmtId="0" fontId="15" fillId="0" borderId="151" xfId="0" applyFont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center"/>
    </xf>
    <xf numFmtId="0" fontId="38" fillId="0" borderId="1" xfId="5" applyFont="1" applyFill="1" applyBorder="1" applyAlignment="1">
      <alignment horizontal="center" vertical="center"/>
    </xf>
    <xf numFmtId="0" fontId="56" fillId="0" borderId="0" xfId="0" applyFont="1" applyBorder="1" applyAlignment="1">
      <alignment vertical="center" wrapText="1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38" fillId="0" borderId="65" xfId="5" applyNumberFormat="1" applyFont="1" applyFill="1" applyBorder="1" applyAlignment="1">
      <alignment horizontal="center" vertical="center"/>
    </xf>
    <xf numFmtId="0" fontId="38" fillId="0" borderId="65" xfId="5" applyNumberFormat="1" applyFont="1" applyFill="1" applyBorder="1" applyAlignment="1">
      <alignment horizontal="center" vertical="center" wrapText="1"/>
    </xf>
    <xf numFmtId="0" fontId="38" fillId="0" borderId="66" xfId="5" applyNumberFormat="1" applyFont="1" applyFill="1" applyBorder="1" applyAlignment="1">
      <alignment horizontal="center" vertical="center" wrapText="1"/>
    </xf>
    <xf numFmtId="0" fontId="38" fillId="0" borderId="0" xfId="5" applyFont="1" applyFill="1" applyBorder="1" applyAlignment="1">
      <alignment horizontal="left" vertical="center" wrapText="1"/>
    </xf>
    <xf numFmtId="0" fontId="37" fillId="0" borderId="63" xfId="5" applyFont="1" applyFill="1" applyBorder="1" applyAlignment="1">
      <alignment horizontal="center" wrapText="1"/>
    </xf>
    <xf numFmtId="0" fontId="37" fillId="0" borderId="63" xfId="5" applyNumberFormat="1" applyFont="1" applyFill="1" applyBorder="1" applyAlignment="1">
      <alignment horizontal="center" wrapText="1"/>
    </xf>
    <xf numFmtId="0" fontId="37" fillId="0" borderId="63" xfId="5" applyNumberFormat="1" applyFont="1" applyFill="1" applyBorder="1" applyAlignment="1">
      <alignment horizontal="center"/>
    </xf>
    <xf numFmtId="0" fontId="37" fillId="0" borderId="87" xfId="5" applyFont="1" applyFill="1" applyBorder="1" applyAlignment="1">
      <alignment horizontal="center" wrapText="1"/>
    </xf>
    <xf numFmtId="0" fontId="37" fillId="0" borderId="87" xfId="5" applyFont="1" applyFill="1" applyBorder="1" applyAlignment="1">
      <alignment horizontal="center"/>
    </xf>
    <xf numFmtId="0" fontId="37" fillId="0" borderId="87" xfId="5" applyNumberFormat="1" applyFont="1" applyFill="1" applyBorder="1" applyAlignment="1">
      <alignment horizontal="center" wrapText="1"/>
    </xf>
    <xf numFmtId="0" fontId="37" fillId="0" borderId="87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63" xfId="0" applyFont="1" applyBorder="1" applyAlignment="1">
      <alignment horizontal="left"/>
    </xf>
    <xf numFmtId="0" fontId="37" fillId="0" borderId="63" xfId="5" applyNumberFormat="1" applyFont="1" applyFill="1" applyBorder="1" applyAlignment="1">
      <alignment horizontal="left" wrapText="1"/>
    </xf>
    <xf numFmtId="0" fontId="38" fillId="0" borderId="63" xfId="5" applyNumberFormat="1" applyFont="1" applyFill="1" applyBorder="1" applyAlignment="1">
      <alignment horizontal="left" wrapText="1"/>
    </xf>
    <xf numFmtId="0" fontId="37" fillId="0" borderId="63" xfId="5" applyFont="1" applyFill="1" applyBorder="1" applyAlignment="1">
      <alignment horizontal="left" wrapText="1"/>
    </xf>
    <xf numFmtId="0" fontId="38" fillId="0" borderId="63" xfId="5" applyFont="1" applyFill="1" applyBorder="1" applyAlignment="1">
      <alignment horizontal="left" wrapText="1"/>
    </xf>
    <xf numFmtId="0" fontId="37" fillId="0" borderId="87" xfId="5" applyFont="1" applyFill="1" applyBorder="1" applyAlignment="1">
      <alignment horizontal="left" wrapText="1"/>
    </xf>
    <xf numFmtId="0" fontId="38" fillId="0" borderId="1" xfId="5" applyFont="1" applyFill="1" applyBorder="1" applyAlignment="1">
      <alignment horizontal="left" wrapText="1"/>
    </xf>
    <xf numFmtId="0" fontId="37" fillId="0" borderId="86" xfId="5" applyFont="1" applyFill="1" applyBorder="1" applyAlignment="1">
      <alignment horizontal="center"/>
    </xf>
    <xf numFmtId="0" fontId="37" fillId="0" borderId="86" xfId="5" applyFont="1" applyFill="1" applyBorder="1" applyAlignment="1">
      <alignment horizontal="center" wrapText="1"/>
    </xf>
    <xf numFmtId="0" fontId="10" fillId="0" borderId="0" xfId="0" applyFont="1" applyBorder="1" applyAlignment="1">
      <alignment vertical="center"/>
    </xf>
    <xf numFmtId="0" fontId="21" fillId="0" borderId="16" xfId="0" applyFont="1" applyBorder="1" applyAlignment="1">
      <alignment horizontal="center" vertical="center"/>
    </xf>
    <xf numFmtId="0" fontId="38" fillId="0" borderId="0" xfId="0" applyFont="1" applyAlignment="1">
      <alignment horizontal="center" wrapText="1"/>
    </xf>
    <xf numFmtId="0" fontId="9" fillId="0" borderId="8" xfId="0" applyFont="1" applyBorder="1" applyAlignment="1">
      <alignment horizontal="center" vertical="center"/>
    </xf>
    <xf numFmtId="0" fontId="28" fillId="0" borderId="72" xfId="0" applyFont="1" applyBorder="1" applyAlignment="1">
      <alignment horizontal="center" vertical="center"/>
    </xf>
    <xf numFmtId="0" fontId="28" fillId="0" borderId="96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8" fillId="0" borderId="95" xfId="0" applyFont="1" applyBorder="1" applyAlignment="1">
      <alignment horizontal="left" vertical="center"/>
    </xf>
    <xf numFmtId="0" fontId="37" fillId="0" borderId="16" xfId="5" applyFont="1" applyFill="1" applyBorder="1" applyAlignment="1">
      <alignment horizontal="left" vertical="center" wrapText="1"/>
    </xf>
    <xf numFmtId="0" fontId="37" fillId="0" borderId="16" xfId="5" applyFont="1" applyFill="1" applyBorder="1" applyAlignment="1">
      <alignment horizontal="center" vertical="center"/>
    </xf>
    <xf numFmtId="0" fontId="38" fillId="0" borderId="0" xfId="5" applyFont="1" applyFill="1" applyBorder="1" applyAlignment="1">
      <alignment horizontal="left" wrapText="1"/>
    </xf>
    <xf numFmtId="0" fontId="38" fillId="0" borderId="95" xfId="5" applyNumberFormat="1" applyFont="1" applyFill="1" applyBorder="1" applyAlignment="1">
      <alignment horizontal="center" vertical="center"/>
    </xf>
    <xf numFmtId="0" fontId="38" fillId="0" borderId="95" xfId="5" applyNumberFormat="1" applyFont="1" applyFill="1" applyBorder="1" applyAlignment="1">
      <alignment horizontal="center" vertical="center" wrapText="1"/>
    </xf>
    <xf numFmtId="0" fontId="37" fillId="0" borderId="63" xfId="5" applyFont="1" applyFill="1" applyBorder="1" applyAlignment="1">
      <alignment horizontal="left" vertical="center"/>
    </xf>
    <xf numFmtId="0" fontId="38" fillId="0" borderId="63" xfId="5" applyFont="1" applyFill="1" applyBorder="1" applyAlignment="1">
      <alignment horizontal="left" vertical="center"/>
    </xf>
    <xf numFmtId="0" fontId="38" fillId="0" borderId="41" xfId="5" applyNumberFormat="1" applyFont="1" applyFill="1" applyBorder="1" applyAlignment="1">
      <alignment horizontal="center" vertical="center"/>
    </xf>
    <xf numFmtId="0" fontId="38" fillId="0" borderId="74" xfId="0" applyFont="1" applyBorder="1" applyAlignment="1">
      <alignment horizontal="left" vertical="center"/>
    </xf>
    <xf numFmtId="0" fontId="38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7" fillId="0" borderId="0" xfId="5" applyFont="1" applyFill="1" applyBorder="1" applyAlignment="1">
      <alignment horizontal="center" vertical="center"/>
    </xf>
    <xf numFmtId="0" fontId="37" fillId="0" borderId="0" xfId="5" applyFont="1" applyFill="1" applyBorder="1" applyAlignment="1">
      <alignment horizontal="center" vertical="center" wrapText="1"/>
    </xf>
    <xf numFmtId="0" fontId="37" fillId="0" borderId="35" xfId="5" applyFont="1" applyFill="1" applyBorder="1" applyAlignment="1">
      <alignment vertical="center" wrapText="1"/>
    </xf>
    <xf numFmtId="0" fontId="37" fillId="0" borderId="42" xfId="0" applyFont="1" applyBorder="1" applyAlignment="1">
      <alignment horizontal="center" vertical="center"/>
    </xf>
    <xf numFmtId="0" fontId="37" fillId="0" borderId="65" xfId="0" applyFont="1" applyBorder="1" applyAlignment="1">
      <alignment horizontal="center" vertical="center"/>
    </xf>
    <xf numFmtId="0" fontId="37" fillId="0" borderId="66" xfId="0" applyFont="1" applyBorder="1" applyAlignment="1">
      <alignment horizontal="center" vertical="center"/>
    </xf>
    <xf numFmtId="0" fontId="37" fillId="0" borderId="0" xfId="5" applyFont="1" applyFill="1" applyBorder="1" applyAlignment="1">
      <alignment vertical="center" wrapText="1"/>
    </xf>
    <xf numFmtId="0" fontId="37" fillId="0" borderId="0" xfId="0" applyFont="1" applyBorder="1" applyAlignment="1">
      <alignment horizontal="center" vertical="center"/>
    </xf>
    <xf numFmtId="0" fontId="37" fillId="0" borderId="0" xfId="5" applyNumberFormat="1" applyFont="1" applyFill="1" applyBorder="1" applyAlignment="1"/>
    <xf numFmtId="0" fontId="37" fillId="0" borderId="0" xfId="5" applyNumberFormat="1" applyFont="1" applyFill="1" applyBorder="1" applyAlignment="1">
      <alignment wrapText="1"/>
    </xf>
    <xf numFmtId="0" fontId="37" fillId="0" borderId="3" xfId="0" applyFont="1" applyBorder="1" applyAlignment="1">
      <alignment horizontal="left" vertical="center"/>
    </xf>
    <xf numFmtId="0" fontId="50" fillId="0" borderId="113" xfId="5" applyFont="1" applyFill="1" applyBorder="1" applyAlignment="1">
      <alignment horizontal="left" vertical="center" wrapText="1"/>
    </xf>
    <xf numFmtId="0" fontId="51" fillId="0" borderId="66" xfId="5" applyFont="1" applyFill="1" applyBorder="1" applyAlignment="1">
      <alignment horizontal="center" vertical="center"/>
    </xf>
    <xf numFmtId="0" fontId="38" fillId="0" borderId="66" xfId="5" applyFont="1" applyFill="1" applyBorder="1" applyAlignment="1">
      <alignment horizontal="center" vertical="center"/>
    </xf>
    <xf numFmtId="0" fontId="28" fillId="0" borderId="72" xfId="0" applyFont="1" applyBorder="1" applyAlignment="1">
      <alignment horizontal="center"/>
    </xf>
    <xf numFmtId="0" fontId="28" fillId="0" borderId="136" xfId="0" applyFont="1" applyBorder="1" applyAlignment="1">
      <alignment horizontal="center"/>
    </xf>
    <xf numFmtId="0" fontId="28" fillId="0" borderId="148" xfId="0" applyFont="1" applyBorder="1" applyAlignment="1">
      <alignment horizontal="center"/>
    </xf>
    <xf numFmtId="0" fontId="51" fillId="0" borderId="49" xfId="5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38" fillId="0" borderId="41" xfId="5" applyNumberFormat="1" applyFont="1" applyFill="1" applyBorder="1" applyAlignment="1">
      <alignment horizontal="center" vertical="center" wrapText="1"/>
    </xf>
    <xf numFmtId="0" fontId="37" fillId="0" borderId="115" xfId="0" applyFont="1" applyBorder="1" applyAlignment="1">
      <alignment vertical="center"/>
    </xf>
    <xf numFmtId="0" fontId="37" fillId="0" borderId="121" xfId="0" applyFont="1" applyBorder="1" applyAlignment="1">
      <alignment horizontal="center"/>
    </xf>
    <xf numFmtId="0" fontId="37" fillId="0" borderId="122" xfId="0" applyFont="1" applyBorder="1" applyAlignment="1">
      <alignment horizontal="center"/>
    </xf>
    <xf numFmtId="0" fontId="15" fillId="0" borderId="122" xfId="0" applyFont="1" applyBorder="1" applyAlignment="1">
      <alignment horizontal="center"/>
    </xf>
    <xf numFmtId="0" fontId="37" fillId="0" borderId="123" xfId="0" applyFont="1" applyBorder="1" applyAlignment="1">
      <alignment horizontal="center"/>
    </xf>
    <xf numFmtId="0" fontId="10" fillId="0" borderId="87" xfId="0" applyFont="1" applyBorder="1" applyAlignment="1">
      <alignment horizontal="center" vertical="center"/>
    </xf>
    <xf numFmtId="0" fontId="38" fillId="0" borderId="87" xfId="0" applyFont="1" applyBorder="1" applyAlignment="1">
      <alignment horizontal="center" vertical="center"/>
    </xf>
    <xf numFmtId="0" fontId="38" fillId="0" borderId="106" xfId="0" applyFont="1" applyBorder="1" applyAlignment="1">
      <alignment horizontal="center" vertical="center"/>
    </xf>
    <xf numFmtId="0" fontId="29" fillId="0" borderId="0" xfId="0" applyFont="1"/>
    <xf numFmtId="3" fontId="12" fillId="0" borderId="101" xfId="0" applyNumberFormat="1" applyFont="1" applyFill="1" applyBorder="1" applyAlignment="1">
      <alignment vertical="center"/>
    </xf>
    <xf numFmtId="3" fontId="12" fillId="0" borderId="131" xfId="0" applyNumberFormat="1" applyFont="1" applyFill="1" applyBorder="1" applyAlignment="1">
      <alignment vertical="center"/>
    </xf>
    <xf numFmtId="3" fontId="12" fillId="0" borderId="139" xfId="0" applyNumberFormat="1" applyFont="1" applyFill="1" applyBorder="1" applyAlignment="1">
      <alignment horizontal="center" vertical="center" wrapText="1"/>
    </xf>
    <xf numFmtId="3" fontId="12" fillId="0" borderId="137" xfId="0" applyNumberFormat="1" applyFont="1" applyFill="1" applyBorder="1" applyAlignment="1">
      <alignment horizontal="center" vertical="center" wrapText="1"/>
    </xf>
    <xf numFmtId="3" fontId="13" fillId="0" borderId="101" xfId="0" applyNumberFormat="1" applyFont="1" applyBorder="1" applyAlignment="1">
      <alignment horizontal="centerContinuous" vertical="center"/>
    </xf>
    <xf numFmtId="3" fontId="13" fillId="0" borderId="131" xfId="0" applyNumberFormat="1" applyFont="1" applyBorder="1" applyAlignment="1">
      <alignment horizontal="centerContinuous" vertical="center"/>
    </xf>
    <xf numFmtId="3" fontId="13" fillId="0" borderId="132" xfId="0" applyNumberFormat="1" applyFont="1" applyBorder="1" applyAlignment="1">
      <alignment horizontal="centerContinuous" vertical="center"/>
    </xf>
    <xf numFmtId="0" fontId="10" fillId="0" borderId="0" xfId="0" applyFont="1" applyAlignment="1">
      <alignment horizontal="center"/>
    </xf>
    <xf numFmtId="0" fontId="47" fillId="0" borderId="1" xfId="5" applyFont="1" applyFill="1" applyBorder="1" applyAlignment="1">
      <alignment horizontal="center" vertical="center" wrapText="1"/>
    </xf>
    <xf numFmtId="3" fontId="9" fillId="0" borderId="87" xfId="0" applyNumberFormat="1" applyFont="1" applyBorder="1" applyAlignment="1">
      <alignment horizontal="left" vertical="center"/>
    </xf>
    <xf numFmtId="0" fontId="28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3" fontId="9" fillId="0" borderId="87" xfId="0" applyNumberFormat="1" applyFont="1" applyFill="1" applyBorder="1" applyAlignment="1">
      <alignment horizontal="left"/>
    </xf>
    <xf numFmtId="0" fontId="46" fillId="0" borderId="0" xfId="0" applyFont="1"/>
    <xf numFmtId="0" fontId="38" fillId="0" borderId="78" xfId="5" applyFont="1" applyFill="1" applyBorder="1" applyAlignment="1">
      <alignment horizontal="left" vertical="center" wrapText="1"/>
    </xf>
    <xf numFmtId="0" fontId="9" fillId="0" borderId="47" xfId="0" applyFont="1" applyBorder="1" applyAlignment="1">
      <alignment horizontal="left" vertical="center" wrapText="1"/>
    </xf>
    <xf numFmtId="0" fontId="37" fillId="0" borderId="47" xfId="5" applyFont="1" applyFill="1" applyBorder="1" applyAlignment="1">
      <alignment horizontal="left" vertical="center" wrapText="1"/>
    </xf>
    <xf numFmtId="0" fontId="38" fillId="0" borderId="47" xfId="5" applyFont="1" applyFill="1" applyBorder="1" applyAlignment="1">
      <alignment horizontal="left" vertical="center" wrapText="1"/>
    </xf>
    <xf numFmtId="0" fontId="38" fillId="0" borderId="0" xfId="0" applyFont="1" applyBorder="1" applyAlignment="1">
      <alignment horizontal="center"/>
    </xf>
    <xf numFmtId="0" fontId="38" fillId="0" borderId="151" xfId="5" applyNumberFormat="1" applyFont="1" applyFill="1" applyBorder="1" applyAlignment="1">
      <alignment vertical="top" wrapText="1"/>
    </xf>
    <xf numFmtId="0" fontId="37" fillId="0" borderId="151" xfId="5" applyFont="1" applyFill="1" applyBorder="1" applyAlignment="1">
      <alignment horizontal="center"/>
    </xf>
    <xf numFmtId="0" fontId="37" fillId="0" borderId="151" xfId="5" applyNumberFormat="1" applyFont="1" applyFill="1" applyBorder="1" applyAlignment="1">
      <alignment wrapText="1"/>
    </xf>
    <xf numFmtId="0" fontId="37" fillId="0" borderId="151" xfId="5" applyFont="1" applyFill="1" applyBorder="1" applyAlignment="1">
      <alignment wrapText="1"/>
    </xf>
    <xf numFmtId="0" fontId="37" fillId="0" borderId="63" xfId="5" applyFont="1" applyFill="1" applyBorder="1" applyAlignment="1">
      <alignment vertical="top" wrapText="1"/>
    </xf>
    <xf numFmtId="0" fontId="15" fillId="0" borderId="63" xfId="5" applyFont="1" applyFill="1" applyBorder="1" applyAlignment="1">
      <alignment vertical="top" wrapText="1"/>
    </xf>
    <xf numFmtId="0" fontId="15" fillId="0" borderId="63" xfId="5" applyFont="1" applyFill="1" applyBorder="1" applyAlignment="1">
      <alignment horizontal="center"/>
    </xf>
    <xf numFmtId="0" fontId="15" fillId="0" borderId="63" xfId="5" applyNumberFormat="1" applyFont="1" applyFill="1" applyBorder="1" applyAlignment="1">
      <alignment horizontal="center" vertical="center" wrapText="1"/>
    </xf>
    <xf numFmtId="0" fontId="15" fillId="0" borderId="63" xfId="5" applyFont="1" applyFill="1" applyBorder="1" applyAlignment="1">
      <alignment horizontal="center" vertical="center" wrapText="1"/>
    </xf>
    <xf numFmtId="0" fontId="37" fillId="0" borderId="16" xfId="5" applyFont="1" applyFill="1" applyBorder="1" applyAlignment="1">
      <alignment vertical="top" wrapText="1"/>
    </xf>
    <xf numFmtId="0" fontId="37" fillId="0" borderId="16" xfId="5" applyFont="1" applyFill="1" applyBorder="1" applyAlignment="1">
      <alignment horizontal="center"/>
    </xf>
    <xf numFmtId="0" fontId="15" fillId="0" borderId="19" xfId="0" applyFont="1" applyBorder="1" applyAlignment="1">
      <alignment horizontal="left"/>
    </xf>
    <xf numFmtId="0" fontId="12" fillId="0" borderId="155" xfId="0" applyFont="1" applyBorder="1"/>
    <xf numFmtId="0" fontId="12" fillId="0" borderId="99" xfId="0" applyFont="1" applyBorder="1"/>
    <xf numFmtId="0" fontId="47" fillId="0" borderId="96" xfId="5" applyFont="1" applyFill="1" applyBorder="1" applyAlignment="1">
      <alignment horizontal="center" vertical="center"/>
    </xf>
    <xf numFmtId="0" fontId="47" fillId="0" borderId="96" xfId="5" applyFont="1" applyFill="1" applyBorder="1" applyAlignment="1">
      <alignment horizontal="center" vertical="center" wrapText="1"/>
    </xf>
    <xf numFmtId="2" fontId="9" fillId="0" borderId="0" xfId="0" applyNumberFormat="1" applyFont="1"/>
    <xf numFmtId="1" fontId="15" fillId="0" borderId="0" xfId="0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3" fontId="11" fillId="0" borderId="148" xfId="0" applyNumberFormat="1" applyFont="1" applyFill="1" applyBorder="1" applyAlignment="1">
      <alignment horizontal="center" vertical="center" wrapText="1"/>
    </xf>
    <xf numFmtId="3" fontId="15" fillId="0" borderId="151" xfId="0" applyNumberFormat="1" applyFont="1" applyFill="1" applyBorder="1" applyAlignment="1">
      <alignment horizontal="center" vertical="center"/>
    </xf>
    <xf numFmtId="3" fontId="15" fillId="0" borderId="161" xfId="0" applyNumberFormat="1" applyFont="1" applyFill="1" applyBorder="1" applyAlignment="1">
      <alignment horizontal="center" vertical="center"/>
    </xf>
    <xf numFmtId="3" fontId="10" fillId="0" borderId="148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0" fillId="0" borderId="0" xfId="0" applyNumberFormat="1" applyAlignment="1"/>
    <xf numFmtId="4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/>
    </xf>
    <xf numFmtId="3" fontId="58" fillId="0" borderId="94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  <xf numFmtId="3" fontId="59" fillId="0" borderId="0" xfId="0" applyNumberFormat="1" applyFont="1" applyFill="1" applyBorder="1" applyAlignment="1">
      <alignment vertical="center"/>
    </xf>
    <xf numFmtId="3" fontId="60" fillId="0" borderId="0" xfId="0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3" fontId="17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3" fontId="12" fillId="0" borderId="165" xfId="0" applyNumberFormat="1" applyFont="1" applyFill="1" applyBorder="1" applyAlignment="1">
      <alignment horizontal="center" vertical="center" wrapText="1"/>
    </xf>
    <xf numFmtId="3" fontId="14" fillId="0" borderId="166" xfId="0" applyNumberFormat="1" applyFont="1" applyBorder="1" applyAlignment="1">
      <alignment horizontal="center" vertical="center"/>
    </xf>
    <xf numFmtId="3" fontId="14" fillId="0" borderId="161" xfId="0" applyNumberFormat="1" applyFont="1" applyBorder="1" applyAlignment="1">
      <alignment horizontal="center" vertical="center"/>
    </xf>
    <xf numFmtId="3" fontId="14" fillId="0" borderId="165" xfId="0" applyNumberFormat="1" applyFont="1" applyBorder="1" applyAlignment="1">
      <alignment horizontal="center" vertical="center"/>
    </xf>
    <xf numFmtId="3" fontId="11" fillId="0" borderId="165" xfId="0" applyNumberFormat="1" applyFont="1" applyFill="1" applyBorder="1" applyAlignment="1">
      <alignment horizontal="center" vertical="center" wrapText="1"/>
    </xf>
    <xf numFmtId="3" fontId="10" fillId="0" borderId="166" xfId="0" applyNumberFormat="1" applyFont="1" applyFill="1" applyBorder="1" applyAlignment="1">
      <alignment horizontal="center" vertical="center" wrapText="1"/>
    </xf>
    <xf numFmtId="3" fontId="9" fillId="0" borderId="161" xfId="0" applyNumberFormat="1" applyFont="1" applyBorder="1" applyAlignment="1">
      <alignment horizontal="center" vertical="center"/>
    </xf>
    <xf numFmtId="3" fontId="9" fillId="0" borderId="167" xfId="0" applyNumberFormat="1" applyFont="1" applyBorder="1" applyAlignment="1">
      <alignment horizontal="center" vertical="center"/>
    </xf>
    <xf numFmtId="3" fontId="10" fillId="0" borderId="166" xfId="0" applyNumberFormat="1" applyFont="1" applyFill="1" applyBorder="1" applyAlignment="1">
      <alignment horizontal="center" vertical="center"/>
    </xf>
    <xf numFmtId="3" fontId="10" fillId="0" borderId="161" xfId="0" applyNumberFormat="1" applyFont="1" applyFill="1" applyBorder="1" applyAlignment="1">
      <alignment horizontal="center" vertical="center"/>
    </xf>
    <xf numFmtId="3" fontId="15" fillId="0" borderId="161" xfId="2" applyNumberFormat="1" applyFont="1" applyFill="1" applyBorder="1" applyAlignment="1">
      <alignment horizontal="center" vertical="center"/>
    </xf>
    <xf numFmtId="3" fontId="15" fillId="0" borderId="167" xfId="0" applyNumberFormat="1" applyFont="1" applyFill="1" applyBorder="1" applyAlignment="1">
      <alignment horizontal="center" vertical="center"/>
    </xf>
    <xf numFmtId="3" fontId="15" fillId="0" borderId="167" xfId="2" applyNumberFormat="1" applyFont="1" applyFill="1" applyBorder="1" applyAlignment="1">
      <alignment horizontal="center" vertical="center"/>
    </xf>
    <xf numFmtId="3" fontId="14" fillId="0" borderId="166" xfId="0" applyNumberFormat="1" applyFont="1" applyBorder="1" applyAlignment="1">
      <alignment horizontal="center"/>
    </xf>
    <xf numFmtId="3" fontId="14" fillId="0" borderId="161" xfId="0" applyNumberFormat="1" applyFont="1" applyBorder="1" applyAlignment="1">
      <alignment horizontal="center"/>
    </xf>
    <xf numFmtId="0" fontId="9" fillId="0" borderId="166" xfId="0" applyFont="1" applyBorder="1" applyAlignment="1">
      <alignment horizontal="center"/>
    </xf>
    <xf numFmtId="0" fontId="9" fillId="0" borderId="161" xfId="0" applyFont="1" applyBorder="1" applyAlignment="1">
      <alignment horizontal="center"/>
    </xf>
    <xf numFmtId="0" fontId="9" fillId="0" borderId="167" xfId="0" applyFont="1" applyBorder="1" applyAlignment="1">
      <alignment horizontal="center"/>
    </xf>
    <xf numFmtId="3" fontId="10" fillId="0" borderId="166" xfId="0" applyNumberFormat="1" applyFont="1" applyBorder="1" applyAlignment="1">
      <alignment horizontal="center" vertical="center"/>
    </xf>
    <xf numFmtId="0" fontId="15" fillId="0" borderId="166" xfId="0" applyFont="1" applyBorder="1" applyAlignment="1">
      <alignment horizontal="center"/>
    </xf>
    <xf numFmtId="0" fontId="15" fillId="0" borderId="161" xfId="0" applyFont="1" applyBorder="1" applyAlignment="1">
      <alignment horizontal="center"/>
    </xf>
    <xf numFmtId="0" fontId="15" fillId="0" borderId="167" xfId="0" applyFont="1" applyBorder="1" applyAlignment="1">
      <alignment horizontal="center"/>
    </xf>
    <xf numFmtId="3" fontId="9" fillId="0" borderId="166" xfId="0" applyNumberFormat="1" applyFont="1" applyBorder="1" applyAlignment="1">
      <alignment horizontal="center"/>
    </xf>
    <xf numFmtId="3" fontId="9" fillId="0" borderId="161" xfId="0" applyNumberFormat="1" applyFont="1" applyBorder="1" applyAlignment="1">
      <alignment horizontal="center"/>
    </xf>
    <xf numFmtId="3" fontId="9" fillId="0" borderId="167" xfId="0" applyNumberFormat="1" applyFont="1" applyBorder="1" applyAlignment="1">
      <alignment horizontal="center"/>
    </xf>
    <xf numFmtId="0" fontId="0" fillId="0" borderId="161" xfId="0" applyBorder="1" applyAlignment="1"/>
    <xf numFmtId="0" fontId="0" fillId="0" borderId="161" xfId="0" applyBorder="1" applyAlignment="1">
      <alignment vertical="center"/>
    </xf>
    <xf numFmtId="0" fontId="9" fillId="0" borderId="161" xfId="0" applyFont="1" applyBorder="1" applyAlignment="1">
      <alignment horizontal="center" vertical="distributed"/>
    </xf>
    <xf numFmtId="0" fontId="12" fillId="0" borderId="27" xfId="0" applyFont="1" applyBorder="1" applyAlignment="1">
      <alignment horizontal="center" vertical="distributed"/>
    </xf>
    <xf numFmtId="0" fontId="12" fillId="0" borderId="19" xfId="0" applyFont="1" applyBorder="1" applyAlignment="1">
      <alignment horizontal="center" vertical="distributed"/>
    </xf>
    <xf numFmtId="0" fontId="12" fillId="0" borderId="23" xfId="0" applyFont="1" applyBorder="1" applyAlignment="1">
      <alignment horizontal="center" vertical="distributed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27" fillId="0" borderId="156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9" fillId="0" borderId="12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14" xfId="0" applyFont="1" applyBorder="1" applyAlignment="1">
      <alignment horizontal="center"/>
    </xf>
    <xf numFmtId="0" fontId="53" fillId="0" borderId="0" xfId="0" applyFont="1" applyAlignment="1">
      <alignment horizontal="center"/>
    </xf>
    <xf numFmtId="0" fontId="39" fillId="0" borderId="27" xfId="0" applyFont="1" applyBorder="1" applyAlignment="1">
      <alignment horizontal="center" vertical="distributed"/>
    </xf>
    <xf numFmtId="0" fontId="39" fillId="0" borderId="159" xfId="0" applyFont="1" applyBorder="1" applyAlignment="1">
      <alignment horizontal="center" vertical="distributed"/>
    </xf>
    <xf numFmtId="0" fontId="39" fillId="0" borderId="28" xfId="0" applyFont="1" applyBorder="1" applyAlignment="1">
      <alignment horizontal="center"/>
    </xf>
    <xf numFmtId="0" fontId="39" fillId="0" borderId="29" xfId="0" applyFont="1" applyBorder="1" applyAlignment="1">
      <alignment horizontal="center"/>
    </xf>
    <xf numFmtId="0" fontId="39" fillId="0" borderId="3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4" fillId="0" borderId="151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49" xfId="0" applyFont="1" applyFill="1" applyBorder="1" applyAlignment="1">
      <alignment horizontal="center" vertical="center"/>
    </xf>
    <xf numFmtId="0" fontId="3" fillId="0" borderId="146" xfId="0" applyFont="1" applyFill="1" applyBorder="1" applyAlignment="1">
      <alignment horizontal="center" vertical="center"/>
    </xf>
    <xf numFmtId="0" fontId="3" fillId="0" borderId="14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1" xfId="0" applyFont="1" applyFill="1" applyBorder="1" applyAlignment="1">
      <alignment horizontal="center" vertical="center" wrapText="1"/>
    </xf>
    <xf numFmtId="0" fontId="3" fillId="0" borderId="8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149" xfId="0" applyFont="1" applyFill="1" applyBorder="1" applyAlignment="1">
      <alignment horizontal="center" vertical="center"/>
    </xf>
    <xf numFmtId="0" fontId="4" fillId="0" borderId="146" xfId="0" applyFont="1" applyFill="1" applyBorder="1" applyAlignment="1">
      <alignment horizontal="center" vertical="center"/>
    </xf>
    <xf numFmtId="0" fontId="4" fillId="0" borderId="14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0" fillId="0" borderId="151" xfId="0" applyFont="1" applyFill="1" applyBorder="1" applyAlignment="1">
      <alignment horizontal="center" vertical="center" wrapText="1"/>
    </xf>
    <xf numFmtId="0" fontId="20" fillId="0" borderId="87" xfId="0" applyFont="1" applyFill="1" applyBorder="1" applyAlignment="1">
      <alignment horizontal="center" vertical="center" wrapText="1"/>
    </xf>
    <xf numFmtId="0" fontId="20" fillId="0" borderId="101" xfId="0" applyFont="1" applyFill="1" applyBorder="1" applyAlignment="1">
      <alignment horizontal="center" vertical="center"/>
    </xf>
    <xf numFmtId="0" fontId="20" fillId="0" borderId="103" xfId="0" applyFont="1" applyFill="1" applyBorder="1" applyAlignment="1">
      <alignment horizontal="center" vertical="center"/>
    </xf>
    <xf numFmtId="0" fontId="20" fillId="0" borderId="125" xfId="0" applyFont="1" applyFill="1" applyBorder="1" applyAlignment="1">
      <alignment horizontal="center" vertical="center"/>
    </xf>
    <xf numFmtId="0" fontId="21" fillId="0" borderId="87" xfId="0" applyFont="1" applyBorder="1" applyAlignment="1">
      <alignment horizontal="center" vertical="center"/>
    </xf>
    <xf numFmtId="0" fontId="20" fillId="0" borderId="125" xfId="0" applyFont="1" applyFill="1" applyBorder="1" applyAlignment="1">
      <alignment horizontal="center" vertical="center" wrapText="1"/>
    </xf>
    <xf numFmtId="0" fontId="21" fillId="0" borderId="87" xfId="0" applyFont="1" applyBorder="1" applyAlignment="1">
      <alignment horizontal="center" vertical="center" wrapText="1"/>
    </xf>
    <xf numFmtId="0" fontId="11" fillId="0" borderId="125" xfId="0" applyFont="1" applyFill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 wrapText="1"/>
    </xf>
    <xf numFmtId="0" fontId="20" fillId="0" borderId="149" xfId="0" applyFont="1" applyFill="1" applyBorder="1" applyAlignment="1">
      <alignment horizontal="center" vertical="center"/>
    </xf>
    <xf numFmtId="0" fontId="20" fillId="0" borderId="146" xfId="0" applyFont="1" applyFill="1" applyBorder="1" applyAlignment="1">
      <alignment horizontal="center" vertical="center"/>
    </xf>
    <xf numFmtId="0" fontId="20" fillId="0" borderId="147" xfId="0" applyFont="1" applyFill="1" applyBorder="1" applyAlignment="1">
      <alignment horizontal="center" vertical="center"/>
    </xf>
    <xf numFmtId="0" fontId="4" fillId="0" borderId="125" xfId="0" applyFont="1" applyFill="1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4" fillId="0" borderId="101" xfId="0" applyFont="1" applyFill="1" applyBorder="1" applyAlignment="1">
      <alignment horizontal="center" vertical="center"/>
    </xf>
    <xf numFmtId="0" fontId="4" fillId="0" borderId="103" xfId="0" applyFont="1" applyFill="1" applyBorder="1" applyAlignment="1">
      <alignment horizontal="center" vertical="center"/>
    </xf>
    <xf numFmtId="0" fontId="4" fillId="0" borderId="125" xfId="0" applyFont="1" applyFill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3" fontId="14" fillId="0" borderId="157" xfId="0" applyNumberFormat="1" applyFont="1" applyBorder="1" applyAlignment="1">
      <alignment horizontal="left" vertical="center"/>
    </xf>
    <xf numFmtId="3" fontId="14" fillId="0" borderId="158" xfId="0" applyNumberFormat="1" applyFont="1" applyBorder="1" applyAlignment="1">
      <alignment horizontal="left" vertical="center"/>
    </xf>
    <xf numFmtId="3" fontId="27" fillId="0" borderId="149" xfId="0" applyNumberFormat="1" applyFont="1" applyBorder="1" applyAlignment="1">
      <alignment horizontal="center" vertical="center" wrapText="1"/>
    </xf>
    <xf numFmtId="3" fontId="27" fillId="0" borderId="164" xfId="0" applyNumberFormat="1" applyFont="1" applyBorder="1" applyAlignment="1">
      <alignment horizontal="center" vertical="center" wrapText="1"/>
    </xf>
    <xf numFmtId="3" fontId="27" fillId="0" borderId="147" xfId="0" applyNumberFormat="1" applyFont="1" applyBorder="1" applyAlignment="1">
      <alignment horizontal="center" vertical="center" wrapText="1"/>
    </xf>
    <xf numFmtId="3" fontId="48" fillId="0" borderId="149" xfId="0" applyNumberFormat="1" applyFont="1" applyFill="1" applyBorder="1" applyAlignment="1">
      <alignment horizontal="center" vertical="center" wrapText="1"/>
    </xf>
    <xf numFmtId="3" fontId="48" fillId="0" borderId="147" xfId="0" applyNumberFormat="1" applyFont="1" applyFill="1" applyBorder="1" applyAlignment="1">
      <alignment horizontal="center" vertical="center" wrapText="1"/>
    </xf>
    <xf numFmtId="3" fontId="12" fillId="0" borderId="149" xfId="0" applyNumberFormat="1" applyFont="1" applyFill="1" applyBorder="1" applyAlignment="1">
      <alignment horizontal="center" vertical="center"/>
    </xf>
    <xf numFmtId="3" fontId="12" fillId="0" borderId="147" xfId="0" applyNumberFormat="1" applyFont="1" applyFill="1" applyBorder="1" applyAlignment="1">
      <alignment horizontal="center" vertical="center"/>
    </xf>
    <xf numFmtId="3" fontId="12" fillId="0" borderId="157" xfId="0" applyNumberFormat="1" applyFont="1" applyFill="1" applyBorder="1" applyAlignment="1">
      <alignment horizontal="center" vertical="center" wrapText="1"/>
    </xf>
    <xf numFmtId="3" fontId="12" fillId="0" borderId="158" xfId="0" applyNumberFormat="1" applyFont="1" applyFill="1" applyBorder="1" applyAlignment="1">
      <alignment horizontal="center" vertical="center" wrapText="1"/>
    </xf>
    <xf numFmtId="3" fontId="12" fillId="0" borderId="104" xfId="0" applyNumberFormat="1" applyFont="1" applyFill="1" applyBorder="1" applyAlignment="1">
      <alignment horizontal="center" vertical="center" wrapText="1"/>
    </xf>
    <xf numFmtId="3" fontId="12" fillId="0" borderId="106" xfId="0" applyNumberFormat="1" applyFont="1" applyFill="1" applyBorder="1" applyAlignment="1">
      <alignment horizontal="center" vertical="center" wrapText="1"/>
    </xf>
    <xf numFmtId="3" fontId="14" fillId="0" borderId="82" xfId="0" applyNumberFormat="1" applyFont="1" applyBorder="1" applyAlignment="1">
      <alignment horizontal="left" vertical="center"/>
    </xf>
    <xf numFmtId="3" fontId="14" fillId="0" borderId="8" xfId="0" applyNumberFormat="1" applyFont="1" applyBorder="1" applyAlignment="1">
      <alignment horizontal="left" vertical="center"/>
    </xf>
    <xf numFmtId="3" fontId="12" fillId="0" borderId="149" xfId="0" applyNumberFormat="1" applyFont="1" applyFill="1" applyBorder="1" applyAlignment="1">
      <alignment horizontal="center" vertical="center" wrapText="1"/>
    </xf>
    <xf numFmtId="3" fontId="12" fillId="0" borderId="147" xfId="0" applyNumberFormat="1" applyFont="1" applyFill="1" applyBorder="1" applyAlignment="1">
      <alignment horizontal="center" vertical="center" wrapText="1"/>
    </xf>
    <xf numFmtId="3" fontId="11" fillId="0" borderId="149" xfId="0" applyNumberFormat="1" applyFont="1" applyFill="1" applyBorder="1" applyAlignment="1">
      <alignment horizontal="center" vertical="center"/>
    </xf>
    <xf numFmtId="3" fontId="11" fillId="0" borderId="147" xfId="0" applyNumberFormat="1" applyFont="1" applyFill="1" applyBorder="1" applyAlignment="1">
      <alignment horizontal="center" vertical="center"/>
    </xf>
    <xf numFmtId="3" fontId="12" fillId="0" borderId="100" xfId="0" applyNumberFormat="1" applyFont="1" applyFill="1" applyBorder="1" applyAlignment="1">
      <alignment horizontal="center" vertical="center" wrapText="1"/>
    </xf>
    <xf numFmtId="3" fontId="12" fillId="0" borderId="105" xfId="0" applyNumberFormat="1" applyFont="1" applyFill="1" applyBorder="1" applyAlignment="1">
      <alignment horizontal="center" vertical="center" wrapText="1"/>
    </xf>
    <xf numFmtId="3" fontId="12" fillId="0" borderId="101" xfId="0" applyNumberFormat="1" applyFont="1" applyFill="1" applyBorder="1" applyAlignment="1">
      <alignment horizontal="center" vertical="center"/>
    </xf>
    <xf numFmtId="3" fontId="12" fillId="0" borderId="103" xfId="0" applyNumberFormat="1" applyFont="1" applyFill="1" applyBorder="1" applyAlignment="1">
      <alignment horizontal="center" vertical="center"/>
    </xf>
    <xf numFmtId="3" fontId="11" fillId="0" borderId="125" xfId="0" applyNumberFormat="1" applyFont="1" applyFill="1" applyBorder="1" applyAlignment="1">
      <alignment horizontal="left" vertical="center" wrapText="1"/>
    </xf>
    <xf numFmtId="3" fontId="11" fillId="0" borderId="87" xfId="0" applyNumberFormat="1" applyFont="1" applyFill="1" applyBorder="1" applyAlignment="1">
      <alignment horizontal="left" vertical="center" wrapText="1"/>
    </xf>
    <xf numFmtId="3" fontId="11" fillId="0" borderId="101" xfId="0" applyNumberFormat="1" applyFont="1" applyFill="1" applyBorder="1" applyAlignment="1">
      <alignment horizontal="center" vertical="center"/>
    </xf>
    <xf numFmtId="3" fontId="11" fillId="0" borderId="103" xfId="0" applyNumberFormat="1" applyFont="1" applyFill="1" applyBorder="1" applyAlignment="1">
      <alignment horizontal="center" vertical="center"/>
    </xf>
    <xf numFmtId="3" fontId="14" fillId="0" borderId="149" xfId="0" applyNumberFormat="1" applyFont="1" applyBorder="1" applyAlignment="1">
      <alignment horizontal="center" vertical="center"/>
    </xf>
    <xf numFmtId="3" fontId="14" fillId="0" borderId="147" xfId="0" applyNumberFormat="1" applyFont="1" applyBorder="1" applyAlignment="1">
      <alignment horizontal="center" vertical="center"/>
    </xf>
    <xf numFmtId="3" fontId="14" fillId="0" borderId="104" xfId="0" applyNumberFormat="1" applyFont="1" applyBorder="1" applyAlignment="1">
      <alignment horizontal="center" vertical="center"/>
    </xf>
    <xf numFmtId="3" fontId="14" fillId="0" borderId="106" xfId="0" applyNumberFormat="1" applyFont="1" applyBorder="1" applyAlignment="1">
      <alignment horizontal="center" vertical="center"/>
    </xf>
    <xf numFmtId="3" fontId="11" fillId="0" borderId="151" xfId="0" applyNumberFormat="1" applyFont="1" applyFill="1" applyBorder="1" applyAlignment="1">
      <alignment horizontal="center" vertical="center" wrapText="1"/>
    </xf>
    <xf numFmtId="3" fontId="11" fillId="0" borderId="87" xfId="0" applyNumberFormat="1" applyFont="1" applyFill="1" applyBorder="1" applyAlignment="1">
      <alignment horizontal="center" vertical="center" wrapText="1"/>
    </xf>
    <xf numFmtId="3" fontId="13" fillId="0" borderId="94" xfId="0" applyNumberFormat="1" applyFont="1" applyBorder="1" applyAlignment="1">
      <alignment horizontal="center" vertical="center"/>
    </xf>
    <xf numFmtId="3" fontId="11" fillId="0" borderId="94" xfId="0" applyNumberFormat="1" applyFont="1" applyFill="1" applyBorder="1" applyAlignment="1">
      <alignment horizontal="center" vertical="center" wrapText="1"/>
    </xf>
    <xf numFmtId="3" fontId="27" fillId="0" borderId="101" xfId="0" applyNumberFormat="1" applyFont="1" applyBorder="1" applyAlignment="1">
      <alignment horizontal="center" vertical="center"/>
    </xf>
    <xf numFmtId="3" fontId="27" fillId="0" borderId="102" xfId="0" applyNumberFormat="1" applyFont="1" applyBorder="1" applyAlignment="1">
      <alignment horizontal="center" vertical="center"/>
    </xf>
    <xf numFmtId="3" fontId="13" fillId="0" borderId="149" xfId="0" applyNumberFormat="1" applyFont="1" applyBorder="1" applyAlignment="1">
      <alignment horizontal="center" vertical="center" wrapText="1"/>
    </xf>
    <xf numFmtId="0" fontId="13" fillId="0" borderId="147" xfId="0" applyFont="1" applyBorder="1" applyAlignment="1">
      <alignment wrapText="1"/>
    </xf>
    <xf numFmtId="3" fontId="27" fillId="0" borderId="94" xfId="0" applyNumberFormat="1" applyFont="1" applyBorder="1" applyAlignment="1">
      <alignment horizontal="center" vertical="center"/>
    </xf>
    <xf numFmtId="3" fontId="13" fillId="0" borderId="101" xfId="0" applyNumberFormat="1" applyFont="1" applyBorder="1" applyAlignment="1">
      <alignment horizontal="center" vertical="center"/>
    </xf>
    <xf numFmtId="3" fontId="13" fillId="0" borderId="102" xfId="0" applyNumberFormat="1" applyFont="1" applyBorder="1" applyAlignment="1">
      <alignment horizontal="center" vertical="center"/>
    </xf>
    <xf numFmtId="3" fontId="13" fillId="0" borderId="94" xfId="0" applyNumberFormat="1" applyFont="1" applyBorder="1" applyAlignment="1">
      <alignment horizontal="center" vertical="center" wrapText="1"/>
    </xf>
    <xf numFmtId="3" fontId="19" fillId="0" borderId="149" xfId="0" applyNumberFormat="1" applyFont="1" applyFill="1" applyBorder="1" applyAlignment="1">
      <alignment horizontal="center" vertical="center" wrapText="1"/>
    </xf>
    <xf numFmtId="3" fontId="19" fillId="0" borderId="147" xfId="0" applyNumberFormat="1" applyFont="1" applyFill="1" applyBorder="1" applyAlignment="1">
      <alignment horizontal="center" vertical="center" wrapText="1"/>
    </xf>
    <xf numFmtId="3" fontId="13" fillId="0" borderId="164" xfId="0" applyNumberFormat="1" applyFont="1" applyBorder="1" applyAlignment="1">
      <alignment horizontal="center" vertical="center" wrapText="1"/>
    </xf>
    <xf numFmtId="3" fontId="13" fillId="0" borderId="147" xfId="0" applyNumberFormat="1" applyFont="1" applyBorder="1" applyAlignment="1">
      <alignment horizontal="center" vertical="center" wrapText="1"/>
    </xf>
    <xf numFmtId="3" fontId="11" fillId="0" borderId="151" xfId="0" applyNumberFormat="1" applyFont="1" applyBorder="1" applyAlignment="1">
      <alignment horizontal="left" vertical="center" wrapText="1"/>
    </xf>
    <xf numFmtId="3" fontId="11" fillId="0" borderId="87" xfId="0" applyNumberFormat="1" applyFont="1" applyBorder="1" applyAlignment="1">
      <alignment horizontal="left" vertical="center" wrapText="1"/>
    </xf>
    <xf numFmtId="3" fontId="11" fillId="0" borderId="151" xfId="0" applyNumberFormat="1" applyFont="1" applyFill="1" applyBorder="1" applyAlignment="1">
      <alignment horizontal="left" vertical="center" wrapText="1"/>
    </xf>
    <xf numFmtId="3" fontId="11" fillId="0" borderId="149" xfId="0" applyNumberFormat="1" applyFont="1" applyFill="1" applyBorder="1" applyAlignment="1">
      <alignment horizontal="center" vertical="center" wrapText="1"/>
    </xf>
    <xf numFmtId="3" fontId="11" fillId="0" borderId="147" xfId="0" applyNumberFormat="1" applyFont="1" applyFill="1" applyBorder="1" applyAlignment="1">
      <alignment horizontal="center" vertical="center" wrapText="1"/>
    </xf>
    <xf numFmtId="3" fontId="27" fillId="0" borderId="94" xfId="0" applyNumberFormat="1" applyFont="1" applyBorder="1" applyAlignment="1">
      <alignment horizontal="center" vertical="center" wrapText="1"/>
    </xf>
    <xf numFmtId="3" fontId="11" fillId="0" borderId="125" xfId="0" applyNumberFormat="1" applyFont="1" applyBorder="1" applyAlignment="1">
      <alignment horizontal="left" vertical="center" wrapText="1"/>
    </xf>
    <xf numFmtId="3" fontId="13" fillId="0" borderId="149" xfId="0" applyNumberFormat="1" applyFont="1" applyBorder="1" applyAlignment="1">
      <alignment horizontal="center" vertical="center"/>
    </xf>
    <xf numFmtId="3" fontId="13" fillId="0" borderId="164" xfId="0" applyNumberFormat="1" applyFont="1" applyBorder="1" applyAlignment="1">
      <alignment horizontal="center" vertical="center"/>
    </xf>
    <xf numFmtId="3" fontId="13" fillId="0" borderId="147" xfId="0" applyNumberFormat="1" applyFont="1" applyBorder="1" applyAlignment="1">
      <alignment horizontal="center" vertical="center"/>
    </xf>
    <xf numFmtId="3" fontId="10" fillId="0" borderId="149" xfId="0" applyNumberFormat="1" applyFont="1" applyBorder="1" applyAlignment="1">
      <alignment horizontal="center" vertical="center"/>
    </xf>
    <xf numFmtId="3" fontId="10" fillId="0" borderId="147" xfId="0" applyNumberFormat="1" applyFont="1" applyBorder="1" applyAlignment="1">
      <alignment horizontal="center" vertical="center"/>
    </xf>
    <xf numFmtId="3" fontId="10" fillId="0" borderId="154" xfId="0" applyNumberFormat="1" applyFont="1" applyFill="1" applyBorder="1" applyAlignment="1">
      <alignment horizontal="center" vertical="center"/>
    </xf>
    <xf numFmtId="3" fontId="10" fillId="0" borderId="168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104" xfId="0" applyNumberFormat="1" applyFont="1" applyBorder="1" applyAlignment="1">
      <alignment horizontal="center" vertical="center"/>
    </xf>
    <xf numFmtId="3" fontId="10" fillId="0" borderId="106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left" vertical="center"/>
    </xf>
    <xf numFmtId="3" fontId="10" fillId="0" borderId="8" xfId="0" applyNumberFormat="1" applyFont="1" applyBorder="1" applyAlignment="1">
      <alignment horizontal="left" vertical="center"/>
    </xf>
    <xf numFmtId="3" fontId="10" fillId="0" borderId="157" xfId="0" applyNumberFormat="1" applyFont="1" applyBorder="1" applyAlignment="1">
      <alignment horizontal="left" vertical="center"/>
    </xf>
    <xf numFmtId="3" fontId="10" fillId="0" borderId="158" xfId="0" applyNumberFormat="1" applyFont="1" applyBorder="1" applyAlignment="1">
      <alignment horizontal="left" vertical="center"/>
    </xf>
    <xf numFmtId="3" fontId="11" fillId="0" borderId="146" xfId="0" applyNumberFormat="1" applyFont="1" applyFill="1" applyBorder="1" applyAlignment="1">
      <alignment horizontal="center" vertical="center"/>
    </xf>
    <xf numFmtId="3" fontId="11" fillId="0" borderId="158" xfId="0" applyNumberFormat="1" applyFont="1" applyFill="1" applyBorder="1" applyAlignment="1">
      <alignment horizontal="left" vertical="center" wrapText="1"/>
    </xf>
    <xf numFmtId="3" fontId="11" fillId="0" borderId="106" xfId="0" applyNumberFormat="1" applyFont="1" applyFill="1" applyBorder="1" applyAlignment="1">
      <alignment horizontal="left" vertical="center" wrapText="1"/>
    </xf>
    <xf numFmtId="3" fontId="11" fillId="0" borderId="157" xfId="0" applyNumberFormat="1" applyFont="1" applyFill="1" applyBorder="1" applyAlignment="1">
      <alignment horizontal="center" vertical="center" wrapText="1"/>
    </xf>
    <xf numFmtId="3" fontId="11" fillId="0" borderId="104" xfId="0" applyNumberFormat="1" applyFont="1" applyFill="1" applyBorder="1" applyAlignment="1">
      <alignment horizontal="center" vertical="center" wrapText="1"/>
    </xf>
    <xf numFmtId="3" fontId="11" fillId="0" borderId="164" xfId="0" applyNumberFormat="1" applyFont="1" applyFill="1" applyBorder="1" applyAlignment="1">
      <alignment horizontal="center" vertical="center"/>
    </xf>
    <xf numFmtId="3" fontId="12" fillId="0" borderId="164" xfId="0" applyNumberFormat="1" applyFont="1" applyFill="1" applyBorder="1" applyAlignment="1">
      <alignment horizontal="center" vertical="center"/>
    </xf>
    <xf numFmtId="3" fontId="13" fillId="0" borderId="103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distributed"/>
    </xf>
    <xf numFmtId="3" fontId="27" fillId="0" borderId="103" xfId="0" applyNumberFormat="1" applyFont="1" applyBorder="1" applyAlignment="1">
      <alignment horizontal="center" vertical="center"/>
    </xf>
    <xf numFmtId="3" fontId="27" fillId="0" borderId="125" xfId="0" applyNumberFormat="1" applyFont="1" applyBorder="1" applyAlignment="1">
      <alignment horizontal="center" vertical="center" wrapText="1"/>
    </xf>
    <xf numFmtId="3" fontId="27" fillId="0" borderId="87" xfId="0" applyNumberFormat="1" applyFont="1" applyBorder="1" applyAlignment="1">
      <alignment horizontal="center" vertical="center" wrapText="1"/>
    </xf>
    <xf numFmtId="3" fontId="12" fillId="0" borderId="146" xfId="0" applyNumberFormat="1" applyFont="1" applyFill="1" applyBorder="1" applyAlignment="1">
      <alignment horizontal="center" vertical="center"/>
    </xf>
    <xf numFmtId="3" fontId="11" fillId="0" borderId="100" xfId="0" applyNumberFormat="1" applyFont="1" applyFill="1" applyBorder="1" applyAlignment="1">
      <alignment horizontal="center" vertical="center" wrapText="1"/>
    </xf>
    <xf numFmtId="3" fontId="13" fillId="0" borderId="125" xfId="0" applyNumberFormat="1" applyFont="1" applyBorder="1" applyAlignment="1">
      <alignment horizontal="center" vertical="center" wrapText="1"/>
    </xf>
    <xf numFmtId="3" fontId="13" fillId="0" borderId="87" xfId="0" applyNumberFormat="1" applyFont="1" applyBorder="1" applyAlignment="1">
      <alignment horizontal="center" vertical="center" wrapText="1"/>
    </xf>
    <xf numFmtId="3" fontId="19" fillId="0" borderId="125" xfId="0" applyNumberFormat="1" applyFont="1" applyFill="1" applyBorder="1" applyAlignment="1">
      <alignment horizontal="left" vertical="center" wrapText="1"/>
    </xf>
    <xf numFmtId="3" fontId="19" fillId="0" borderId="87" xfId="0" applyNumberFormat="1" applyFont="1" applyFill="1" applyBorder="1" applyAlignment="1">
      <alignment horizontal="left" vertical="center" wrapText="1"/>
    </xf>
    <xf numFmtId="3" fontId="10" fillId="0" borderId="154" xfId="0" applyNumberFormat="1" applyFont="1" applyFill="1" applyBorder="1" applyAlignment="1">
      <alignment horizontal="center" vertical="distributed"/>
    </xf>
    <xf numFmtId="3" fontId="10" fillId="0" borderId="168" xfId="0" applyNumberFormat="1" applyFont="1" applyFill="1" applyBorder="1" applyAlignment="1">
      <alignment horizontal="center" vertical="distributed"/>
    </xf>
    <xf numFmtId="3" fontId="10" fillId="0" borderId="0" xfId="0" applyNumberFormat="1" applyFont="1" applyFill="1" applyBorder="1" applyAlignment="1">
      <alignment horizontal="left" vertical="distributed"/>
    </xf>
    <xf numFmtId="3" fontId="13" fillId="0" borderId="151" xfId="0" applyNumberFormat="1" applyFont="1" applyFill="1" applyBorder="1" applyAlignment="1">
      <alignment horizontal="center" vertical="center"/>
    </xf>
    <xf numFmtId="3" fontId="13" fillId="0" borderId="87" xfId="0" applyNumberFormat="1" applyFont="1" applyFill="1" applyBorder="1" applyAlignment="1">
      <alignment horizontal="center" vertical="center"/>
    </xf>
    <xf numFmtId="3" fontId="13" fillId="0" borderId="125" xfId="0" applyNumberFormat="1" applyFont="1" applyFill="1" applyBorder="1" applyAlignment="1">
      <alignment horizontal="center" vertical="center"/>
    </xf>
    <xf numFmtId="3" fontId="11" fillId="0" borderId="94" xfId="0" applyNumberFormat="1" applyFont="1" applyFill="1" applyBorder="1" applyAlignment="1">
      <alignment horizontal="center" vertical="center"/>
    </xf>
    <xf numFmtId="3" fontId="13" fillId="0" borderId="63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3" fontId="13" fillId="0" borderId="101" xfId="0" applyNumberFormat="1" applyFont="1" applyFill="1" applyBorder="1" applyAlignment="1">
      <alignment horizontal="center" vertical="center"/>
    </xf>
    <xf numFmtId="3" fontId="13" fillId="0" borderId="102" xfId="0" applyNumberFormat="1" applyFont="1" applyFill="1" applyBorder="1" applyAlignment="1">
      <alignment horizontal="center" vertical="center"/>
    </xf>
    <xf numFmtId="3" fontId="13" fillId="0" borderId="103" xfId="0" applyNumberFormat="1" applyFont="1" applyFill="1" applyBorder="1" applyAlignment="1">
      <alignment horizontal="center" vertical="center"/>
    </xf>
    <xf numFmtId="3" fontId="13" fillId="0" borderId="125" xfId="0" applyNumberFormat="1" applyFont="1" applyFill="1" applyBorder="1" applyAlignment="1">
      <alignment horizontal="center" vertical="center" wrapText="1"/>
    </xf>
    <xf numFmtId="3" fontId="13" fillId="0" borderId="87" xfId="0" applyNumberFormat="1" applyFont="1" applyFill="1" applyBorder="1" applyAlignment="1">
      <alignment horizontal="center" vertical="center" wrapText="1"/>
    </xf>
    <xf numFmtId="3" fontId="13" fillId="0" borderId="94" xfId="0" applyNumberFormat="1" applyFont="1" applyFill="1" applyBorder="1" applyAlignment="1">
      <alignment horizontal="center" vertical="center"/>
    </xf>
    <xf numFmtId="3" fontId="27" fillId="0" borderId="125" xfId="0" applyNumberFormat="1" applyFont="1" applyFill="1" applyBorder="1" applyAlignment="1">
      <alignment horizontal="center" vertical="center"/>
    </xf>
    <xf numFmtId="3" fontId="27" fillId="0" borderId="87" xfId="0" applyNumberFormat="1" applyFont="1" applyFill="1" applyBorder="1" applyAlignment="1">
      <alignment horizontal="center" vertical="center"/>
    </xf>
    <xf numFmtId="3" fontId="27" fillId="0" borderId="157" xfId="0" applyNumberFormat="1" applyFont="1" applyFill="1" applyBorder="1" applyAlignment="1">
      <alignment horizontal="center" vertical="center"/>
    </xf>
    <xf numFmtId="3" fontId="27" fillId="0" borderId="158" xfId="0" applyNumberFormat="1" applyFont="1" applyFill="1" applyBorder="1" applyAlignment="1">
      <alignment horizontal="center" vertical="center"/>
    </xf>
    <xf numFmtId="3" fontId="27" fillId="0" borderId="104" xfId="0" applyNumberFormat="1" applyFont="1" applyFill="1" applyBorder="1" applyAlignment="1">
      <alignment horizontal="center" vertical="center"/>
    </xf>
    <xf numFmtId="3" fontId="27" fillId="0" borderId="106" xfId="0" applyNumberFormat="1" applyFont="1" applyFill="1" applyBorder="1" applyAlignment="1">
      <alignment horizontal="center" vertical="center"/>
    </xf>
    <xf numFmtId="3" fontId="12" fillId="0" borderId="94" xfId="0" applyNumberFormat="1" applyFont="1" applyFill="1" applyBorder="1" applyAlignment="1">
      <alignment horizontal="center" vertical="center"/>
    </xf>
    <xf numFmtId="3" fontId="27" fillId="0" borderId="100" xfId="0" applyNumberFormat="1" applyFont="1" applyFill="1" applyBorder="1" applyAlignment="1">
      <alignment horizontal="center" vertical="center"/>
    </xf>
    <xf numFmtId="3" fontId="27" fillId="0" borderId="126" xfId="0" applyNumberFormat="1" applyFont="1" applyFill="1" applyBorder="1" applyAlignment="1">
      <alignment horizontal="center" vertical="center"/>
    </xf>
    <xf numFmtId="3" fontId="27" fillId="0" borderId="10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 vertical="center"/>
    </xf>
    <xf numFmtId="3" fontId="27" fillId="0" borderId="94" xfId="0" applyNumberFormat="1" applyFont="1" applyFill="1" applyBorder="1" applyAlignment="1">
      <alignment horizontal="center" vertical="center"/>
    </xf>
    <xf numFmtId="3" fontId="27" fillId="0" borderId="101" xfId="0" applyNumberFormat="1" applyFont="1" applyFill="1" applyBorder="1" applyAlignment="1">
      <alignment horizontal="center" vertical="center"/>
    </xf>
    <xf numFmtId="3" fontId="27" fillId="0" borderId="102" xfId="0" applyNumberFormat="1" applyFont="1" applyFill="1" applyBorder="1" applyAlignment="1">
      <alignment horizontal="center" vertical="center"/>
    </xf>
    <xf numFmtId="3" fontId="27" fillId="0" borderId="103" xfId="0" applyNumberFormat="1" applyFont="1" applyFill="1" applyBorder="1" applyAlignment="1">
      <alignment horizontal="center" vertical="center"/>
    </xf>
    <xf numFmtId="3" fontId="27" fillId="0" borderId="125" xfId="0" applyNumberFormat="1" applyFont="1" applyFill="1" applyBorder="1" applyAlignment="1">
      <alignment horizontal="center" vertical="center" wrapText="1"/>
    </xf>
    <xf numFmtId="3" fontId="27" fillId="0" borderId="87" xfId="0" applyNumberFormat="1" applyFont="1" applyFill="1" applyBorder="1" applyAlignment="1">
      <alignment horizontal="center" vertical="center" wrapText="1"/>
    </xf>
    <xf numFmtId="3" fontId="27" fillId="0" borderId="63" xfId="0" applyNumberFormat="1" applyFont="1" applyFill="1" applyBorder="1" applyAlignment="1">
      <alignment horizontal="center" vertical="center"/>
    </xf>
    <xf numFmtId="3" fontId="13" fillId="0" borderId="151" xfId="0" applyNumberFormat="1" applyFont="1" applyBorder="1" applyAlignment="1">
      <alignment horizontal="center" vertical="center" wrapText="1"/>
    </xf>
    <xf numFmtId="0" fontId="11" fillId="0" borderId="12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3" fontId="11" fillId="0" borderId="129" xfId="0" applyNumberFormat="1" applyFont="1" applyFill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/>
    </xf>
    <xf numFmtId="3" fontId="11" fillId="0" borderId="129" xfId="0" applyNumberFormat="1" applyFont="1" applyFill="1" applyBorder="1" applyAlignment="1">
      <alignment horizontal="center" vertical="center" wrapText="1"/>
    </xf>
    <xf numFmtId="3" fontId="13" fillId="0" borderId="9" xfId="0" applyNumberFormat="1" applyFont="1" applyBorder="1" applyAlignment="1">
      <alignment horizontal="center" vertical="center" wrapText="1"/>
    </xf>
    <xf numFmtId="3" fontId="11" fillId="0" borderId="9" xfId="0" applyNumberFormat="1" applyFont="1" applyFill="1" applyBorder="1" applyAlignment="1">
      <alignment horizontal="center" vertical="center" wrapText="1"/>
    </xf>
    <xf numFmtId="3" fontId="11" fillId="0" borderId="151" xfId="0" applyNumberFormat="1" applyFont="1" applyBorder="1" applyAlignment="1">
      <alignment horizontal="center" vertical="center" wrapText="1"/>
    </xf>
    <xf numFmtId="3" fontId="11" fillId="0" borderId="87" xfId="0" applyNumberFormat="1" applyFont="1" applyBorder="1" applyAlignment="1">
      <alignment horizontal="center" vertical="center" wrapText="1"/>
    </xf>
    <xf numFmtId="3" fontId="27" fillId="0" borderId="151" xfId="0" applyNumberFormat="1" applyFont="1" applyBorder="1" applyAlignment="1">
      <alignment horizontal="center" vertical="center" wrapText="1"/>
    </xf>
    <xf numFmtId="3" fontId="12" fillId="0" borderId="129" xfId="0" applyNumberFormat="1" applyFont="1" applyFill="1" applyBorder="1" applyAlignment="1">
      <alignment horizontal="center" vertical="center"/>
    </xf>
    <xf numFmtId="3" fontId="27" fillId="0" borderId="9" xfId="0" applyNumberFormat="1" applyFont="1" applyBorder="1" applyAlignment="1">
      <alignment horizontal="center" vertical="center"/>
    </xf>
    <xf numFmtId="3" fontId="12" fillId="0" borderId="129" xfId="0" applyNumberFormat="1" applyFont="1" applyFill="1" applyBorder="1" applyAlignment="1">
      <alignment horizontal="center" vertical="center" wrapText="1"/>
    </xf>
    <xf numFmtId="3" fontId="27" fillId="0" borderId="9" xfId="0" applyNumberFormat="1" applyFont="1" applyBorder="1" applyAlignment="1">
      <alignment horizontal="center" vertical="center" wrapText="1"/>
    </xf>
    <xf numFmtId="3" fontId="12" fillId="0" borderId="151" xfId="0" applyNumberFormat="1" applyFont="1" applyBorder="1" applyAlignment="1">
      <alignment horizontal="center" vertical="center" wrapText="1"/>
    </xf>
    <xf numFmtId="3" fontId="12" fillId="0" borderId="87" xfId="0" applyNumberFormat="1" applyFont="1" applyBorder="1" applyAlignment="1">
      <alignment horizontal="center" vertical="center" wrapText="1"/>
    </xf>
    <xf numFmtId="3" fontId="12" fillId="0" borderId="129" xfId="2" applyNumberFormat="1" applyFont="1" applyFill="1" applyBorder="1" applyAlignment="1">
      <alignment horizontal="center" vertical="center" wrapText="1"/>
    </xf>
    <xf numFmtId="3" fontId="12" fillId="0" borderId="9" xfId="2" applyNumberFormat="1" applyFont="1" applyFill="1" applyBorder="1" applyAlignment="1">
      <alignment horizontal="center" vertical="center" wrapText="1"/>
    </xf>
    <xf numFmtId="3" fontId="10" fillId="0" borderId="82" xfId="0" applyNumberFormat="1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3" fontId="10" fillId="0" borderId="104" xfId="0" applyNumberFormat="1" applyFont="1" applyBorder="1" applyAlignment="1">
      <alignment vertical="center"/>
    </xf>
    <xf numFmtId="3" fontId="10" fillId="0" borderId="106" xfId="0" applyNumberFormat="1" applyFont="1" applyBorder="1" applyAlignment="1">
      <alignment vertical="center"/>
    </xf>
    <xf numFmtId="3" fontId="11" fillId="0" borderId="138" xfId="0" applyNumberFormat="1" applyFont="1" applyBorder="1" applyAlignment="1">
      <alignment horizontal="left" vertical="center" wrapText="1"/>
    </xf>
    <xf numFmtId="3" fontId="11" fillId="0" borderId="9" xfId="0" applyNumberFormat="1" applyFont="1" applyBorder="1" applyAlignment="1">
      <alignment horizontal="left" vertical="center" wrapText="1"/>
    </xf>
    <xf numFmtId="3" fontId="10" fillId="0" borderId="5" xfId="0" applyNumberFormat="1" applyFont="1" applyBorder="1" applyAlignment="1">
      <alignment vertical="center"/>
    </xf>
    <xf numFmtId="3" fontId="11" fillId="0" borderId="131" xfId="0" applyNumberFormat="1" applyFont="1" applyFill="1" applyBorder="1" applyAlignment="1">
      <alignment horizontal="center" vertical="center"/>
    </xf>
    <xf numFmtId="3" fontId="12" fillId="0" borderId="101" xfId="0" applyNumberFormat="1" applyFont="1" applyBorder="1" applyAlignment="1">
      <alignment horizontal="center" vertical="center"/>
    </xf>
    <xf numFmtId="3" fontId="12" fillId="0" borderId="131" xfId="0" applyNumberFormat="1" applyFont="1" applyBorder="1" applyAlignment="1">
      <alignment horizontal="center" vertical="center"/>
    </xf>
    <xf numFmtId="3" fontId="12" fillId="0" borderId="13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3" fontId="12" fillId="0" borderId="132" xfId="0" applyNumberFormat="1" applyFont="1" applyBorder="1" applyAlignment="1">
      <alignment horizontal="center" vertical="center"/>
    </xf>
    <xf numFmtId="3" fontId="12" fillId="0" borderId="139" xfId="0" applyNumberFormat="1" applyFont="1" applyFill="1" applyBorder="1" applyAlignment="1">
      <alignment horizontal="center" vertical="center" wrapText="1"/>
    </xf>
    <xf numFmtId="3" fontId="12" fillId="0" borderId="137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>
      <alignment horizontal="center" vertical="center" wrapText="1"/>
    </xf>
    <xf numFmtId="3" fontId="10" fillId="0" borderId="157" xfId="0" applyNumberFormat="1" applyFont="1" applyBorder="1" applyAlignment="1">
      <alignment vertical="center"/>
    </xf>
    <xf numFmtId="3" fontId="10" fillId="0" borderId="158" xfId="0" applyNumberFormat="1" applyFont="1" applyBorder="1" applyAlignment="1">
      <alignment vertical="center"/>
    </xf>
    <xf numFmtId="3" fontId="12" fillId="0" borderId="137" xfId="0" applyNumberFormat="1" applyFont="1" applyBorder="1" applyAlignment="1">
      <alignment horizontal="center" vertical="center" wrapText="1"/>
    </xf>
    <xf numFmtId="3" fontId="12" fillId="0" borderId="106" xfId="0" applyNumberFormat="1" applyFont="1" applyBorder="1" applyAlignment="1">
      <alignment horizontal="center" vertical="center" wrapText="1"/>
    </xf>
    <xf numFmtId="3" fontId="11" fillId="0" borderId="101" xfId="0" applyNumberFormat="1" applyFont="1" applyBorder="1" applyAlignment="1">
      <alignment horizontal="center" vertical="center"/>
    </xf>
    <xf numFmtId="3" fontId="11" fillId="0" borderId="131" xfId="0" applyNumberFormat="1" applyFont="1" applyBorder="1" applyAlignment="1">
      <alignment horizontal="center" vertical="center"/>
    </xf>
    <xf numFmtId="3" fontId="11" fillId="0" borderId="138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3" fontId="11" fillId="0" borderId="138" xfId="0" applyNumberFormat="1" applyFont="1" applyFill="1" applyBorder="1" applyAlignment="1">
      <alignment horizontal="center" vertical="center" wrapText="1"/>
    </xf>
    <xf numFmtId="3" fontId="11" fillId="0" borderId="132" xfId="0" applyNumberFormat="1" applyFont="1" applyBorder="1" applyAlignment="1">
      <alignment horizontal="center" vertical="center"/>
    </xf>
    <xf numFmtId="3" fontId="12" fillId="0" borderId="131" xfId="0" applyNumberFormat="1" applyFont="1" applyFill="1" applyBorder="1" applyAlignment="1">
      <alignment horizontal="center" vertical="center"/>
    </xf>
    <xf numFmtId="3" fontId="9" fillId="0" borderId="151" xfId="0" applyNumberFormat="1" applyFont="1" applyBorder="1" applyAlignment="1">
      <alignment horizontal="center" vertical="center"/>
    </xf>
    <xf numFmtId="3" fontId="9" fillId="0" borderId="87" xfId="0" applyNumberFormat="1" applyFont="1" applyBorder="1" applyAlignment="1">
      <alignment horizontal="center" vertical="center"/>
    </xf>
    <xf numFmtId="3" fontId="11" fillId="0" borderId="94" xfId="0" applyNumberFormat="1" applyFont="1" applyBorder="1" applyAlignment="1">
      <alignment horizontal="left" vertical="center" wrapText="1"/>
    </xf>
    <xf numFmtId="3" fontId="15" fillId="0" borderId="101" xfId="0" applyNumberFormat="1" applyFont="1" applyFill="1" applyBorder="1" applyAlignment="1">
      <alignment horizontal="center" vertical="center"/>
    </xf>
    <xf numFmtId="3" fontId="15" fillId="0" borderId="164" xfId="0" applyNumberFormat="1" applyFont="1" applyFill="1" applyBorder="1" applyAlignment="1">
      <alignment horizontal="center" vertical="center"/>
    </xf>
    <xf numFmtId="3" fontId="15" fillId="0" borderId="131" xfId="0" applyNumberFormat="1" applyFont="1" applyFill="1" applyBorder="1" applyAlignment="1">
      <alignment horizontal="center" vertical="center"/>
    </xf>
    <xf numFmtId="3" fontId="15" fillId="0" borderId="149" xfId="0" applyNumberFormat="1" applyFont="1" applyFill="1" applyBorder="1" applyAlignment="1">
      <alignment horizontal="center" vertical="center"/>
    </xf>
    <xf numFmtId="3" fontId="15" fillId="0" borderId="147" xfId="0" applyNumberFormat="1" applyFont="1" applyFill="1" applyBorder="1" applyAlignment="1">
      <alignment horizontal="center" vertical="center"/>
    </xf>
    <xf numFmtId="3" fontId="13" fillId="0" borderId="138" xfId="0" applyNumberFormat="1" applyFont="1" applyBorder="1" applyAlignment="1">
      <alignment horizontal="center" vertical="center" wrapText="1"/>
    </xf>
    <xf numFmtId="3" fontId="10" fillId="0" borderId="157" xfId="0" applyNumberFormat="1" applyFont="1" applyFill="1" applyBorder="1" applyAlignment="1">
      <alignment horizontal="center" vertical="center" wrapText="1"/>
    </xf>
    <xf numFmtId="3" fontId="10" fillId="0" borderId="158" xfId="0" applyNumberFormat="1" applyFont="1" applyFill="1" applyBorder="1" applyAlignment="1">
      <alignment horizontal="center" vertical="center" wrapText="1"/>
    </xf>
    <xf numFmtId="3" fontId="10" fillId="0" borderId="104" xfId="0" applyNumberFormat="1" applyFont="1" applyFill="1" applyBorder="1" applyAlignment="1">
      <alignment horizontal="center" vertical="center" wrapText="1"/>
    </xf>
    <xf numFmtId="3" fontId="10" fillId="0" borderId="106" xfId="0" applyNumberFormat="1" applyFont="1" applyFill="1" applyBorder="1" applyAlignment="1">
      <alignment horizontal="center" vertical="center" wrapText="1"/>
    </xf>
    <xf numFmtId="3" fontId="12" fillId="0" borderId="132" xfId="0" applyNumberFormat="1" applyFont="1" applyFill="1" applyBorder="1" applyAlignment="1">
      <alignment horizontal="center" vertical="center"/>
    </xf>
    <xf numFmtId="0" fontId="13" fillId="0" borderId="131" xfId="0" applyFont="1" applyBorder="1" applyAlignment="1">
      <alignment horizontal="center" vertical="center"/>
    </xf>
    <xf numFmtId="3" fontId="10" fillId="0" borderId="139" xfId="0" applyNumberFormat="1" applyFont="1" applyFill="1" applyBorder="1" applyAlignment="1">
      <alignment horizontal="center" vertical="center" wrapText="1"/>
    </xf>
    <xf numFmtId="3" fontId="10" fillId="0" borderId="137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3" fontId="27" fillId="0" borderId="138" xfId="0" applyNumberFormat="1" applyFont="1" applyBorder="1" applyAlignment="1">
      <alignment horizontal="center" vertical="center" wrapText="1"/>
    </xf>
    <xf numFmtId="3" fontId="13" fillId="0" borderId="151" xfId="0" applyNumberFormat="1" applyFont="1" applyBorder="1" applyAlignment="1">
      <alignment horizontal="center" vertical="center"/>
    </xf>
    <xf numFmtId="3" fontId="13" fillId="0" borderId="87" xfId="0" applyNumberFormat="1" applyFont="1" applyBorder="1" applyAlignment="1">
      <alignment horizontal="center" vertical="center"/>
    </xf>
    <xf numFmtId="3" fontId="13" fillId="0" borderId="151" xfId="0" applyNumberFormat="1" applyFont="1" applyBorder="1" applyAlignment="1">
      <alignment horizontal="left" vertical="center" wrapText="1"/>
    </xf>
    <xf numFmtId="3" fontId="13" fillId="0" borderId="87" xfId="0" applyNumberFormat="1" applyFont="1" applyBorder="1" applyAlignment="1">
      <alignment horizontal="left" vertical="center" wrapText="1"/>
    </xf>
    <xf numFmtId="3" fontId="13" fillId="0" borderId="131" xfId="0" applyNumberFormat="1" applyFont="1" applyBorder="1" applyAlignment="1">
      <alignment horizontal="center" vertical="center"/>
    </xf>
    <xf numFmtId="3" fontId="13" fillId="0" borderId="94" xfId="0" applyNumberFormat="1" applyFont="1" applyBorder="1" applyAlignment="1">
      <alignment horizontal="left" vertical="center" wrapText="1"/>
    </xf>
    <xf numFmtId="3" fontId="27" fillId="0" borderId="157" xfId="0" applyNumberFormat="1" applyFont="1" applyBorder="1" applyAlignment="1">
      <alignment horizontal="center" vertical="center"/>
    </xf>
    <xf numFmtId="3" fontId="27" fillId="0" borderId="158" xfId="0" applyNumberFormat="1" applyFont="1" applyBorder="1" applyAlignment="1">
      <alignment horizontal="center" vertical="center"/>
    </xf>
    <xf numFmtId="3" fontId="27" fillId="0" borderId="104" xfId="0" applyNumberFormat="1" applyFont="1" applyBorder="1" applyAlignment="1">
      <alignment horizontal="center" vertical="center"/>
    </xf>
    <xf numFmtId="3" fontId="27" fillId="0" borderId="106" xfId="0" applyNumberFormat="1" applyFont="1" applyBorder="1" applyAlignment="1">
      <alignment horizontal="center" vertical="center"/>
    </xf>
    <xf numFmtId="3" fontId="27" fillId="0" borderId="138" xfId="0" applyNumberFormat="1" applyFont="1" applyBorder="1" applyAlignment="1">
      <alignment horizontal="center" vertical="center"/>
    </xf>
    <xf numFmtId="3" fontId="27" fillId="0" borderId="139" xfId="0" applyNumberFormat="1" applyFont="1" applyBorder="1" applyAlignment="1">
      <alignment horizontal="center" vertical="center"/>
    </xf>
    <xf numFmtId="3" fontId="27" fillId="0" borderId="137" xfId="0" applyNumberFormat="1" applyFont="1" applyBorder="1" applyAlignment="1">
      <alignment horizontal="center" vertical="center"/>
    </xf>
    <xf numFmtId="3" fontId="27" fillId="0" borderId="6" xfId="0" applyNumberFormat="1" applyFont="1" applyBorder="1" applyAlignment="1">
      <alignment horizontal="center" vertical="center"/>
    </xf>
    <xf numFmtId="3" fontId="27" fillId="0" borderId="13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3" fontId="11" fillId="0" borderId="151" xfId="0" applyNumberFormat="1" applyFont="1" applyBorder="1" applyAlignment="1">
      <alignment horizontal="center" vertical="center"/>
    </xf>
    <xf numFmtId="3" fontId="11" fillId="0" borderId="87" xfId="0" applyNumberFormat="1" applyFont="1" applyBorder="1" applyAlignment="1">
      <alignment horizontal="center" vertical="center"/>
    </xf>
    <xf numFmtId="3" fontId="13" fillId="0" borderId="149" xfId="0" applyNumberFormat="1" applyFont="1" applyFill="1" applyBorder="1" applyAlignment="1">
      <alignment horizontal="center" vertical="center" wrapText="1"/>
    </xf>
    <xf numFmtId="3" fontId="13" fillId="0" borderId="147" xfId="0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1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1" fillId="0" borderId="151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49" xfId="0" applyFont="1" applyFill="1" applyBorder="1" applyAlignment="1">
      <alignment horizontal="center"/>
    </xf>
    <xf numFmtId="0" fontId="11" fillId="0" borderId="146" xfId="0" applyFont="1" applyFill="1" applyBorder="1" applyAlignment="1">
      <alignment horizontal="center"/>
    </xf>
    <xf numFmtId="0" fontId="11" fillId="0" borderId="147" xfId="0" applyFont="1" applyFill="1" applyBorder="1" applyAlignment="1">
      <alignment horizontal="center"/>
    </xf>
    <xf numFmtId="0" fontId="11" fillId="0" borderId="149" xfId="0" applyFont="1" applyBorder="1" applyAlignment="1">
      <alignment horizontal="center"/>
    </xf>
    <xf numFmtId="0" fontId="11" fillId="0" borderId="146" xfId="0" applyFont="1" applyBorder="1" applyAlignment="1">
      <alignment horizontal="center"/>
    </xf>
    <xf numFmtId="0" fontId="11" fillId="0" borderId="147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11" fillId="0" borderId="151" xfId="0" applyFont="1" applyFill="1" applyBorder="1" applyAlignment="1">
      <alignment horizontal="center" vertical="center"/>
    </xf>
    <xf numFmtId="0" fontId="11" fillId="0" borderId="87" xfId="0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horizontal="center"/>
    </xf>
    <xf numFmtId="0" fontId="11" fillId="0" borderId="85" xfId="0" applyFont="1" applyFill="1" applyBorder="1" applyAlignment="1">
      <alignment horizontal="center"/>
    </xf>
    <xf numFmtId="0" fontId="11" fillId="0" borderId="69" xfId="0" applyFont="1" applyFill="1" applyBorder="1" applyAlignment="1">
      <alignment horizontal="center"/>
    </xf>
    <xf numFmtId="0" fontId="11" fillId="0" borderId="72" xfId="0" applyFont="1" applyFill="1" applyBorder="1" applyAlignment="1">
      <alignment horizontal="center"/>
    </xf>
    <xf numFmtId="0" fontId="13" fillId="0" borderId="151" xfId="0" applyFont="1" applyBorder="1" applyAlignment="1">
      <alignment horizontal="center" vertical="center" wrapText="1"/>
    </xf>
    <xf numFmtId="0" fontId="19" fillId="0" borderId="151" xfId="0" applyFont="1" applyFill="1" applyBorder="1" applyAlignment="1">
      <alignment horizontal="center" vertical="center"/>
    </xf>
    <xf numFmtId="0" fontId="19" fillId="0" borderId="87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149" xfId="0" applyFont="1" applyFill="1" applyBorder="1" applyAlignment="1">
      <alignment horizontal="center"/>
    </xf>
    <xf numFmtId="0" fontId="19" fillId="0" borderId="146" xfId="0" applyFont="1" applyFill="1" applyBorder="1" applyAlignment="1">
      <alignment horizontal="center"/>
    </xf>
    <xf numFmtId="0" fontId="19" fillId="0" borderId="147" xfId="0" applyFont="1" applyFill="1" applyBorder="1" applyAlignment="1">
      <alignment horizontal="center"/>
    </xf>
    <xf numFmtId="0" fontId="19" fillId="0" borderId="149" xfId="0" applyFont="1" applyBorder="1" applyAlignment="1">
      <alignment horizontal="center"/>
    </xf>
    <xf numFmtId="0" fontId="19" fillId="0" borderId="146" xfId="0" applyFont="1" applyBorder="1" applyAlignment="1">
      <alignment horizontal="center"/>
    </xf>
    <xf numFmtId="0" fontId="19" fillId="0" borderId="147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9" fillId="0" borderId="25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40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5" fillId="0" borderId="81" xfId="0" applyFont="1" applyBorder="1" applyAlignment="1">
      <alignment horizontal="left" vertical="center"/>
    </xf>
    <xf numFmtId="0" fontId="14" fillId="0" borderId="2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5" fillId="0" borderId="141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25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140" xfId="0" applyFont="1" applyBorder="1" applyAlignment="1">
      <alignment horizontal="center" vertical="center" wrapText="1"/>
    </xf>
    <xf numFmtId="0" fontId="19" fillId="0" borderId="151" xfId="0" applyFont="1" applyBorder="1" applyAlignment="1">
      <alignment horizontal="center" vertical="center"/>
    </xf>
    <xf numFmtId="0" fontId="19" fillId="0" borderId="87" xfId="0" applyFont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49" xfId="0" applyFont="1" applyFill="1" applyBorder="1" applyAlignment="1">
      <alignment horizontal="center" vertical="center"/>
    </xf>
    <xf numFmtId="0" fontId="19" fillId="0" borderId="146" xfId="0" applyFont="1" applyFill="1" applyBorder="1" applyAlignment="1">
      <alignment horizontal="center" vertical="center"/>
    </xf>
    <xf numFmtId="0" fontId="19" fillId="0" borderId="147" xfId="0" applyFont="1" applyFill="1" applyBorder="1" applyAlignment="1">
      <alignment horizontal="center" vertical="center"/>
    </xf>
    <xf numFmtId="0" fontId="19" fillId="0" borderId="149" xfId="0" applyFont="1" applyBorder="1" applyAlignment="1">
      <alignment horizontal="center" vertical="center"/>
    </xf>
    <xf numFmtId="0" fontId="19" fillId="0" borderId="146" xfId="0" applyFont="1" applyBorder="1" applyAlignment="1">
      <alignment horizontal="center" vertical="center"/>
    </xf>
    <xf numFmtId="0" fontId="19" fillId="0" borderId="147" xfId="0" applyFont="1" applyBorder="1" applyAlignment="1">
      <alignment horizontal="center" vertical="center"/>
    </xf>
    <xf numFmtId="0" fontId="41" fillId="0" borderId="151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7" xfId="0" applyFont="1" applyFill="1" applyBorder="1" applyAlignment="1">
      <alignment horizontal="center"/>
    </xf>
    <xf numFmtId="0" fontId="41" fillId="0" borderId="26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/>
    </xf>
    <xf numFmtId="0" fontId="41" fillId="0" borderId="149" xfId="0" applyFont="1" applyFill="1" applyBorder="1" applyAlignment="1">
      <alignment horizontal="center"/>
    </xf>
    <xf numFmtId="0" fontId="41" fillId="0" borderId="146" xfId="0" applyFont="1" applyFill="1" applyBorder="1" applyAlignment="1">
      <alignment horizontal="center"/>
    </xf>
    <xf numFmtId="0" fontId="41" fillId="0" borderId="147" xfId="0" applyFont="1" applyFill="1" applyBorder="1" applyAlignment="1">
      <alignment horizontal="center"/>
    </xf>
    <xf numFmtId="0" fontId="41" fillId="0" borderId="149" xfId="0" applyFont="1" applyBorder="1" applyAlignment="1">
      <alignment horizontal="center"/>
    </xf>
    <xf numFmtId="0" fontId="41" fillId="0" borderId="146" xfId="0" applyFont="1" applyBorder="1" applyAlignment="1">
      <alignment horizontal="center"/>
    </xf>
    <xf numFmtId="0" fontId="41" fillId="0" borderId="147" xfId="0" applyFont="1" applyBorder="1" applyAlignment="1">
      <alignment horizontal="center"/>
    </xf>
    <xf numFmtId="0" fontId="19" fillId="0" borderId="68" xfId="0" applyFont="1" applyFill="1" applyBorder="1" applyAlignment="1">
      <alignment horizontal="center"/>
    </xf>
    <xf numFmtId="0" fontId="19" fillId="0" borderId="85" xfId="0" applyFont="1" applyFill="1" applyBorder="1" applyAlignment="1">
      <alignment horizontal="center"/>
    </xf>
    <xf numFmtId="0" fontId="19" fillId="0" borderId="69" xfId="0" applyFont="1" applyFill="1" applyBorder="1" applyAlignment="1">
      <alignment horizontal="center"/>
    </xf>
    <xf numFmtId="0" fontId="19" fillId="0" borderId="91" xfId="0" applyFont="1" applyFill="1" applyBorder="1" applyAlignment="1">
      <alignment horizontal="center"/>
    </xf>
    <xf numFmtId="0" fontId="19" fillId="0" borderId="92" xfId="0" applyFont="1" applyFill="1" applyBorder="1" applyAlignment="1">
      <alignment horizontal="center"/>
    </xf>
    <xf numFmtId="0" fontId="19" fillId="0" borderId="93" xfId="0" applyFont="1" applyFill="1" applyBorder="1" applyAlignment="1">
      <alignment horizontal="center"/>
    </xf>
    <xf numFmtId="0" fontId="43" fillId="0" borderId="88" xfId="0" applyFont="1" applyFill="1" applyBorder="1" applyAlignment="1">
      <alignment horizontal="center"/>
    </xf>
    <xf numFmtId="0" fontId="43" fillId="0" borderId="149" xfId="0" applyFont="1" applyFill="1" applyBorder="1" applyAlignment="1">
      <alignment horizontal="center"/>
    </xf>
    <xf numFmtId="0" fontId="43" fillId="0" borderId="146" xfId="0" applyFont="1" applyFill="1" applyBorder="1" applyAlignment="1">
      <alignment horizontal="center"/>
    </xf>
    <xf numFmtId="0" fontId="43" fillId="0" borderId="147" xfId="0" applyFont="1" applyFill="1" applyBorder="1" applyAlignment="1">
      <alignment horizontal="center"/>
    </xf>
    <xf numFmtId="0" fontId="43" fillId="0" borderId="149" xfId="0" applyFont="1" applyBorder="1" applyAlignment="1">
      <alignment horizontal="center"/>
    </xf>
    <xf numFmtId="0" fontId="43" fillId="0" borderId="146" xfId="0" applyFont="1" applyBorder="1" applyAlignment="1">
      <alignment horizontal="center"/>
    </xf>
    <xf numFmtId="0" fontId="43" fillId="0" borderId="147" xfId="0" applyFont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3" fillId="0" borderId="140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/>
    </xf>
    <xf numFmtId="0" fontId="36" fillId="0" borderId="29" xfId="0" applyFont="1" applyBorder="1" applyAlignment="1">
      <alignment horizontal="center"/>
    </xf>
    <xf numFmtId="0" fontId="36" fillId="0" borderId="30" xfId="0" applyFont="1" applyBorder="1" applyAlignment="1">
      <alignment horizontal="center"/>
    </xf>
    <xf numFmtId="0" fontId="38" fillId="0" borderId="25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142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/>
    </xf>
    <xf numFmtId="0" fontId="37" fillId="0" borderId="29" xfId="0" applyFont="1" applyBorder="1" applyAlignment="1">
      <alignment horizontal="center"/>
    </xf>
    <xf numFmtId="0" fontId="37" fillId="0" borderId="30" xfId="0" applyFont="1" applyBorder="1" applyAlignment="1">
      <alignment horizontal="center"/>
    </xf>
    <xf numFmtId="0" fontId="11" fillId="0" borderId="142" xfId="0" applyFont="1" applyBorder="1" applyAlignment="1">
      <alignment horizontal="center" vertical="center" wrapText="1"/>
    </xf>
    <xf numFmtId="0" fontId="37" fillId="0" borderId="81" xfId="0" applyFont="1" applyBorder="1" applyAlignment="1">
      <alignment horizontal="left" vertical="center" shrinkToFit="1"/>
    </xf>
    <xf numFmtId="0" fontId="37" fillId="0" borderId="15" xfId="0" applyFont="1" applyBorder="1" applyAlignment="1">
      <alignment horizontal="left" vertical="center" shrinkToFit="1"/>
    </xf>
    <xf numFmtId="0" fontId="37" fillId="0" borderId="152" xfId="0" applyFont="1" applyBorder="1" applyAlignment="1">
      <alignment horizontal="left" vertical="center" shrinkToFit="1"/>
    </xf>
    <xf numFmtId="0" fontId="36" fillId="0" borderId="25" xfId="0" applyFont="1" applyBorder="1" applyAlignment="1">
      <alignment horizontal="center" vertical="center"/>
    </xf>
    <xf numFmtId="0" fontId="36" fillId="0" borderId="142" xfId="0" applyFont="1" applyBorder="1" applyAlignment="1">
      <alignment horizontal="center" vertical="center"/>
    </xf>
    <xf numFmtId="0" fontId="36" fillId="0" borderId="6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47" fillId="0" borderId="100" xfId="5" applyFont="1" applyFill="1" applyBorder="1" applyAlignment="1">
      <alignment horizontal="center" vertical="center" wrapText="1"/>
    </xf>
    <xf numFmtId="0" fontId="47" fillId="0" borderId="105" xfId="5" applyFont="1" applyFill="1" applyBorder="1" applyAlignment="1">
      <alignment horizontal="center" vertical="center" wrapText="1"/>
    </xf>
    <xf numFmtId="0" fontId="47" fillId="0" borderId="104" xfId="5" applyFont="1" applyFill="1" applyBorder="1" applyAlignment="1">
      <alignment horizontal="center" vertical="center" wrapText="1"/>
    </xf>
    <xf numFmtId="0" fontId="47" fillId="0" borderId="106" xfId="5" applyFont="1" applyFill="1" applyBorder="1" applyAlignment="1">
      <alignment horizontal="center" vertical="center" wrapText="1"/>
    </xf>
    <xf numFmtId="0" fontId="47" fillId="0" borderId="149" xfId="0" applyFont="1" applyBorder="1" applyAlignment="1">
      <alignment horizontal="center"/>
    </xf>
    <xf numFmtId="0" fontId="47" fillId="0" borderId="146" xfId="0" applyFont="1" applyBorder="1" applyAlignment="1">
      <alignment horizontal="center"/>
    </xf>
    <xf numFmtId="0" fontId="47" fillId="0" borderId="147" xfId="0" applyFont="1" applyBorder="1" applyAlignment="1">
      <alignment horizontal="center"/>
    </xf>
    <xf numFmtId="0" fontId="37" fillId="0" borderId="100" xfId="5" applyFont="1" applyFill="1" applyBorder="1" applyAlignment="1">
      <alignment horizontal="center" wrapText="1"/>
    </xf>
    <xf numFmtId="0" fontId="37" fillId="0" borderId="105" xfId="5" applyFont="1" applyFill="1" applyBorder="1" applyAlignment="1">
      <alignment horizontal="center" wrapText="1"/>
    </xf>
    <xf numFmtId="0" fontId="37" fillId="0" borderId="104" xfId="5" applyFont="1" applyFill="1" applyBorder="1" applyAlignment="1">
      <alignment horizontal="center" wrapText="1"/>
    </xf>
    <xf numFmtId="0" fontId="37" fillId="0" borderId="106" xfId="5" applyFont="1" applyFill="1" applyBorder="1" applyAlignment="1">
      <alignment horizontal="center" wrapText="1"/>
    </xf>
    <xf numFmtId="0" fontId="9" fillId="0" borderId="100" xfId="0" applyFont="1" applyBorder="1" applyAlignment="1">
      <alignment horizontal="center"/>
    </xf>
    <xf numFmtId="0" fontId="9" fillId="0" borderId="105" xfId="0" applyFont="1" applyBorder="1" applyAlignment="1">
      <alignment horizontal="center"/>
    </xf>
    <xf numFmtId="0" fontId="9" fillId="0" borderId="104" xfId="0" applyFont="1" applyBorder="1" applyAlignment="1">
      <alignment horizontal="center"/>
    </xf>
    <xf numFmtId="0" fontId="9" fillId="0" borderId="106" xfId="0" applyFont="1" applyBorder="1" applyAlignment="1">
      <alignment horizontal="center"/>
    </xf>
    <xf numFmtId="0" fontId="9" fillId="0" borderId="157" xfId="0" applyFont="1" applyBorder="1" applyAlignment="1">
      <alignment horizontal="center"/>
    </xf>
    <xf numFmtId="0" fontId="9" fillId="0" borderId="158" xfId="0" applyFont="1" applyBorder="1" applyAlignment="1">
      <alignment horizontal="center"/>
    </xf>
    <xf numFmtId="0" fontId="47" fillId="0" borderId="157" xfId="5" applyFont="1" applyFill="1" applyBorder="1" applyAlignment="1">
      <alignment horizontal="center" vertical="center" wrapText="1"/>
    </xf>
    <xf numFmtId="0" fontId="47" fillId="0" borderId="158" xfId="5" applyFont="1" applyFill="1" applyBorder="1" applyAlignment="1">
      <alignment horizontal="center" vertical="center" wrapText="1"/>
    </xf>
    <xf numFmtId="0" fontId="47" fillId="0" borderId="151" xfId="6" applyFont="1" applyFill="1" applyBorder="1" applyAlignment="1">
      <alignment horizontal="center" vertical="center"/>
    </xf>
    <xf numFmtId="0" fontId="47" fillId="0" borderId="87" xfId="6" applyFont="1" applyFill="1" applyBorder="1" applyAlignment="1">
      <alignment horizontal="center" vertical="center"/>
    </xf>
    <xf numFmtId="0" fontId="19" fillId="0" borderId="91" xfId="0" applyFont="1" applyFill="1" applyBorder="1" applyAlignment="1">
      <alignment horizontal="center" vertical="center"/>
    </xf>
    <xf numFmtId="0" fontId="19" fillId="0" borderId="92" xfId="0" applyFont="1" applyFill="1" applyBorder="1" applyAlignment="1">
      <alignment horizontal="center" vertical="center"/>
    </xf>
    <xf numFmtId="0" fontId="19" fillId="0" borderId="93" xfId="0" applyFont="1" applyFill="1" applyBorder="1" applyAlignment="1">
      <alignment horizontal="center" vertical="center"/>
    </xf>
    <xf numFmtId="0" fontId="47" fillId="0" borderId="151" xfId="5" applyFont="1" applyFill="1" applyBorder="1" applyAlignment="1">
      <alignment horizontal="center" vertical="center" wrapText="1"/>
    </xf>
    <xf numFmtId="0" fontId="47" fillId="0" borderId="87" xfId="5" applyFont="1" applyFill="1" applyBorder="1" applyAlignment="1">
      <alignment horizontal="center" vertical="center" wrapText="1"/>
    </xf>
    <xf numFmtId="0" fontId="28" fillId="0" borderId="149" xfId="0" applyFont="1" applyBorder="1" applyAlignment="1">
      <alignment horizontal="center" vertical="center" wrapText="1"/>
    </xf>
    <xf numFmtId="0" fontId="28" fillId="0" borderId="146" xfId="0" applyFont="1" applyBorder="1" applyAlignment="1">
      <alignment horizontal="center" vertical="center" wrapText="1"/>
    </xf>
    <xf numFmtId="0" fontId="28" fillId="0" borderId="147" xfId="0" applyFont="1" applyBorder="1" applyAlignment="1">
      <alignment horizontal="center" vertical="center" wrapText="1"/>
    </xf>
    <xf numFmtId="0" fontId="47" fillId="0" borderId="67" xfId="5" applyFont="1" applyFill="1" applyBorder="1" applyAlignment="1">
      <alignment horizontal="center" vertical="center" wrapText="1"/>
    </xf>
    <xf numFmtId="0" fontId="28" fillId="0" borderId="71" xfId="0" applyFont="1" applyBorder="1" applyAlignment="1">
      <alignment horizontal="center" vertical="center" wrapText="1"/>
    </xf>
    <xf numFmtId="0" fontId="28" fillId="0" borderId="101" xfId="0" applyFont="1" applyBorder="1" applyAlignment="1">
      <alignment horizontal="center" vertical="center" wrapText="1"/>
    </xf>
    <xf numFmtId="0" fontId="28" fillId="0" borderId="102" xfId="0" applyFont="1" applyBorder="1" applyAlignment="1">
      <alignment horizontal="center" vertical="center" wrapText="1"/>
    </xf>
    <xf numFmtId="0" fontId="28" fillId="0" borderId="103" xfId="0" applyFont="1" applyBorder="1" applyAlignment="1">
      <alignment horizontal="center" vertical="center" wrapText="1"/>
    </xf>
    <xf numFmtId="0" fontId="47" fillId="0" borderId="145" xfId="5" applyFont="1" applyFill="1" applyBorder="1" applyAlignment="1">
      <alignment horizontal="center" vertical="center" wrapText="1"/>
    </xf>
    <xf numFmtId="0" fontId="28" fillId="0" borderId="127" xfId="0" applyFont="1" applyBorder="1" applyAlignment="1">
      <alignment horizontal="center" vertical="center" wrapText="1"/>
    </xf>
    <xf numFmtId="0" fontId="47" fillId="0" borderId="46" xfId="5" applyFont="1" applyFill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19" fillId="0" borderId="160" xfId="0" applyFont="1" applyBorder="1" applyAlignment="1">
      <alignment horizontal="center" vertical="center"/>
    </xf>
    <xf numFmtId="0" fontId="19" fillId="0" borderId="16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9" fillId="0" borderId="101" xfId="0" applyFont="1" applyFill="1" applyBorder="1" applyAlignment="1">
      <alignment horizontal="center" vertical="center"/>
    </xf>
    <xf numFmtId="0" fontId="19" fillId="0" borderId="102" xfId="0" applyFont="1" applyFill="1" applyBorder="1" applyAlignment="1">
      <alignment horizontal="center" vertical="center"/>
    </xf>
    <xf numFmtId="0" fontId="19" fillId="0" borderId="103" xfId="0" applyFont="1" applyFill="1" applyBorder="1" applyAlignment="1">
      <alignment horizontal="center" vertical="center"/>
    </xf>
    <xf numFmtId="0" fontId="19" fillId="0" borderId="101" xfId="0" applyFont="1" applyFill="1" applyBorder="1" applyAlignment="1">
      <alignment horizontal="center"/>
    </xf>
    <xf numFmtId="0" fontId="19" fillId="0" borderId="102" xfId="0" applyFont="1" applyFill="1" applyBorder="1" applyAlignment="1">
      <alignment horizontal="center"/>
    </xf>
    <xf numFmtId="0" fontId="19" fillId="0" borderId="103" xfId="0" applyFont="1" applyFill="1" applyBorder="1" applyAlignment="1">
      <alignment horizontal="center"/>
    </xf>
    <xf numFmtId="0" fontId="19" fillId="0" borderId="151" xfId="0" applyFont="1" applyBorder="1" applyAlignment="1">
      <alignment horizontal="center" vertical="top"/>
    </xf>
    <xf numFmtId="0" fontId="19" fillId="0" borderId="87" xfId="0" applyFont="1" applyBorder="1" applyAlignment="1">
      <alignment horizontal="center" vertical="top"/>
    </xf>
    <xf numFmtId="0" fontId="47" fillId="0" borderId="162" xfId="5" applyFont="1" applyFill="1" applyBorder="1" applyAlignment="1">
      <alignment horizontal="center" vertical="center" wrapText="1"/>
    </xf>
    <xf numFmtId="0" fontId="47" fillId="0" borderId="163" xfId="5" applyFont="1" applyFill="1" applyBorder="1" applyAlignment="1">
      <alignment horizontal="center" vertical="center" wrapText="1"/>
    </xf>
    <xf numFmtId="0" fontId="28" fillId="0" borderId="134" xfId="0" applyFont="1" applyBorder="1" applyAlignment="1">
      <alignment horizontal="center" vertical="center" wrapText="1"/>
    </xf>
    <xf numFmtId="0" fontId="28" fillId="0" borderId="144" xfId="0" applyFont="1" applyBorder="1" applyAlignment="1">
      <alignment horizontal="center" vertical="center" wrapText="1"/>
    </xf>
    <xf numFmtId="0" fontId="28" fillId="0" borderId="135" xfId="0" applyFont="1" applyBorder="1" applyAlignment="1">
      <alignment horizontal="center" vertical="center" wrapText="1"/>
    </xf>
    <xf numFmtId="0" fontId="47" fillId="0" borderId="143" xfId="5" applyFont="1" applyFill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47" fillId="0" borderId="133" xfId="5" applyFont="1" applyFill="1" applyBorder="1" applyAlignment="1">
      <alignment horizontal="center" vertical="center" wrapText="1"/>
    </xf>
    <xf numFmtId="0" fontId="28" fillId="0" borderId="7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47" fillId="0" borderId="9" xfId="6" applyFont="1" applyFill="1" applyBorder="1" applyAlignment="1">
      <alignment horizontal="center" vertical="center"/>
    </xf>
    <xf numFmtId="0" fontId="47" fillId="0" borderId="161" xfId="5" applyFont="1" applyFill="1" applyBorder="1" applyAlignment="1">
      <alignment horizontal="center" vertical="center" wrapText="1"/>
    </xf>
    <xf numFmtId="0" fontId="47" fillId="0" borderId="9" xfId="5" applyFont="1" applyFill="1" applyBorder="1" applyAlignment="1">
      <alignment horizontal="center" vertical="center" wrapText="1"/>
    </xf>
    <xf numFmtId="0" fontId="28" fillId="0" borderId="149" xfId="0" applyFont="1" applyBorder="1" applyAlignment="1">
      <alignment horizontal="center" vertical="center"/>
    </xf>
    <xf numFmtId="0" fontId="28" fillId="0" borderId="146" xfId="0" applyFont="1" applyBorder="1" applyAlignment="1">
      <alignment horizontal="center" vertical="center"/>
    </xf>
    <xf numFmtId="0" fontId="28" fillId="0" borderId="147" xfId="0" applyFont="1" applyBorder="1" applyAlignment="1">
      <alignment horizontal="center" vertical="center"/>
    </xf>
    <xf numFmtId="0" fontId="28" fillId="0" borderId="149" xfId="0" applyFont="1" applyBorder="1" applyAlignment="1">
      <alignment horizontal="center"/>
    </xf>
    <xf numFmtId="0" fontId="28" fillId="0" borderId="146" xfId="0" applyFont="1" applyBorder="1" applyAlignment="1">
      <alignment horizontal="center"/>
    </xf>
    <xf numFmtId="0" fontId="28" fillId="0" borderId="147" xfId="0" applyFont="1" applyBorder="1" applyAlignment="1">
      <alignment horizontal="center"/>
    </xf>
    <xf numFmtId="0" fontId="47" fillId="0" borderId="73" xfId="5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01" xfId="0" applyFont="1" applyBorder="1" applyAlignment="1">
      <alignment horizontal="center" vertical="center"/>
    </xf>
    <xf numFmtId="0" fontId="28" fillId="0" borderId="144" xfId="0" applyFont="1" applyBorder="1" applyAlignment="1">
      <alignment horizontal="center" vertical="center"/>
    </xf>
    <xf numFmtId="0" fontId="28" fillId="0" borderId="135" xfId="0" applyFont="1" applyBorder="1" applyAlignment="1">
      <alignment horizontal="center" vertical="center"/>
    </xf>
    <xf numFmtId="0" fontId="47" fillId="0" borderId="138" xfId="5" applyFont="1" applyFill="1" applyBorder="1" applyAlignment="1">
      <alignment horizontal="center" vertical="center" wrapText="1"/>
    </xf>
    <xf numFmtId="0" fontId="47" fillId="0" borderId="1" xfId="5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101" xfId="0" applyFont="1" applyBorder="1" applyAlignment="1">
      <alignment horizontal="center"/>
    </xf>
    <xf numFmtId="0" fontId="28" fillId="0" borderId="144" xfId="0" applyFont="1" applyBorder="1" applyAlignment="1">
      <alignment horizontal="center"/>
    </xf>
    <xf numFmtId="0" fontId="28" fillId="0" borderId="135" xfId="0" applyFont="1" applyBorder="1" applyAlignment="1">
      <alignment horizontal="center"/>
    </xf>
    <xf numFmtId="0" fontId="28" fillId="0" borderId="63" xfId="0" applyFont="1" applyBorder="1" applyAlignment="1">
      <alignment horizontal="center" vertical="center" wrapText="1"/>
    </xf>
  </cellXfs>
  <cellStyles count="8">
    <cellStyle name="Année" xfId="7" xr:uid="{00000000-0005-0000-0000-000000000000}"/>
    <cellStyle name="Comma0" xfId="1" xr:uid="{00000000-0005-0000-0000-000001000000}"/>
    <cellStyle name="Insatisfaisant" xfId="2" builtinId="27"/>
    <cellStyle name="Normal" xfId="0" builtinId="0"/>
    <cellStyle name="Normal 2" xfId="3" xr:uid="{00000000-0005-0000-0000-000004000000}"/>
    <cellStyle name="Normal_Feuil1" xfId="5" xr:uid="{00000000-0005-0000-0000-000005000000}"/>
    <cellStyle name="Normal_Feuil3" xfId="6" xr:uid="{00000000-0005-0000-0000-000006000000}"/>
    <cellStyle name="Vérification" xfId="4" builtin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4"/>
  <sheetViews>
    <sheetView topLeftCell="A7" workbookViewId="0">
      <selection activeCell="A20" sqref="A20:XFD20"/>
    </sheetView>
  </sheetViews>
  <sheetFormatPr baseColWidth="10" defaultRowHeight="14.4"/>
  <cols>
    <col min="1" max="1" width="108.6640625" customWidth="1"/>
    <col min="2" max="2" width="9.88671875" style="48" customWidth="1"/>
  </cols>
  <sheetData>
    <row r="1" spans="1:2" ht="33.6">
      <c r="A1" s="159" t="s">
        <v>369</v>
      </c>
      <c r="B1" s="158"/>
    </row>
    <row r="2" spans="1:2" s="18" customFormat="1" ht="15.6">
      <c r="A2" s="162" t="s">
        <v>281</v>
      </c>
      <c r="B2" s="163" t="s">
        <v>274</v>
      </c>
    </row>
    <row r="3" spans="1:2" s="18" customFormat="1" ht="13.8">
      <c r="A3" s="160" t="s">
        <v>365</v>
      </c>
      <c r="B3" s="32">
        <v>1</v>
      </c>
    </row>
    <row r="4" spans="1:2" s="18" customFormat="1" ht="13.8">
      <c r="A4" s="160" t="s">
        <v>284</v>
      </c>
      <c r="B4" s="32">
        <v>2</v>
      </c>
    </row>
    <row r="5" spans="1:2" s="18" customFormat="1" ht="13.8">
      <c r="A5" s="160" t="s">
        <v>283</v>
      </c>
      <c r="B5" s="32">
        <v>3</v>
      </c>
    </row>
    <row r="6" spans="1:2" s="18" customFormat="1" ht="13.8">
      <c r="A6" s="160" t="s">
        <v>282</v>
      </c>
      <c r="B6" s="32">
        <v>4</v>
      </c>
    </row>
    <row r="7" spans="1:2" s="18" customFormat="1" ht="13.8">
      <c r="A7" s="160" t="s">
        <v>285</v>
      </c>
      <c r="B7" s="32">
        <v>5</v>
      </c>
    </row>
    <row r="8" spans="1:2" s="18" customFormat="1" ht="13.8">
      <c r="A8" s="160" t="s">
        <v>286</v>
      </c>
      <c r="B8" s="32">
        <v>6</v>
      </c>
    </row>
    <row r="9" spans="1:2" s="18" customFormat="1" ht="15.6">
      <c r="A9" s="162" t="s">
        <v>376</v>
      </c>
      <c r="B9" s="32"/>
    </row>
    <row r="10" spans="1:2" s="18" customFormat="1" ht="13.8">
      <c r="A10" s="160" t="s">
        <v>273</v>
      </c>
      <c r="B10" s="32">
        <v>7</v>
      </c>
    </row>
    <row r="11" spans="1:2" s="18" customFormat="1" ht="13.8">
      <c r="A11" s="160" t="s">
        <v>288</v>
      </c>
      <c r="B11" s="32" t="s">
        <v>298</v>
      </c>
    </row>
    <row r="12" spans="1:2" ht="15.6">
      <c r="A12" s="161" t="s">
        <v>275</v>
      </c>
      <c r="B12" s="32"/>
    </row>
    <row r="13" spans="1:2" s="30" customFormat="1">
      <c r="A13" s="229" t="s">
        <v>423</v>
      </c>
      <c r="B13" s="214">
        <v>12</v>
      </c>
    </row>
    <row r="14" spans="1:2" s="30" customFormat="1">
      <c r="A14" s="229" t="s">
        <v>287</v>
      </c>
      <c r="B14" s="214" t="s">
        <v>299</v>
      </c>
    </row>
    <row r="15" spans="1:2" s="30" customFormat="1">
      <c r="A15" s="229" t="s">
        <v>289</v>
      </c>
      <c r="B15" s="214">
        <v>17</v>
      </c>
    </row>
    <row r="16" spans="1:2" s="30" customFormat="1">
      <c r="A16" s="229" t="s">
        <v>290</v>
      </c>
      <c r="B16" s="214" t="s">
        <v>340</v>
      </c>
    </row>
    <row r="17" spans="1:2" s="102" customFormat="1">
      <c r="A17" s="160" t="s">
        <v>291</v>
      </c>
      <c r="B17" s="32">
        <v>22</v>
      </c>
    </row>
    <row r="18" spans="1:2" s="102" customFormat="1">
      <c r="A18" s="160" t="s">
        <v>327</v>
      </c>
      <c r="B18" s="32" t="s">
        <v>341</v>
      </c>
    </row>
    <row r="19" spans="1:2" s="102" customFormat="1">
      <c r="A19" s="160" t="s">
        <v>292</v>
      </c>
      <c r="B19" s="32">
        <v>27</v>
      </c>
    </row>
    <row r="20" spans="1:2" s="102" customFormat="1">
      <c r="A20" s="160" t="s">
        <v>328</v>
      </c>
      <c r="B20" s="32" t="s">
        <v>342</v>
      </c>
    </row>
    <row r="21" spans="1:2" s="102" customFormat="1" ht="15.6">
      <c r="A21" s="161" t="s">
        <v>277</v>
      </c>
      <c r="B21" s="32"/>
    </row>
    <row r="22" spans="1:2" s="102" customFormat="1">
      <c r="A22" s="160" t="s">
        <v>300</v>
      </c>
      <c r="B22" s="32">
        <v>32</v>
      </c>
    </row>
    <row r="23" spans="1:2" s="102" customFormat="1">
      <c r="A23" s="160" t="s">
        <v>332</v>
      </c>
      <c r="B23" s="32" t="s">
        <v>343</v>
      </c>
    </row>
    <row r="24" spans="1:2" s="102" customFormat="1">
      <c r="A24" s="160" t="s">
        <v>301</v>
      </c>
      <c r="B24" s="32">
        <v>37</v>
      </c>
    </row>
    <row r="25" spans="1:2" s="102" customFormat="1">
      <c r="A25" s="160" t="s">
        <v>333</v>
      </c>
      <c r="B25" s="32" t="s">
        <v>344</v>
      </c>
    </row>
    <row r="26" spans="1:2" s="102" customFormat="1">
      <c r="A26" s="160" t="s">
        <v>302</v>
      </c>
      <c r="B26" s="32">
        <v>42</v>
      </c>
    </row>
    <row r="27" spans="1:2" s="102" customFormat="1">
      <c r="A27" s="160" t="s">
        <v>334</v>
      </c>
      <c r="B27" s="32" t="s">
        <v>345</v>
      </c>
    </row>
    <row r="28" spans="1:2" s="102" customFormat="1">
      <c r="A28" s="160" t="s">
        <v>303</v>
      </c>
      <c r="B28" s="32">
        <v>47</v>
      </c>
    </row>
    <row r="29" spans="1:2" s="102" customFormat="1">
      <c r="A29" s="160" t="s">
        <v>335</v>
      </c>
      <c r="B29" s="32" t="s">
        <v>346</v>
      </c>
    </row>
    <row r="30" spans="1:2" s="102" customFormat="1" ht="15.6">
      <c r="A30" s="162" t="s">
        <v>376</v>
      </c>
      <c r="B30" s="32"/>
    </row>
    <row r="31" spans="1:2" s="18" customFormat="1" ht="13.8">
      <c r="A31" s="160" t="s">
        <v>421</v>
      </c>
      <c r="B31" s="32">
        <v>77</v>
      </c>
    </row>
    <row r="32" spans="1:2">
      <c r="A32" s="160" t="s">
        <v>422</v>
      </c>
      <c r="B32" s="32" t="s">
        <v>352</v>
      </c>
    </row>
    <row r="33" spans="1:2" s="102" customFormat="1" ht="15.6">
      <c r="A33" s="161" t="s">
        <v>276</v>
      </c>
      <c r="B33" s="32"/>
    </row>
    <row r="34" spans="1:2">
      <c r="A34" s="160" t="s">
        <v>293</v>
      </c>
      <c r="B34" s="32">
        <v>82</v>
      </c>
    </row>
    <row r="35" spans="1:2">
      <c r="A35" s="160" t="s">
        <v>329</v>
      </c>
      <c r="B35" s="32" t="s">
        <v>353</v>
      </c>
    </row>
    <row r="36" spans="1:2" s="102" customFormat="1">
      <c r="A36" s="160" t="s">
        <v>294</v>
      </c>
      <c r="B36" s="32">
        <v>87</v>
      </c>
    </row>
    <row r="37" spans="1:2" s="102" customFormat="1">
      <c r="A37" s="160" t="s">
        <v>330</v>
      </c>
      <c r="B37" s="32" t="s">
        <v>354</v>
      </c>
    </row>
    <row r="38" spans="1:2" s="102" customFormat="1">
      <c r="A38" s="160" t="s">
        <v>295</v>
      </c>
      <c r="B38" s="32">
        <v>92</v>
      </c>
    </row>
    <row r="39" spans="1:2" s="102" customFormat="1">
      <c r="A39" s="160" t="s">
        <v>331</v>
      </c>
      <c r="B39" s="32" t="s">
        <v>355</v>
      </c>
    </row>
    <row r="40" spans="1:2" s="102" customFormat="1">
      <c r="A40" s="160" t="s">
        <v>296</v>
      </c>
      <c r="B40" s="32">
        <v>97</v>
      </c>
    </row>
    <row r="41" spans="1:2" s="102" customFormat="1">
      <c r="A41" s="160" t="s">
        <v>297</v>
      </c>
      <c r="B41" s="32" t="s">
        <v>356</v>
      </c>
    </row>
    <row r="42" spans="1:2" s="102" customFormat="1" ht="15.6">
      <c r="A42" s="161" t="s">
        <v>278</v>
      </c>
      <c r="B42" s="32"/>
    </row>
    <row r="43" spans="1:2" s="102" customFormat="1">
      <c r="A43" s="160" t="s">
        <v>304</v>
      </c>
      <c r="B43" s="32">
        <v>102</v>
      </c>
    </row>
    <row r="44" spans="1:2" s="102" customFormat="1">
      <c r="A44" s="160" t="s">
        <v>336</v>
      </c>
      <c r="B44" s="32" t="s">
        <v>357</v>
      </c>
    </row>
    <row r="45" spans="1:2" s="102" customFormat="1">
      <c r="A45" s="160" t="s">
        <v>305</v>
      </c>
      <c r="B45" s="32">
        <v>107</v>
      </c>
    </row>
    <row r="46" spans="1:2" s="102" customFormat="1">
      <c r="A46" s="160" t="s">
        <v>337</v>
      </c>
      <c r="B46" s="32" t="s">
        <v>358</v>
      </c>
    </row>
    <row r="47" spans="1:2" s="102" customFormat="1">
      <c r="A47" s="160" t="s">
        <v>306</v>
      </c>
      <c r="B47" s="32">
        <v>112</v>
      </c>
    </row>
    <row r="48" spans="1:2" s="102" customFormat="1">
      <c r="A48" s="160" t="s">
        <v>338</v>
      </c>
      <c r="B48" s="32" t="s">
        <v>359</v>
      </c>
    </row>
    <row r="49" spans="1:2" s="102" customFormat="1">
      <c r="A49" s="160" t="s">
        <v>307</v>
      </c>
      <c r="B49" s="32">
        <v>117</v>
      </c>
    </row>
    <row r="50" spans="1:2" s="102" customFormat="1">
      <c r="A50" s="160" t="s">
        <v>308</v>
      </c>
      <c r="B50" s="32" t="s">
        <v>360</v>
      </c>
    </row>
    <row r="51" spans="1:2" s="102" customFormat="1" ht="15.6">
      <c r="A51" s="161" t="s">
        <v>279</v>
      </c>
      <c r="B51" s="32"/>
    </row>
    <row r="52" spans="1:2" s="102" customFormat="1">
      <c r="A52" s="160" t="s">
        <v>309</v>
      </c>
      <c r="B52" s="32">
        <v>52</v>
      </c>
    </row>
    <row r="53" spans="1:2" s="102" customFormat="1">
      <c r="A53" s="160" t="s">
        <v>339</v>
      </c>
      <c r="B53" s="32" t="s">
        <v>347</v>
      </c>
    </row>
    <row r="54" spans="1:2" s="102" customFormat="1">
      <c r="A54" s="160" t="s">
        <v>310</v>
      </c>
      <c r="B54" s="32">
        <v>57</v>
      </c>
    </row>
    <row r="55" spans="1:2" s="102" customFormat="1">
      <c r="A55" s="160" t="s">
        <v>311</v>
      </c>
      <c r="B55" s="32" t="s">
        <v>348</v>
      </c>
    </row>
    <row r="56" spans="1:2" s="102" customFormat="1">
      <c r="A56" s="160" t="s">
        <v>312</v>
      </c>
      <c r="B56" s="32">
        <v>62</v>
      </c>
    </row>
    <row r="57" spans="1:2" s="102" customFormat="1">
      <c r="A57" s="160" t="s">
        <v>314</v>
      </c>
      <c r="B57" s="32" t="s">
        <v>349</v>
      </c>
    </row>
    <row r="58" spans="1:2" s="102" customFormat="1">
      <c r="A58" s="160" t="s">
        <v>315</v>
      </c>
      <c r="B58" s="32">
        <v>67</v>
      </c>
    </row>
    <row r="59" spans="1:2" s="102" customFormat="1">
      <c r="A59" s="160" t="s">
        <v>316</v>
      </c>
      <c r="B59" s="32" t="s">
        <v>350</v>
      </c>
    </row>
    <row r="60" spans="1:2" s="102" customFormat="1">
      <c r="A60" s="160" t="s">
        <v>317</v>
      </c>
      <c r="B60" s="32">
        <v>72</v>
      </c>
    </row>
    <row r="61" spans="1:2" s="102" customFormat="1">
      <c r="A61" s="160" t="s">
        <v>318</v>
      </c>
      <c r="B61" s="32" t="s">
        <v>351</v>
      </c>
    </row>
    <row r="62" spans="1:2" s="102" customFormat="1" ht="15.6">
      <c r="A62" s="161" t="s">
        <v>280</v>
      </c>
      <c r="B62" s="32"/>
    </row>
    <row r="63" spans="1:2" s="102" customFormat="1">
      <c r="A63" s="160" t="s">
        <v>319</v>
      </c>
      <c r="B63" s="32">
        <v>122</v>
      </c>
    </row>
    <row r="64" spans="1:2" s="102" customFormat="1">
      <c r="A64" s="160" t="s">
        <v>321</v>
      </c>
      <c r="B64" s="32" t="s">
        <v>361</v>
      </c>
    </row>
    <row r="65" spans="1:2" s="102" customFormat="1">
      <c r="A65" s="160" t="s">
        <v>313</v>
      </c>
      <c r="B65" s="32">
        <v>126</v>
      </c>
    </row>
    <row r="66" spans="1:2" s="102" customFormat="1">
      <c r="A66" s="160" t="s">
        <v>322</v>
      </c>
      <c r="B66" s="32" t="s">
        <v>362</v>
      </c>
    </row>
    <row r="67" spans="1:2" s="102" customFormat="1">
      <c r="A67" s="160" t="s">
        <v>320</v>
      </c>
      <c r="B67" s="32">
        <v>130</v>
      </c>
    </row>
    <row r="68" spans="1:2" s="102" customFormat="1">
      <c r="A68" s="160" t="s">
        <v>323</v>
      </c>
      <c r="B68" s="32" t="s">
        <v>363</v>
      </c>
    </row>
    <row r="69" spans="1:2" s="102" customFormat="1">
      <c r="A69" s="160" t="s">
        <v>324</v>
      </c>
      <c r="B69" s="32">
        <v>134</v>
      </c>
    </row>
    <row r="70" spans="1:2" s="102" customFormat="1">
      <c r="A70" s="160" t="s">
        <v>325</v>
      </c>
      <c r="B70" s="32" t="s">
        <v>364</v>
      </c>
    </row>
    <row r="71" spans="1:2" s="102" customFormat="1" ht="15.6">
      <c r="A71" s="161" t="s">
        <v>326</v>
      </c>
      <c r="B71" s="32"/>
    </row>
    <row r="72" spans="1:2" s="102" customFormat="1">
      <c r="A72" s="160" t="s">
        <v>366</v>
      </c>
      <c r="B72" s="32">
        <v>138</v>
      </c>
    </row>
    <row r="73" spans="1:2">
      <c r="A73" s="160" t="s">
        <v>367</v>
      </c>
      <c r="B73" s="32">
        <v>139</v>
      </c>
    </row>
    <row r="74" spans="1:2">
      <c r="A74" s="160" t="s">
        <v>368</v>
      </c>
      <c r="B74" s="32">
        <v>140</v>
      </c>
    </row>
  </sheetData>
  <printOptions horizontalCentered="1"/>
  <pageMargins left="0.70866141732283472" right="0.70866141732283472" top="0.35433070866141736" bottom="0.55118110236220474" header="0.31496062992125984" footer="0.31496062992125984"/>
  <pageSetup paperSize="9" orientation="landscape" r:id="rId1"/>
  <rowBreaks count="1" manualBreakCount="1">
    <brk id="2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D178"/>
  <sheetViews>
    <sheetView topLeftCell="H1" zoomScale="75" zoomScaleNormal="75" workbookViewId="0">
      <selection activeCell="R5" sqref="R5:AE29"/>
    </sheetView>
  </sheetViews>
  <sheetFormatPr baseColWidth="10" defaultColWidth="11.44140625" defaultRowHeight="12.75" customHeight="1"/>
  <cols>
    <col min="1" max="1" width="31.88671875" style="473" customWidth="1"/>
    <col min="2" max="2" width="5.6640625" style="499" hidden="1" customWidth="1"/>
    <col min="3" max="4" width="10.109375" style="474" customWidth="1"/>
    <col min="5" max="5" width="9.109375" style="474" customWidth="1"/>
    <col min="6" max="7" width="10.109375" style="474" customWidth="1"/>
    <col min="8" max="8" width="9.5546875" style="474" customWidth="1"/>
    <col min="9" max="10" width="10.109375" style="474" customWidth="1"/>
    <col min="11" max="11" width="9.5546875" style="474" customWidth="1"/>
    <col min="12" max="13" width="10.109375" style="474" customWidth="1"/>
    <col min="14" max="14" width="8.88671875" style="474" customWidth="1"/>
    <col min="15" max="16" width="10.109375" style="474" customWidth="1"/>
    <col min="17" max="17" width="3.88671875" style="473" customWidth="1"/>
    <col min="18" max="18" width="31.88671875" style="473" customWidth="1"/>
    <col min="19" max="19" width="5.6640625" style="499" hidden="1" customWidth="1"/>
    <col min="20" max="22" width="9.88671875" style="474" customWidth="1"/>
    <col min="23" max="24" width="9.6640625" style="474" customWidth="1"/>
    <col min="25" max="25" width="10.33203125" style="474" customWidth="1"/>
    <col min="26" max="27" width="9.88671875" style="474" customWidth="1"/>
    <col min="28" max="28" width="10.109375" style="474" customWidth="1"/>
    <col min="29" max="30" width="9.44140625" style="474" customWidth="1"/>
    <col min="31" max="31" width="10.109375" style="474" customWidth="1"/>
    <col min="32" max="33" width="10.33203125" style="474" customWidth="1"/>
    <col min="34" max="34" width="3.88671875" style="473" customWidth="1"/>
    <col min="35" max="35" width="31.6640625" style="473" customWidth="1"/>
    <col min="36" max="36" width="6.109375" style="499" hidden="1" customWidth="1"/>
    <col min="37" max="40" width="10.33203125" style="474" customWidth="1"/>
    <col min="41" max="42" width="10.44140625" style="474" customWidth="1"/>
    <col min="43" max="45" width="11.44140625" style="474"/>
    <col min="46" max="46" width="4.109375" style="482" customWidth="1"/>
    <col min="47" max="47" width="37.5546875" style="473" customWidth="1"/>
    <col min="48" max="48" width="6.33203125" style="499" hidden="1" customWidth="1"/>
    <col min="49" max="49" width="14.109375" style="474" customWidth="1"/>
    <col min="50" max="50" width="11.44140625" style="474"/>
    <col min="51" max="51" width="10.109375" style="474" customWidth="1"/>
    <col min="52" max="53" width="11" style="474" customWidth="1"/>
    <col min="54" max="54" width="11.88671875" style="474" customWidth="1"/>
    <col min="55" max="55" width="14.33203125" style="474" customWidth="1"/>
    <col min="56" max="56" width="14.109375" style="474" customWidth="1"/>
    <col min="57" max="16384" width="11.44140625" style="482"/>
  </cols>
  <sheetData>
    <row r="1" spans="1:57" s="626" customFormat="1" ht="32.25" customHeight="1">
      <c r="A1" s="624" t="s">
        <v>386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R1" s="624" t="s">
        <v>387</v>
      </c>
      <c r="S1" s="624"/>
      <c r="T1" s="624"/>
      <c r="U1" s="624"/>
      <c r="V1" s="624"/>
      <c r="W1" s="624"/>
      <c r="X1" s="624"/>
      <c r="Y1" s="624"/>
      <c r="Z1" s="624"/>
      <c r="AA1" s="624"/>
      <c r="AB1" s="624"/>
      <c r="AC1" s="624"/>
      <c r="AD1" s="624"/>
      <c r="AE1" s="624"/>
      <c r="AF1" s="624"/>
      <c r="AG1" s="624"/>
      <c r="AH1" s="627"/>
      <c r="AI1" s="437" t="s">
        <v>741</v>
      </c>
      <c r="AJ1" s="624"/>
      <c r="AK1" s="624"/>
      <c r="AL1" s="624"/>
      <c r="AM1" s="624"/>
      <c r="AN1" s="624"/>
      <c r="AO1" s="624"/>
      <c r="AP1" s="624"/>
      <c r="AQ1" s="624"/>
      <c r="AR1" s="624"/>
      <c r="AS1" s="624"/>
      <c r="AU1" s="624" t="s">
        <v>388</v>
      </c>
      <c r="AV1" s="624"/>
      <c r="AW1" s="624"/>
      <c r="AX1" s="624"/>
      <c r="AY1" s="624"/>
      <c r="AZ1" s="624"/>
      <c r="BA1" s="624"/>
      <c r="BB1" s="624"/>
      <c r="BC1" s="624"/>
      <c r="BD1" s="624"/>
      <c r="BE1" s="633"/>
    </row>
    <row r="2" spans="1:57" ht="12.75" customHeight="1">
      <c r="A2" s="1550" t="s">
        <v>640</v>
      </c>
      <c r="B2" s="1550"/>
      <c r="C2" s="1550"/>
      <c r="D2" s="1550"/>
      <c r="E2" s="1550"/>
      <c r="F2" s="1550"/>
      <c r="G2" s="1550"/>
      <c r="H2" s="1550"/>
      <c r="I2" s="1550"/>
      <c r="J2" s="1550"/>
      <c r="K2" s="1550"/>
      <c r="L2" s="1550"/>
      <c r="M2" s="1550"/>
      <c r="N2" s="1550"/>
      <c r="O2" s="1550"/>
      <c r="P2" s="1550"/>
      <c r="Q2" s="476"/>
      <c r="R2" s="1550" t="s">
        <v>645</v>
      </c>
      <c r="S2" s="1550"/>
      <c r="T2" s="1550"/>
      <c r="U2" s="1550"/>
      <c r="V2" s="1550"/>
      <c r="W2" s="1550"/>
      <c r="X2" s="1550"/>
      <c r="Y2" s="1550"/>
      <c r="Z2" s="1550"/>
      <c r="AA2" s="1550"/>
      <c r="AB2" s="1550"/>
      <c r="AC2" s="1550"/>
      <c r="AD2" s="1550"/>
      <c r="AE2" s="1550"/>
      <c r="AF2" s="1550"/>
      <c r="AG2" s="1550"/>
      <c r="AH2" s="476"/>
      <c r="AI2" s="1565" t="s">
        <v>753</v>
      </c>
      <c r="AJ2" s="1565"/>
      <c r="AK2" s="1565"/>
      <c r="AL2" s="1565"/>
      <c r="AM2" s="1565"/>
      <c r="AN2" s="1565"/>
      <c r="AO2" s="1565"/>
      <c r="AP2" s="1565"/>
      <c r="AQ2" s="1565"/>
      <c r="AR2" s="1565"/>
      <c r="AS2" s="1565"/>
      <c r="AU2" s="570" t="s">
        <v>650</v>
      </c>
      <c r="AV2" s="570"/>
      <c r="AW2" s="570"/>
      <c r="AX2" s="570"/>
      <c r="AY2" s="570"/>
      <c r="AZ2" s="570"/>
      <c r="BA2" s="570"/>
      <c r="BB2" s="570"/>
      <c r="BC2" s="570"/>
      <c r="BD2" s="570"/>
    </row>
    <row r="3" spans="1:57" ht="12.75" customHeight="1">
      <c r="A3" s="569" t="s">
        <v>227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476"/>
      <c r="R3" s="569" t="s">
        <v>227</v>
      </c>
      <c r="S3" s="564"/>
      <c r="T3" s="564"/>
      <c r="U3" s="564"/>
      <c r="V3" s="564"/>
      <c r="W3" s="564"/>
      <c r="X3" s="564"/>
      <c r="Y3" s="564"/>
      <c r="Z3" s="564"/>
      <c r="AA3" s="564"/>
      <c r="AB3" s="564"/>
      <c r="AC3" s="564"/>
      <c r="AD3" s="564"/>
      <c r="AE3" s="564"/>
      <c r="AF3" s="564"/>
      <c r="AG3" s="564"/>
      <c r="AH3" s="476"/>
      <c r="AI3" s="569" t="s">
        <v>227</v>
      </c>
      <c r="AJ3" s="564"/>
      <c r="AK3" s="564"/>
      <c r="AL3" s="564"/>
      <c r="AM3" s="564"/>
      <c r="AN3" s="564"/>
      <c r="AO3" s="575"/>
      <c r="AP3" s="575"/>
      <c r="AQ3" s="575"/>
      <c r="AR3" s="575"/>
      <c r="AS3" s="564"/>
      <c r="AT3" s="476"/>
      <c r="AU3" s="569" t="s">
        <v>227</v>
      </c>
      <c r="AV3" s="564"/>
      <c r="AW3" s="564"/>
      <c r="AX3" s="564"/>
      <c r="AY3" s="564"/>
      <c r="AZ3" s="564"/>
      <c r="BA3" s="564"/>
      <c r="BB3" s="564"/>
      <c r="BC3" s="564"/>
      <c r="BD3" s="564"/>
    </row>
    <row r="4" spans="1:57" ht="12.75" customHeight="1">
      <c r="A4" s="476"/>
      <c r="B4" s="476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76"/>
      <c r="R4" s="476"/>
      <c r="S4" s="476"/>
      <c r="T4" s="493"/>
      <c r="U4" s="493"/>
      <c r="V4" s="493"/>
      <c r="W4" s="493"/>
      <c r="X4" s="493"/>
      <c r="Y4" s="493"/>
      <c r="Z4" s="493"/>
      <c r="AA4" s="493"/>
      <c r="AB4" s="493"/>
      <c r="AC4" s="493"/>
      <c r="AD4" s="493"/>
      <c r="AE4" s="493"/>
      <c r="AF4" s="493"/>
      <c r="AG4" s="493"/>
      <c r="AH4" s="476"/>
      <c r="AI4" s="544"/>
      <c r="AJ4" s="544"/>
      <c r="AK4" s="545"/>
      <c r="AL4" s="545"/>
      <c r="AM4" s="545"/>
      <c r="AN4" s="545"/>
      <c r="AO4" s="576"/>
      <c r="AP4" s="576"/>
      <c r="AQ4" s="576"/>
      <c r="AR4" s="576"/>
      <c r="AS4" s="544"/>
      <c r="AU4" s="544"/>
      <c r="AV4" s="544"/>
      <c r="AW4" s="544"/>
      <c r="AX4" s="544"/>
      <c r="AY4" s="544"/>
      <c r="AZ4" s="544"/>
      <c r="BA4" s="544"/>
      <c r="BB4" s="544"/>
      <c r="BC4" s="544"/>
      <c r="BD4" s="544"/>
    </row>
    <row r="5" spans="1:57" s="181" customFormat="1" ht="12.75" customHeight="1">
      <c r="A5" s="1669" t="s">
        <v>146</v>
      </c>
      <c r="B5" s="1670"/>
      <c r="C5" s="1510" t="s">
        <v>168</v>
      </c>
      <c r="D5" s="1563"/>
      <c r="E5" s="1653"/>
      <c r="F5" s="1510" t="s">
        <v>169</v>
      </c>
      <c r="G5" s="1563"/>
      <c r="H5" s="1653"/>
      <c r="I5" s="1510" t="s">
        <v>170</v>
      </c>
      <c r="J5" s="1563"/>
      <c r="K5" s="1653"/>
      <c r="L5" s="1496" t="s">
        <v>171</v>
      </c>
      <c r="M5" s="1563"/>
      <c r="N5" s="1497"/>
      <c r="O5" s="1496" t="s">
        <v>142</v>
      </c>
      <c r="P5" s="1497"/>
      <c r="Q5" s="599"/>
      <c r="R5" s="1663" t="s">
        <v>146</v>
      </c>
      <c r="S5" s="1664"/>
      <c r="T5" s="1496" t="s">
        <v>168</v>
      </c>
      <c r="U5" s="1563"/>
      <c r="V5" s="1497"/>
      <c r="W5" s="1496" t="s">
        <v>169</v>
      </c>
      <c r="X5" s="1563"/>
      <c r="Y5" s="1497"/>
      <c r="Z5" s="1496" t="s">
        <v>170</v>
      </c>
      <c r="AA5" s="1563"/>
      <c r="AB5" s="1497"/>
      <c r="AC5" s="1496" t="s">
        <v>171</v>
      </c>
      <c r="AD5" s="1563"/>
      <c r="AE5" s="1497"/>
      <c r="AF5" s="1496" t="s">
        <v>142</v>
      </c>
      <c r="AG5" s="1497"/>
      <c r="AH5" s="607"/>
      <c r="AI5" s="1663" t="s">
        <v>146</v>
      </c>
      <c r="AJ5" s="1664"/>
      <c r="AK5" s="1496" t="s">
        <v>412</v>
      </c>
      <c r="AL5" s="1569"/>
      <c r="AM5" s="1569"/>
      <c r="AN5" s="1569"/>
      <c r="AO5" s="1497"/>
      <c r="AP5" s="1496" t="s">
        <v>141</v>
      </c>
      <c r="AQ5" s="1569"/>
      <c r="AR5" s="1497"/>
      <c r="AS5" s="1672" t="s">
        <v>153</v>
      </c>
      <c r="AU5" s="1334" t="s">
        <v>146</v>
      </c>
      <c r="AV5" s="1335"/>
      <c r="AW5" s="1510" t="s">
        <v>166</v>
      </c>
      <c r="AX5" s="1653"/>
      <c r="AY5" s="1510" t="s">
        <v>175</v>
      </c>
      <c r="AZ5" s="1667"/>
      <c r="BA5" s="1667"/>
      <c r="BB5" s="1668"/>
      <c r="BC5" s="1332" t="s">
        <v>167</v>
      </c>
      <c r="BD5" s="1333"/>
      <c r="BE5" s="607"/>
    </row>
    <row r="6" spans="1:57" s="603" customFormat="1" ht="30" customHeight="1">
      <c r="A6" s="1671"/>
      <c r="B6" s="1666"/>
      <c r="C6" s="464" t="s">
        <v>395</v>
      </c>
      <c r="D6" s="1390"/>
      <c r="E6" s="464" t="s">
        <v>396</v>
      </c>
      <c r="F6" s="464" t="s">
        <v>395</v>
      </c>
      <c r="G6" s="1390"/>
      <c r="H6" s="464" t="s">
        <v>396</v>
      </c>
      <c r="I6" s="464" t="s">
        <v>395</v>
      </c>
      <c r="J6" s="1390"/>
      <c r="K6" s="464" t="s">
        <v>396</v>
      </c>
      <c r="L6" s="464" t="s">
        <v>395</v>
      </c>
      <c r="M6" s="1390"/>
      <c r="N6" s="464" t="s">
        <v>396</v>
      </c>
      <c r="O6" s="464" t="s">
        <v>395</v>
      </c>
      <c r="P6" s="464" t="s">
        <v>396</v>
      </c>
      <c r="Q6" s="599"/>
      <c r="R6" s="1665"/>
      <c r="S6" s="1666"/>
      <c r="T6" s="464" t="s">
        <v>395</v>
      </c>
      <c r="U6" s="1390"/>
      <c r="V6" s="464" t="s">
        <v>396</v>
      </c>
      <c r="W6" s="464" t="s">
        <v>395</v>
      </c>
      <c r="X6" s="1390"/>
      <c r="Y6" s="464" t="s">
        <v>396</v>
      </c>
      <c r="Z6" s="464" t="s">
        <v>395</v>
      </c>
      <c r="AA6" s="1390"/>
      <c r="AB6" s="464" t="s">
        <v>396</v>
      </c>
      <c r="AC6" s="464" t="s">
        <v>395</v>
      </c>
      <c r="AD6" s="1390"/>
      <c r="AE6" s="464" t="s">
        <v>396</v>
      </c>
      <c r="AF6" s="464" t="s">
        <v>395</v>
      </c>
      <c r="AG6" s="464" t="s">
        <v>396</v>
      </c>
      <c r="AH6" s="608"/>
      <c r="AI6" s="1665"/>
      <c r="AJ6" s="1666"/>
      <c r="AK6" s="464" t="s">
        <v>168</v>
      </c>
      <c r="AL6" s="464" t="s">
        <v>169</v>
      </c>
      <c r="AM6" s="464" t="s">
        <v>170</v>
      </c>
      <c r="AN6" s="464" t="s">
        <v>171</v>
      </c>
      <c r="AO6" s="464" t="s">
        <v>142</v>
      </c>
      <c r="AP6" s="464" t="s">
        <v>736</v>
      </c>
      <c r="AQ6" s="464" t="s">
        <v>156</v>
      </c>
      <c r="AR6" s="464" t="s">
        <v>142</v>
      </c>
      <c r="AS6" s="1622"/>
      <c r="AT6" s="609"/>
      <c r="AU6" s="610"/>
      <c r="AV6" s="611"/>
      <c r="AW6" s="597" t="s">
        <v>613</v>
      </c>
      <c r="AX6" s="597" t="s">
        <v>151</v>
      </c>
      <c r="AY6" s="600" t="s">
        <v>173</v>
      </c>
      <c r="AZ6" s="600" t="s">
        <v>164</v>
      </c>
      <c r="BA6" s="601" t="s">
        <v>165</v>
      </c>
      <c r="BB6" s="601" t="s">
        <v>174</v>
      </c>
      <c r="BC6" s="727" t="s">
        <v>735</v>
      </c>
      <c r="BD6" s="600" t="s">
        <v>145</v>
      </c>
    </row>
    <row r="7" spans="1:57" s="603" customFormat="1" ht="12.75" customHeight="1">
      <c r="A7" s="669" t="s">
        <v>8</v>
      </c>
      <c r="B7" s="670"/>
      <c r="C7" s="671">
        <v>2495</v>
      </c>
      <c r="D7" s="1403">
        <f>C7-E7</f>
        <v>1184</v>
      </c>
      <c r="E7" s="671">
        <v>1311</v>
      </c>
      <c r="F7" s="671">
        <v>3302</v>
      </c>
      <c r="G7" s="1403">
        <f>F7-H7</f>
        <v>1562</v>
      </c>
      <c r="H7" s="671">
        <v>1740</v>
      </c>
      <c r="I7" s="671">
        <v>2601</v>
      </c>
      <c r="J7" s="1403">
        <f>I7-K7</f>
        <v>1229</v>
      </c>
      <c r="K7" s="671">
        <v>1372</v>
      </c>
      <c r="L7" s="671">
        <v>3058</v>
      </c>
      <c r="M7" s="1403">
        <f>L7-N7</f>
        <v>1524</v>
      </c>
      <c r="N7" s="671">
        <v>1534</v>
      </c>
      <c r="O7" s="671">
        <v>11456</v>
      </c>
      <c r="P7" s="671">
        <v>5957</v>
      </c>
      <c r="Q7" s="602"/>
      <c r="R7" s="669" t="s">
        <v>8</v>
      </c>
      <c r="S7" s="670"/>
      <c r="T7" s="671">
        <v>159</v>
      </c>
      <c r="U7" s="1403">
        <f>T7-V7</f>
        <v>87</v>
      </c>
      <c r="V7" s="671">
        <v>72</v>
      </c>
      <c r="W7" s="671">
        <v>123</v>
      </c>
      <c r="X7" s="1403">
        <f>W7-Y7</f>
        <v>64</v>
      </c>
      <c r="Y7" s="671">
        <v>59</v>
      </c>
      <c r="Z7" s="671">
        <v>157</v>
      </c>
      <c r="AA7" s="1403">
        <f>Z7-AB7</f>
        <v>77</v>
      </c>
      <c r="AB7" s="671">
        <v>80</v>
      </c>
      <c r="AC7" s="671">
        <v>600</v>
      </c>
      <c r="AD7" s="1403">
        <f>AC7-AE7</f>
        <v>289</v>
      </c>
      <c r="AE7" s="671">
        <v>311</v>
      </c>
      <c r="AF7" s="671">
        <v>1039</v>
      </c>
      <c r="AG7" s="671">
        <v>522</v>
      </c>
      <c r="AH7" s="602"/>
      <c r="AI7" s="669" t="s">
        <v>8</v>
      </c>
      <c r="AJ7" s="670"/>
      <c r="AK7" s="671">
        <v>62</v>
      </c>
      <c r="AL7" s="671">
        <v>76</v>
      </c>
      <c r="AM7" s="671">
        <v>66</v>
      </c>
      <c r="AN7" s="671">
        <v>69</v>
      </c>
      <c r="AO7" s="671">
        <v>273</v>
      </c>
      <c r="AP7" s="671">
        <v>261</v>
      </c>
      <c r="AQ7" s="671">
        <v>27</v>
      </c>
      <c r="AR7" s="671">
        <v>288</v>
      </c>
      <c r="AS7" s="671">
        <v>55</v>
      </c>
      <c r="AU7" s="669" t="s">
        <v>8</v>
      </c>
      <c r="AV7" s="670"/>
      <c r="AW7" s="671">
        <v>531</v>
      </c>
      <c r="AX7" s="671">
        <v>226</v>
      </c>
      <c r="AY7" s="671">
        <v>196</v>
      </c>
      <c r="AZ7" s="671">
        <v>268</v>
      </c>
      <c r="BA7" s="671">
        <v>47</v>
      </c>
      <c r="BB7" s="671">
        <v>20</v>
      </c>
      <c r="BC7" s="671">
        <v>13</v>
      </c>
      <c r="BD7" s="671">
        <v>82</v>
      </c>
    </row>
    <row r="8" spans="1:57" s="603" customFormat="1" ht="12.75" customHeight="1">
      <c r="A8" s="604" t="s">
        <v>14</v>
      </c>
      <c r="B8" s="612"/>
      <c r="C8" s="511">
        <v>1236</v>
      </c>
      <c r="D8" s="1403">
        <f t="shared" ref="D8:D29" si="0">C8-E8</f>
        <v>633</v>
      </c>
      <c r="E8" s="511">
        <v>603</v>
      </c>
      <c r="F8" s="511">
        <v>1865</v>
      </c>
      <c r="G8" s="1404">
        <f t="shared" ref="G8:G29" si="1">F8-H8</f>
        <v>938</v>
      </c>
      <c r="H8" s="511">
        <v>927</v>
      </c>
      <c r="I8" s="511">
        <v>1826</v>
      </c>
      <c r="J8" s="1404">
        <f t="shared" ref="J8:J29" si="2">I8-K8</f>
        <v>844</v>
      </c>
      <c r="K8" s="511">
        <v>982</v>
      </c>
      <c r="L8" s="511">
        <v>1939</v>
      </c>
      <c r="M8" s="1404">
        <f t="shared" ref="M8:M29" si="3">L8-N8</f>
        <v>896</v>
      </c>
      <c r="N8" s="511">
        <v>1043</v>
      </c>
      <c r="O8" s="511">
        <v>6866</v>
      </c>
      <c r="P8" s="511">
        <v>3555</v>
      </c>
      <c r="Q8" s="602"/>
      <c r="R8" s="604" t="s">
        <v>14</v>
      </c>
      <c r="S8" s="612"/>
      <c r="T8" s="511">
        <v>145</v>
      </c>
      <c r="U8" s="1404">
        <f t="shared" ref="U8:U29" si="4">T8-V8</f>
        <v>75</v>
      </c>
      <c r="V8" s="511">
        <v>70</v>
      </c>
      <c r="W8" s="511">
        <v>132</v>
      </c>
      <c r="X8" s="1404">
        <f t="shared" ref="X8:X29" si="5">W8-Y8</f>
        <v>60</v>
      </c>
      <c r="Y8" s="511">
        <v>72</v>
      </c>
      <c r="Z8" s="511">
        <v>134</v>
      </c>
      <c r="AA8" s="1404">
        <f t="shared" ref="AA8:AA29" si="6">Z8-AB8</f>
        <v>64</v>
      </c>
      <c r="AB8" s="511">
        <v>70</v>
      </c>
      <c r="AC8" s="511">
        <v>492</v>
      </c>
      <c r="AD8" s="1404">
        <f t="shared" ref="AD8:AD29" si="7">AC8-AE8</f>
        <v>205</v>
      </c>
      <c r="AE8" s="511">
        <v>287</v>
      </c>
      <c r="AF8" s="511">
        <v>903</v>
      </c>
      <c r="AG8" s="511">
        <v>499</v>
      </c>
      <c r="AH8" s="602"/>
      <c r="AI8" s="604" t="s">
        <v>14</v>
      </c>
      <c r="AJ8" s="612"/>
      <c r="AK8" s="511">
        <v>34</v>
      </c>
      <c r="AL8" s="511">
        <v>48</v>
      </c>
      <c r="AM8" s="511">
        <v>48</v>
      </c>
      <c r="AN8" s="511">
        <v>53</v>
      </c>
      <c r="AO8" s="511">
        <v>183</v>
      </c>
      <c r="AP8" s="511">
        <v>164</v>
      </c>
      <c r="AQ8" s="511">
        <v>24</v>
      </c>
      <c r="AR8" s="511">
        <v>188</v>
      </c>
      <c r="AS8" s="511">
        <v>39</v>
      </c>
      <c r="AU8" s="604" t="s">
        <v>14</v>
      </c>
      <c r="AV8" s="612"/>
      <c r="AW8" s="511">
        <v>319</v>
      </c>
      <c r="AX8" s="511">
        <v>128</v>
      </c>
      <c r="AY8" s="511">
        <v>120</v>
      </c>
      <c r="AZ8" s="511">
        <v>170</v>
      </c>
      <c r="BA8" s="511">
        <v>15</v>
      </c>
      <c r="BB8" s="511">
        <v>14</v>
      </c>
      <c r="BC8" s="511">
        <v>6</v>
      </c>
      <c r="BD8" s="511">
        <v>33</v>
      </c>
    </row>
    <row r="9" spans="1:57" s="603" customFormat="1" ht="12.75" customHeight="1">
      <c r="A9" s="604" t="s">
        <v>19</v>
      </c>
      <c r="B9" s="612"/>
      <c r="C9" s="511">
        <v>30317</v>
      </c>
      <c r="D9" s="1403">
        <f t="shared" si="0"/>
        <v>15223</v>
      </c>
      <c r="E9" s="511">
        <v>15094</v>
      </c>
      <c r="F9" s="511">
        <v>26885</v>
      </c>
      <c r="G9" s="1404">
        <f t="shared" si="1"/>
        <v>13150</v>
      </c>
      <c r="H9" s="511">
        <v>13735</v>
      </c>
      <c r="I9" s="511">
        <v>25489</v>
      </c>
      <c r="J9" s="1404">
        <f t="shared" si="2"/>
        <v>12385</v>
      </c>
      <c r="K9" s="511">
        <v>13104</v>
      </c>
      <c r="L9" s="511">
        <v>26533</v>
      </c>
      <c r="M9" s="1404">
        <f t="shared" si="3"/>
        <v>12754</v>
      </c>
      <c r="N9" s="511">
        <v>13779</v>
      </c>
      <c r="O9" s="511">
        <v>109224</v>
      </c>
      <c r="P9" s="511">
        <v>55712</v>
      </c>
      <c r="Q9" s="602"/>
      <c r="R9" s="604" t="s">
        <v>19</v>
      </c>
      <c r="S9" s="612"/>
      <c r="T9" s="511">
        <v>1668</v>
      </c>
      <c r="U9" s="1404">
        <f t="shared" si="4"/>
        <v>953</v>
      </c>
      <c r="V9" s="511">
        <v>715</v>
      </c>
      <c r="W9" s="511">
        <v>1429</v>
      </c>
      <c r="X9" s="1404">
        <f t="shared" si="5"/>
        <v>773</v>
      </c>
      <c r="Y9" s="511">
        <v>656</v>
      </c>
      <c r="Z9" s="511">
        <v>1344</v>
      </c>
      <c r="AA9" s="1404">
        <f t="shared" si="6"/>
        <v>683</v>
      </c>
      <c r="AB9" s="511">
        <v>661</v>
      </c>
      <c r="AC9" s="511">
        <v>2698</v>
      </c>
      <c r="AD9" s="1404">
        <f t="shared" si="7"/>
        <v>1242</v>
      </c>
      <c r="AE9" s="511">
        <v>1456</v>
      </c>
      <c r="AF9" s="511">
        <v>7139</v>
      </c>
      <c r="AG9" s="511">
        <v>3488</v>
      </c>
      <c r="AH9" s="602"/>
      <c r="AI9" s="604" t="s">
        <v>19</v>
      </c>
      <c r="AJ9" s="612"/>
      <c r="AK9" s="511">
        <v>831</v>
      </c>
      <c r="AL9" s="511">
        <v>788</v>
      </c>
      <c r="AM9" s="511">
        <v>754</v>
      </c>
      <c r="AN9" s="511">
        <v>757</v>
      </c>
      <c r="AO9" s="511">
        <v>3130</v>
      </c>
      <c r="AP9" s="511">
        <v>2974</v>
      </c>
      <c r="AQ9" s="511">
        <v>227</v>
      </c>
      <c r="AR9" s="511">
        <v>3201</v>
      </c>
      <c r="AS9" s="511">
        <v>643</v>
      </c>
      <c r="AU9" s="604" t="s">
        <v>19</v>
      </c>
      <c r="AV9" s="612"/>
      <c r="AW9" s="511">
        <v>6824</v>
      </c>
      <c r="AX9" s="511">
        <v>3638</v>
      </c>
      <c r="AY9" s="511">
        <v>2512</v>
      </c>
      <c r="AZ9" s="511">
        <v>3460</v>
      </c>
      <c r="BA9" s="511">
        <v>580</v>
      </c>
      <c r="BB9" s="511">
        <v>272</v>
      </c>
      <c r="BC9" s="511">
        <v>184</v>
      </c>
      <c r="BD9" s="511">
        <v>1499</v>
      </c>
    </row>
    <row r="10" spans="1:57" s="603" customFormat="1" ht="12.75" customHeight="1">
      <c r="A10" s="604" t="s">
        <v>28</v>
      </c>
      <c r="B10" s="612"/>
      <c r="C10" s="511">
        <v>3059</v>
      </c>
      <c r="D10" s="1403">
        <f t="shared" si="0"/>
        <v>1564</v>
      </c>
      <c r="E10" s="511">
        <v>1495</v>
      </c>
      <c r="F10" s="511">
        <v>2745</v>
      </c>
      <c r="G10" s="1404">
        <f t="shared" si="1"/>
        <v>1415</v>
      </c>
      <c r="H10" s="511">
        <v>1330</v>
      </c>
      <c r="I10" s="511">
        <v>2028</v>
      </c>
      <c r="J10" s="1404">
        <f t="shared" si="2"/>
        <v>1035</v>
      </c>
      <c r="K10" s="511">
        <v>993</v>
      </c>
      <c r="L10" s="511">
        <v>2150</v>
      </c>
      <c r="M10" s="1404">
        <f t="shared" si="3"/>
        <v>1070</v>
      </c>
      <c r="N10" s="511">
        <v>1080</v>
      </c>
      <c r="O10" s="511">
        <v>9982</v>
      </c>
      <c r="P10" s="511">
        <v>4898</v>
      </c>
      <c r="Q10" s="602"/>
      <c r="R10" s="604" t="s">
        <v>28</v>
      </c>
      <c r="S10" s="612"/>
      <c r="T10" s="511">
        <v>435</v>
      </c>
      <c r="U10" s="1404">
        <f t="shared" si="4"/>
        <v>218</v>
      </c>
      <c r="V10" s="511">
        <v>217</v>
      </c>
      <c r="W10" s="511">
        <v>191</v>
      </c>
      <c r="X10" s="1404">
        <f t="shared" si="5"/>
        <v>97</v>
      </c>
      <c r="Y10" s="511">
        <v>94</v>
      </c>
      <c r="Z10" s="511">
        <v>261</v>
      </c>
      <c r="AA10" s="1404">
        <f t="shared" si="6"/>
        <v>131</v>
      </c>
      <c r="AB10" s="511">
        <v>130</v>
      </c>
      <c r="AC10" s="511">
        <v>449</v>
      </c>
      <c r="AD10" s="1404">
        <f t="shared" si="7"/>
        <v>211</v>
      </c>
      <c r="AE10" s="511">
        <v>238</v>
      </c>
      <c r="AF10" s="511">
        <v>1336</v>
      </c>
      <c r="AG10" s="511">
        <v>679</v>
      </c>
      <c r="AH10" s="602"/>
      <c r="AI10" s="604" t="s">
        <v>28</v>
      </c>
      <c r="AJ10" s="612"/>
      <c r="AK10" s="511">
        <v>56</v>
      </c>
      <c r="AL10" s="511">
        <v>50</v>
      </c>
      <c r="AM10" s="511">
        <v>39</v>
      </c>
      <c r="AN10" s="511">
        <v>42</v>
      </c>
      <c r="AO10" s="511">
        <v>187</v>
      </c>
      <c r="AP10" s="511">
        <v>161</v>
      </c>
      <c r="AQ10" s="511">
        <v>28</v>
      </c>
      <c r="AR10" s="511">
        <v>189</v>
      </c>
      <c r="AS10" s="511">
        <v>33</v>
      </c>
      <c r="AU10" s="604" t="s">
        <v>28</v>
      </c>
      <c r="AV10" s="612"/>
      <c r="AW10" s="511">
        <v>390</v>
      </c>
      <c r="AX10" s="511">
        <v>107</v>
      </c>
      <c r="AY10" s="511">
        <v>155</v>
      </c>
      <c r="AZ10" s="511">
        <v>197</v>
      </c>
      <c r="BA10" s="511">
        <v>25</v>
      </c>
      <c r="BB10" s="511">
        <v>13</v>
      </c>
      <c r="BC10" s="511">
        <v>11</v>
      </c>
      <c r="BD10" s="511">
        <v>58</v>
      </c>
    </row>
    <row r="11" spans="1:57" s="603" customFormat="1" ht="12.75" customHeight="1">
      <c r="A11" s="604" t="s">
        <v>35</v>
      </c>
      <c r="B11" s="612"/>
      <c r="C11" s="511">
        <v>327</v>
      </c>
      <c r="D11" s="1403">
        <f t="shared" si="0"/>
        <v>175</v>
      </c>
      <c r="E11" s="511">
        <v>152</v>
      </c>
      <c r="F11" s="511">
        <v>226</v>
      </c>
      <c r="G11" s="1404">
        <f t="shared" si="1"/>
        <v>119</v>
      </c>
      <c r="H11" s="511">
        <v>107</v>
      </c>
      <c r="I11" s="511">
        <v>120</v>
      </c>
      <c r="J11" s="1404">
        <f t="shared" si="2"/>
        <v>61</v>
      </c>
      <c r="K11" s="511">
        <v>59</v>
      </c>
      <c r="L11" s="511">
        <v>90</v>
      </c>
      <c r="M11" s="1404">
        <f t="shared" si="3"/>
        <v>46</v>
      </c>
      <c r="N11" s="511">
        <v>44</v>
      </c>
      <c r="O11" s="511">
        <v>763</v>
      </c>
      <c r="P11" s="511">
        <v>362</v>
      </c>
      <c r="Q11" s="602"/>
      <c r="R11" s="604" t="s">
        <v>35</v>
      </c>
      <c r="S11" s="612"/>
      <c r="T11" s="511">
        <v>30</v>
      </c>
      <c r="U11" s="1404">
        <f t="shared" si="4"/>
        <v>14</v>
      </c>
      <c r="V11" s="511">
        <v>16</v>
      </c>
      <c r="W11" s="511">
        <v>11</v>
      </c>
      <c r="X11" s="1404">
        <f t="shared" si="5"/>
        <v>3</v>
      </c>
      <c r="Y11" s="511">
        <v>8</v>
      </c>
      <c r="Z11" s="511">
        <v>2</v>
      </c>
      <c r="AA11" s="1404">
        <f t="shared" si="6"/>
        <v>2</v>
      </c>
      <c r="AB11" s="511">
        <v>0</v>
      </c>
      <c r="AC11" s="511">
        <v>3</v>
      </c>
      <c r="AD11" s="1404">
        <f t="shared" si="7"/>
        <v>3</v>
      </c>
      <c r="AE11" s="511">
        <v>0</v>
      </c>
      <c r="AF11" s="511">
        <v>46</v>
      </c>
      <c r="AG11" s="511">
        <v>24</v>
      </c>
      <c r="AH11" s="602"/>
      <c r="AI11" s="604" t="s">
        <v>35</v>
      </c>
      <c r="AJ11" s="612"/>
      <c r="AK11" s="511">
        <v>6</v>
      </c>
      <c r="AL11" s="511">
        <v>5</v>
      </c>
      <c r="AM11" s="511">
        <v>3</v>
      </c>
      <c r="AN11" s="511">
        <v>2</v>
      </c>
      <c r="AO11" s="511">
        <v>16</v>
      </c>
      <c r="AP11" s="511">
        <v>13</v>
      </c>
      <c r="AQ11" s="511">
        <v>5</v>
      </c>
      <c r="AR11" s="511">
        <v>18</v>
      </c>
      <c r="AS11" s="511">
        <v>5</v>
      </c>
      <c r="AU11" s="604" t="s">
        <v>35</v>
      </c>
      <c r="AV11" s="612"/>
      <c r="AW11" s="511">
        <v>34</v>
      </c>
      <c r="AX11" s="511">
        <v>10</v>
      </c>
      <c r="AY11" s="511">
        <v>10</v>
      </c>
      <c r="AZ11" s="511">
        <v>20</v>
      </c>
      <c r="BA11" s="511">
        <v>2</v>
      </c>
      <c r="BB11" s="511">
        <v>2</v>
      </c>
      <c r="BC11" s="511">
        <v>0</v>
      </c>
      <c r="BD11" s="511">
        <v>7</v>
      </c>
    </row>
    <row r="12" spans="1:57" s="603" customFormat="1" ht="12.75" customHeight="1">
      <c r="A12" s="604" t="s">
        <v>40</v>
      </c>
      <c r="B12" s="612"/>
      <c r="C12" s="511">
        <v>1359</v>
      </c>
      <c r="D12" s="1403">
        <f t="shared" si="0"/>
        <v>667</v>
      </c>
      <c r="E12" s="511">
        <v>692</v>
      </c>
      <c r="F12" s="511">
        <v>1083</v>
      </c>
      <c r="G12" s="1404">
        <f t="shared" si="1"/>
        <v>527</v>
      </c>
      <c r="H12" s="511">
        <v>556</v>
      </c>
      <c r="I12" s="511">
        <v>979</v>
      </c>
      <c r="J12" s="1404">
        <f t="shared" si="2"/>
        <v>497</v>
      </c>
      <c r="K12" s="511">
        <v>482</v>
      </c>
      <c r="L12" s="511">
        <v>1008</v>
      </c>
      <c r="M12" s="1404">
        <f t="shared" si="3"/>
        <v>506</v>
      </c>
      <c r="N12" s="511">
        <v>502</v>
      </c>
      <c r="O12" s="511">
        <v>4429</v>
      </c>
      <c r="P12" s="511">
        <v>2232</v>
      </c>
      <c r="Q12" s="602"/>
      <c r="R12" s="604" t="s">
        <v>40</v>
      </c>
      <c r="S12" s="612"/>
      <c r="T12" s="511">
        <v>37</v>
      </c>
      <c r="U12" s="1404">
        <f t="shared" si="4"/>
        <v>21</v>
      </c>
      <c r="V12" s="511">
        <v>16</v>
      </c>
      <c r="W12" s="511">
        <v>20</v>
      </c>
      <c r="X12" s="1404">
        <f t="shared" si="5"/>
        <v>13</v>
      </c>
      <c r="Y12" s="511">
        <v>7</v>
      </c>
      <c r="Z12" s="511">
        <v>24</v>
      </c>
      <c r="AA12" s="1404">
        <f t="shared" si="6"/>
        <v>17</v>
      </c>
      <c r="AB12" s="511">
        <v>7</v>
      </c>
      <c r="AC12" s="511">
        <v>108</v>
      </c>
      <c r="AD12" s="1404">
        <f t="shared" si="7"/>
        <v>45</v>
      </c>
      <c r="AE12" s="511">
        <v>63</v>
      </c>
      <c r="AF12" s="511">
        <v>189</v>
      </c>
      <c r="AG12" s="511">
        <v>93</v>
      </c>
      <c r="AH12" s="602"/>
      <c r="AI12" s="604" t="s">
        <v>40</v>
      </c>
      <c r="AJ12" s="612"/>
      <c r="AK12" s="511">
        <v>24</v>
      </c>
      <c r="AL12" s="511">
        <v>19</v>
      </c>
      <c r="AM12" s="511">
        <v>18</v>
      </c>
      <c r="AN12" s="511">
        <v>17</v>
      </c>
      <c r="AO12" s="511">
        <v>78</v>
      </c>
      <c r="AP12" s="511">
        <v>85</v>
      </c>
      <c r="AQ12" s="511">
        <v>0</v>
      </c>
      <c r="AR12" s="511">
        <v>85</v>
      </c>
      <c r="AS12" s="511">
        <v>12</v>
      </c>
      <c r="AU12" s="604" t="s">
        <v>40</v>
      </c>
      <c r="AV12" s="612"/>
      <c r="AW12" s="511">
        <v>107</v>
      </c>
      <c r="AX12" s="511">
        <v>43</v>
      </c>
      <c r="AY12" s="511">
        <v>41</v>
      </c>
      <c r="AZ12" s="511">
        <v>52</v>
      </c>
      <c r="BA12" s="511">
        <v>8</v>
      </c>
      <c r="BB12" s="511">
        <v>6</v>
      </c>
      <c r="BC12" s="511">
        <v>5</v>
      </c>
      <c r="BD12" s="511">
        <v>15</v>
      </c>
    </row>
    <row r="13" spans="1:57" s="603" customFormat="1" ht="12.75" customHeight="1">
      <c r="A13" s="604" t="s">
        <v>44</v>
      </c>
      <c r="B13" s="612"/>
      <c r="C13" s="511">
        <v>3014</v>
      </c>
      <c r="D13" s="1403">
        <f t="shared" si="0"/>
        <v>1471</v>
      </c>
      <c r="E13" s="511">
        <v>1543</v>
      </c>
      <c r="F13" s="511">
        <v>2349</v>
      </c>
      <c r="G13" s="1404">
        <f t="shared" si="1"/>
        <v>1132</v>
      </c>
      <c r="H13" s="511">
        <v>1217</v>
      </c>
      <c r="I13" s="511">
        <v>2125</v>
      </c>
      <c r="J13" s="1404">
        <f t="shared" si="2"/>
        <v>1008</v>
      </c>
      <c r="K13" s="511">
        <v>1117</v>
      </c>
      <c r="L13" s="511">
        <v>1633</v>
      </c>
      <c r="M13" s="1404">
        <f t="shared" si="3"/>
        <v>765</v>
      </c>
      <c r="N13" s="511">
        <v>868</v>
      </c>
      <c r="O13" s="511">
        <v>9121</v>
      </c>
      <c r="P13" s="511">
        <v>4745</v>
      </c>
      <c r="Q13" s="602"/>
      <c r="R13" s="604" t="s">
        <v>44</v>
      </c>
      <c r="S13" s="612"/>
      <c r="T13" s="511">
        <v>292</v>
      </c>
      <c r="U13" s="1404">
        <f t="shared" si="4"/>
        <v>135</v>
      </c>
      <c r="V13" s="511">
        <v>157</v>
      </c>
      <c r="W13" s="511">
        <v>166</v>
      </c>
      <c r="X13" s="1404">
        <f t="shared" si="5"/>
        <v>68</v>
      </c>
      <c r="Y13" s="511">
        <v>98</v>
      </c>
      <c r="Z13" s="511">
        <v>185</v>
      </c>
      <c r="AA13" s="1404">
        <f t="shared" si="6"/>
        <v>76</v>
      </c>
      <c r="AB13" s="511">
        <v>109</v>
      </c>
      <c r="AC13" s="511">
        <v>87</v>
      </c>
      <c r="AD13" s="1404">
        <f t="shared" si="7"/>
        <v>40</v>
      </c>
      <c r="AE13" s="511">
        <v>47</v>
      </c>
      <c r="AF13" s="511">
        <v>730</v>
      </c>
      <c r="AG13" s="511">
        <v>411</v>
      </c>
      <c r="AH13" s="602"/>
      <c r="AI13" s="604" t="s">
        <v>44</v>
      </c>
      <c r="AJ13" s="612"/>
      <c r="AK13" s="511">
        <v>68</v>
      </c>
      <c r="AL13" s="511">
        <v>59</v>
      </c>
      <c r="AM13" s="511">
        <v>55</v>
      </c>
      <c r="AN13" s="511">
        <v>48</v>
      </c>
      <c r="AO13" s="511">
        <v>230</v>
      </c>
      <c r="AP13" s="511">
        <v>218</v>
      </c>
      <c r="AQ13" s="511">
        <v>12</v>
      </c>
      <c r="AR13" s="511">
        <v>230</v>
      </c>
      <c r="AS13" s="511">
        <v>45</v>
      </c>
      <c r="AU13" s="604" t="s">
        <v>44</v>
      </c>
      <c r="AV13" s="612"/>
      <c r="AW13" s="511">
        <v>533</v>
      </c>
      <c r="AX13" s="511">
        <v>157</v>
      </c>
      <c r="AY13" s="511">
        <v>199</v>
      </c>
      <c r="AZ13" s="511">
        <v>269</v>
      </c>
      <c r="BA13" s="511">
        <v>47</v>
      </c>
      <c r="BB13" s="511">
        <v>18</v>
      </c>
      <c r="BC13" s="511">
        <v>13</v>
      </c>
      <c r="BD13" s="511">
        <v>140</v>
      </c>
    </row>
    <row r="14" spans="1:57" s="603" customFormat="1" ht="12.75" customHeight="1">
      <c r="A14" s="604" t="s">
        <v>54</v>
      </c>
      <c r="B14" s="612"/>
      <c r="C14" s="511">
        <v>616</v>
      </c>
      <c r="D14" s="1403">
        <f t="shared" si="0"/>
        <v>320</v>
      </c>
      <c r="E14" s="511">
        <v>296</v>
      </c>
      <c r="F14" s="511">
        <v>466</v>
      </c>
      <c r="G14" s="1404">
        <f t="shared" si="1"/>
        <v>226</v>
      </c>
      <c r="H14" s="511">
        <v>240</v>
      </c>
      <c r="I14" s="511">
        <v>481</v>
      </c>
      <c r="J14" s="1404">
        <f t="shared" si="2"/>
        <v>239</v>
      </c>
      <c r="K14" s="511">
        <v>242</v>
      </c>
      <c r="L14" s="511">
        <v>622</v>
      </c>
      <c r="M14" s="1404">
        <f t="shared" si="3"/>
        <v>323</v>
      </c>
      <c r="N14" s="511">
        <v>299</v>
      </c>
      <c r="O14" s="511">
        <v>2185</v>
      </c>
      <c r="P14" s="511">
        <v>1077</v>
      </c>
      <c r="Q14" s="602"/>
      <c r="R14" s="604" t="s">
        <v>54</v>
      </c>
      <c r="S14" s="612"/>
      <c r="T14" s="511">
        <v>41</v>
      </c>
      <c r="U14" s="1404">
        <f t="shared" si="4"/>
        <v>16</v>
      </c>
      <c r="V14" s="511">
        <v>25</v>
      </c>
      <c r="W14" s="511">
        <v>38</v>
      </c>
      <c r="X14" s="1404">
        <f t="shared" si="5"/>
        <v>18</v>
      </c>
      <c r="Y14" s="511">
        <v>20</v>
      </c>
      <c r="Z14" s="511">
        <v>32</v>
      </c>
      <c r="AA14" s="1404">
        <f t="shared" si="6"/>
        <v>15</v>
      </c>
      <c r="AB14" s="511">
        <v>17</v>
      </c>
      <c r="AC14" s="511">
        <v>74</v>
      </c>
      <c r="AD14" s="1404">
        <f t="shared" si="7"/>
        <v>39</v>
      </c>
      <c r="AE14" s="511">
        <v>35</v>
      </c>
      <c r="AF14" s="511">
        <v>185</v>
      </c>
      <c r="AG14" s="511">
        <v>97</v>
      </c>
      <c r="AH14" s="602"/>
      <c r="AI14" s="604" t="s">
        <v>54</v>
      </c>
      <c r="AJ14" s="612"/>
      <c r="AK14" s="511">
        <v>13</v>
      </c>
      <c r="AL14" s="511">
        <v>11</v>
      </c>
      <c r="AM14" s="511">
        <v>10</v>
      </c>
      <c r="AN14" s="511">
        <v>13</v>
      </c>
      <c r="AO14" s="511">
        <v>47</v>
      </c>
      <c r="AP14" s="511">
        <v>42</v>
      </c>
      <c r="AQ14" s="511">
        <v>10</v>
      </c>
      <c r="AR14" s="511">
        <v>52</v>
      </c>
      <c r="AS14" s="511">
        <v>7</v>
      </c>
      <c r="AU14" s="604" t="s">
        <v>54</v>
      </c>
      <c r="AV14" s="612"/>
      <c r="AW14" s="511">
        <v>81</v>
      </c>
      <c r="AX14" s="511">
        <v>32</v>
      </c>
      <c r="AY14" s="511">
        <v>34</v>
      </c>
      <c r="AZ14" s="511">
        <v>42</v>
      </c>
      <c r="BA14" s="511">
        <v>5</v>
      </c>
      <c r="BB14" s="511">
        <v>0</v>
      </c>
      <c r="BC14" s="511">
        <v>3</v>
      </c>
      <c r="BD14" s="511">
        <v>18</v>
      </c>
    </row>
    <row r="15" spans="1:57" s="603" customFormat="1" ht="12.75" customHeight="1">
      <c r="A15" s="604" t="s">
        <v>60</v>
      </c>
      <c r="B15" s="612"/>
      <c r="C15" s="511">
        <v>3452</v>
      </c>
      <c r="D15" s="1403">
        <f t="shared" si="0"/>
        <v>1620</v>
      </c>
      <c r="E15" s="511">
        <v>1832</v>
      </c>
      <c r="F15" s="511">
        <v>2835</v>
      </c>
      <c r="G15" s="1404">
        <f t="shared" si="1"/>
        <v>1427</v>
      </c>
      <c r="H15" s="511">
        <v>1408</v>
      </c>
      <c r="I15" s="511">
        <v>2423</v>
      </c>
      <c r="J15" s="1404">
        <f t="shared" si="2"/>
        <v>1148</v>
      </c>
      <c r="K15" s="511">
        <v>1275</v>
      </c>
      <c r="L15" s="511">
        <v>2778</v>
      </c>
      <c r="M15" s="1404">
        <f t="shared" si="3"/>
        <v>1318</v>
      </c>
      <c r="N15" s="511">
        <v>1460</v>
      </c>
      <c r="O15" s="511">
        <v>11488</v>
      </c>
      <c r="P15" s="511">
        <v>5975</v>
      </c>
      <c r="Q15" s="602"/>
      <c r="R15" s="604" t="s">
        <v>60</v>
      </c>
      <c r="S15" s="612"/>
      <c r="T15" s="511">
        <v>323</v>
      </c>
      <c r="U15" s="1404">
        <f t="shared" si="4"/>
        <v>155</v>
      </c>
      <c r="V15" s="511">
        <v>168</v>
      </c>
      <c r="W15" s="511">
        <v>149</v>
      </c>
      <c r="X15" s="1404">
        <f t="shared" si="5"/>
        <v>80</v>
      </c>
      <c r="Y15" s="511">
        <v>69</v>
      </c>
      <c r="Z15" s="511">
        <v>141</v>
      </c>
      <c r="AA15" s="1404">
        <f t="shared" si="6"/>
        <v>74</v>
      </c>
      <c r="AB15" s="511">
        <v>67</v>
      </c>
      <c r="AC15" s="511">
        <v>411</v>
      </c>
      <c r="AD15" s="1404">
        <f t="shared" si="7"/>
        <v>198</v>
      </c>
      <c r="AE15" s="511">
        <v>213</v>
      </c>
      <c r="AF15" s="511">
        <v>1024</v>
      </c>
      <c r="AG15" s="511">
        <v>517</v>
      </c>
      <c r="AH15" s="602"/>
      <c r="AI15" s="604" t="s">
        <v>60</v>
      </c>
      <c r="AJ15" s="612"/>
      <c r="AK15" s="511">
        <v>70</v>
      </c>
      <c r="AL15" s="511">
        <v>61</v>
      </c>
      <c r="AM15" s="511">
        <v>61</v>
      </c>
      <c r="AN15" s="511">
        <v>62</v>
      </c>
      <c r="AO15" s="511">
        <v>254</v>
      </c>
      <c r="AP15" s="511">
        <v>243</v>
      </c>
      <c r="AQ15" s="511">
        <v>14</v>
      </c>
      <c r="AR15" s="511">
        <v>257</v>
      </c>
      <c r="AS15" s="511">
        <v>44</v>
      </c>
      <c r="AU15" s="604" t="s">
        <v>60</v>
      </c>
      <c r="AV15" s="612"/>
      <c r="AW15" s="511">
        <v>567</v>
      </c>
      <c r="AX15" s="511">
        <v>295</v>
      </c>
      <c r="AY15" s="511">
        <v>219</v>
      </c>
      <c r="AZ15" s="511">
        <v>283</v>
      </c>
      <c r="BA15" s="511">
        <v>60</v>
      </c>
      <c r="BB15" s="511">
        <v>5</v>
      </c>
      <c r="BC15" s="511">
        <v>15</v>
      </c>
      <c r="BD15" s="511">
        <v>151</v>
      </c>
    </row>
    <row r="16" spans="1:57" s="603" customFormat="1" ht="12.75" customHeight="1">
      <c r="A16" s="604" t="s">
        <v>68</v>
      </c>
      <c r="B16" s="612"/>
      <c r="C16" s="511">
        <v>249</v>
      </c>
      <c r="D16" s="1403">
        <f t="shared" si="0"/>
        <v>129</v>
      </c>
      <c r="E16" s="511">
        <v>120</v>
      </c>
      <c r="F16" s="511">
        <v>227</v>
      </c>
      <c r="G16" s="1404">
        <f t="shared" si="1"/>
        <v>107</v>
      </c>
      <c r="H16" s="511">
        <v>120</v>
      </c>
      <c r="I16" s="511">
        <v>227</v>
      </c>
      <c r="J16" s="1404">
        <f t="shared" si="2"/>
        <v>111</v>
      </c>
      <c r="K16" s="511">
        <v>116</v>
      </c>
      <c r="L16" s="511">
        <v>262</v>
      </c>
      <c r="M16" s="1404">
        <f t="shared" si="3"/>
        <v>130</v>
      </c>
      <c r="N16" s="511">
        <v>132</v>
      </c>
      <c r="O16" s="511">
        <v>965</v>
      </c>
      <c r="P16" s="511">
        <v>488</v>
      </c>
      <c r="Q16" s="602"/>
      <c r="R16" s="604" t="s">
        <v>68</v>
      </c>
      <c r="S16" s="612"/>
      <c r="T16" s="511">
        <v>16</v>
      </c>
      <c r="U16" s="1404">
        <f t="shared" si="4"/>
        <v>7</v>
      </c>
      <c r="V16" s="511">
        <v>9</v>
      </c>
      <c r="W16" s="511">
        <v>14</v>
      </c>
      <c r="X16" s="1404">
        <f t="shared" si="5"/>
        <v>4</v>
      </c>
      <c r="Y16" s="511">
        <v>10</v>
      </c>
      <c r="Z16" s="511">
        <v>17</v>
      </c>
      <c r="AA16" s="1404">
        <f t="shared" si="6"/>
        <v>12</v>
      </c>
      <c r="AB16" s="511">
        <v>5</v>
      </c>
      <c r="AC16" s="511">
        <v>44</v>
      </c>
      <c r="AD16" s="1404">
        <f t="shared" si="7"/>
        <v>18</v>
      </c>
      <c r="AE16" s="511">
        <v>26</v>
      </c>
      <c r="AF16" s="511">
        <v>91</v>
      </c>
      <c r="AG16" s="511">
        <v>50</v>
      </c>
      <c r="AH16" s="602"/>
      <c r="AI16" s="604" t="s">
        <v>68</v>
      </c>
      <c r="AJ16" s="612"/>
      <c r="AK16" s="511">
        <v>8</v>
      </c>
      <c r="AL16" s="511">
        <v>8</v>
      </c>
      <c r="AM16" s="511">
        <v>7</v>
      </c>
      <c r="AN16" s="511">
        <v>8</v>
      </c>
      <c r="AO16" s="511">
        <v>31</v>
      </c>
      <c r="AP16" s="511">
        <v>26</v>
      </c>
      <c r="AQ16" s="511">
        <v>5</v>
      </c>
      <c r="AR16" s="511">
        <v>31</v>
      </c>
      <c r="AS16" s="511">
        <v>6</v>
      </c>
      <c r="AU16" s="604" t="s">
        <v>68</v>
      </c>
      <c r="AV16" s="612"/>
      <c r="AW16" s="511">
        <v>45</v>
      </c>
      <c r="AX16" s="511">
        <v>18</v>
      </c>
      <c r="AY16" s="511">
        <v>21</v>
      </c>
      <c r="AZ16" s="511">
        <v>21</v>
      </c>
      <c r="BA16" s="511">
        <v>2</v>
      </c>
      <c r="BB16" s="511">
        <v>1</v>
      </c>
      <c r="BC16" s="511">
        <v>1</v>
      </c>
      <c r="BD16" s="511">
        <v>10</v>
      </c>
    </row>
    <row r="17" spans="1:186" s="603" customFormat="1" ht="12.75" customHeight="1">
      <c r="A17" s="604" t="s">
        <v>72</v>
      </c>
      <c r="B17" s="612"/>
      <c r="C17" s="511">
        <v>3753</v>
      </c>
      <c r="D17" s="1403">
        <f t="shared" si="0"/>
        <v>1920</v>
      </c>
      <c r="E17" s="511">
        <v>1833</v>
      </c>
      <c r="F17" s="511">
        <v>3622</v>
      </c>
      <c r="G17" s="1404">
        <f t="shared" si="1"/>
        <v>1759</v>
      </c>
      <c r="H17" s="511">
        <v>1863</v>
      </c>
      <c r="I17" s="511">
        <v>3042</v>
      </c>
      <c r="J17" s="1404">
        <f t="shared" si="2"/>
        <v>1462</v>
      </c>
      <c r="K17" s="511">
        <v>1580</v>
      </c>
      <c r="L17" s="511">
        <v>2953</v>
      </c>
      <c r="M17" s="1404">
        <f t="shared" si="3"/>
        <v>1438</v>
      </c>
      <c r="N17" s="511">
        <v>1515</v>
      </c>
      <c r="O17" s="511">
        <v>13370</v>
      </c>
      <c r="P17" s="511">
        <v>6791</v>
      </c>
      <c r="Q17" s="602"/>
      <c r="R17" s="604" t="s">
        <v>72</v>
      </c>
      <c r="S17" s="612"/>
      <c r="T17" s="511">
        <v>410</v>
      </c>
      <c r="U17" s="1404">
        <f t="shared" si="4"/>
        <v>240</v>
      </c>
      <c r="V17" s="511">
        <v>170</v>
      </c>
      <c r="W17" s="511">
        <v>317</v>
      </c>
      <c r="X17" s="1404">
        <f t="shared" si="5"/>
        <v>162</v>
      </c>
      <c r="Y17" s="511">
        <v>155</v>
      </c>
      <c r="Z17" s="511">
        <v>173</v>
      </c>
      <c r="AA17" s="1404">
        <f t="shared" si="6"/>
        <v>89</v>
      </c>
      <c r="AB17" s="511">
        <v>84</v>
      </c>
      <c r="AC17" s="511">
        <v>362</v>
      </c>
      <c r="AD17" s="1404">
        <f t="shared" si="7"/>
        <v>176</v>
      </c>
      <c r="AE17" s="511">
        <v>186</v>
      </c>
      <c r="AF17" s="511">
        <v>1262</v>
      </c>
      <c r="AG17" s="511">
        <v>595</v>
      </c>
      <c r="AH17" s="602"/>
      <c r="AI17" s="604" t="s">
        <v>72</v>
      </c>
      <c r="AJ17" s="612"/>
      <c r="AK17" s="511">
        <v>98</v>
      </c>
      <c r="AL17" s="511">
        <v>93</v>
      </c>
      <c r="AM17" s="511">
        <v>78</v>
      </c>
      <c r="AN17" s="511">
        <v>74</v>
      </c>
      <c r="AO17" s="511">
        <v>343</v>
      </c>
      <c r="AP17" s="511">
        <v>326</v>
      </c>
      <c r="AQ17" s="511">
        <v>14</v>
      </c>
      <c r="AR17" s="511">
        <v>340</v>
      </c>
      <c r="AS17" s="511">
        <v>65</v>
      </c>
      <c r="AU17" s="604" t="s">
        <v>72</v>
      </c>
      <c r="AV17" s="612"/>
      <c r="AW17" s="511">
        <v>666</v>
      </c>
      <c r="AX17" s="511">
        <v>294</v>
      </c>
      <c r="AY17" s="511">
        <v>268</v>
      </c>
      <c r="AZ17" s="511">
        <v>319</v>
      </c>
      <c r="BA17" s="511">
        <v>53</v>
      </c>
      <c r="BB17" s="511">
        <v>26</v>
      </c>
      <c r="BC17" s="511">
        <v>27</v>
      </c>
      <c r="BD17" s="511">
        <v>136</v>
      </c>
    </row>
    <row r="18" spans="1:186" s="603" customFormat="1" ht="12.75" customHeight="1">
      <c r="A18" s="604" t="s">
        <v>79</v>
      </c>
      <c r="B18" s="612"/>
      <c r="C18" s="511">
        <v>2349</v>
      </c>
      <c r="D18" s="1403">
        <f t="shared" si="0"/>
        <v>1160</v>
      </c>
      <c r="E18" s="511">
        <v>1189</v>
      </c>
      <c r="F18" s="511">
        <v>1709</v>
      </c>
      <c r="G18" s="1404">
        <f t="shared" si="1"/>
        <v>845</v>
      </c>
      <c r="H18" s="511">
        <v>864</v>
      </c>
      <c r="I18" s="511">
        <v>1254</v>
      </c>
      <c r="J18" s="1404">
        <f t="shared" si="2"/>
        <v>640</v>
      </c>
      <c r="K18" s="511">
        <v>614</v>
      </c>
      <c r="L18" s="511">
        <v>1327</v>
      </c>
      <c r="M18" s="1404">
        <f t="shared" si="3"/>
        <v>629</v>
      </c>
      <c r="N18" s="511">
        <v>698</v>
      </c>
      <c r="O18" s="511">
        <v>6639</v>
      </c>
      <c r="P18" s="511">
        <v>3365</v>
      </c>
      <c r="Q18" s="602"/>
      <c r="R18" s="604" t="s">
        <v>79</v>
      </c>
      <c r="S18" s="612"/>
      <c r="T18" s="511">
        <v>172</v>
      </c>
      <c r="U18" s="1404">
        <f t="shared" si="4"/>
        <v>89</v>
      </c>
      <c r="V18" s="511">
        <v>83</v>
      </c>
      <c r="W18" s="511">
        <v>114</v>
      </c>
      <c r="X18" s="1404">
        <f t="shared" si="5"/>
        <v>60</v>
      </c>
      <c r="Y18" s="511">
        <v>54</v>
      </c>
      <c r="Z18" s="511">
        <v>93</v>
      </c>
      <c r="AA18" s="1404">
        <f t="shared" si="6"/>
        <v>46</v>
      </c>
      <c r="AB18" s="511">
        <v>47</v>
      </c>
      <c r="AC18" s="511">
        <v>191</v>
      </c>
      <c r="AD18" s="1404">
        <f t="shared" si="7"/>
        <v>96</v>
      </c>
      <c r="AE18" s="511">
        <v>95</v>
      </c>
      <c r="AF18" s="511">
        <v>570</v>
      </c>
      <c r="AG18" s="511">
        <v>279</v>
      </c>
      <c r="AH18" s="602"/>
      <c r="AI18" s="604" t="s">
        <v>79</v>
      </c>
      <c r="AJ18" s="612"/>
      <c r="AK18" s="511">
        <v>43</v>
      </c>
      <c r="AL18" s="511">
        <v>35</v>
      </c>
      <c r="AM18" s="511">
        <v>31</v>
      </c>
      <c r="AN18" s="511">
        <v>30</v>
      </c>
      <c r="AO18" s="511">
        <v>139</v>
      </c>
      <c r="AP18" s="511">
        <v>116</v>
      </c>
      <c r="AQ18" s="511">
        <v>29</v>
      </c>
      <c r="AR18" s="511">
        <v>145</v>
      </c>
      <c r="AS18" s="511">
        <v>26</v>
      </c>
      <c r="AU18" s="604" t="s">
        <v>79</v>
      </c>
      <c r="AV18" s="612"/>
      <c r="AW18" s="511">
        <v>220</v>
      </c>
      <c r="AX18" s="511">
        <v>88</v>
      </c>
      <c r="AY18" s="511">
        <v>84</v>
      </c>
      <c r="AZ18" s="511">
        <v>110</v>
      </c>
      <c r="BA18" s="511">
        <v>11</v>
      </c>
      <c r="BB18" s="511">
        <v>15</v>
      </c>
      <c r="BC18" s="511">
        <v>9</v>
      </c>
      <c r="BD18" s="511">
        <v>26</v>
      </c>
    </row>
    <row r="19" spans="1:186" s="603" customFormat="1" ht="12.75" customHeight="1">
      <c r="A19" s="604" t="s">
        <v>82</v>
      </c>
      <c r="B19" s="612"/>
      <c r="C19" s="511">
        <v>5501</v>
      </c>
      <c r="D19" s="1403">
        <f t="shared" si="0"/>
        <v>2542</v>
      </c>
      <c r="E19" s="511">
        <v>2959</v>
      </c>
      <c r="F19" s="511">
        <v>4671</v>
      </c>
      <c r="G19" s="1404">
        <f t="shared" si="1"/>
        <v>2163</v>
      </c>
      <c r="H19" s="511">
        <v>2508</v>
      </c>
      <c r="I19" s="511">
        <v>3913</v>
      </c>
      <c r="J19" s="1404">
        <f t="shared" si="2"/>
        <v>1798</v>
      </c>
      <c r="K19" s="511">
        <v>2115</v>
      </c>
      <c r="L19" s="511">
        <v>4235</v>
      </c>
      <c r="M19" s="1404">
        <f t="shared" si="3"/>
        <v>1941</v>
      </c>
      <c r="N19" s="511">
        <v>2294</v>
      </c>
      <c r="O19" s="511">
        <v>18320</v>
      </c>
      <c r="P19" s="511">
        <v>9876</v>
      </c>
      <c r="Q19" s="602"/>
      <c r="R19" s="604" t="s">
        <v>82</v>
      </c>
      <c r="S19" s="612"/>
      <c r="T19" s="511">
        <v>560</v>
      </c>
      <c r="U19" s="1404">
        <f t="shared" si="4"/>
        <v>270</v>
      </c>
      <c r="V19" s="511">
        <v>290</v>
      </c>
      <c r="W19" s="511">
        <v>386</v>
      </c>
      <c r="X19" s="1404">
        <f t="shared" si="5"/>
        <v>193</v>
      </c>
      <c r="Y19" s="511">
        <v>193</v>
      </c>
      <c r="Z19" s="511">
        <v>294</v>
      </c>
      <c r="AA19" s="1404">
        <f t="shared" si="6"/>
        <v>141</v>
      </c>
      <c r="AB19" s="511">
        <v>153</v>
      </c>
      <c r="AC19" s="511">
        <v>693</v>
      </c>
      <c r="AD19" s="1404">
        <f t="shared" si="7"/>
        <v>294</v>
      </c>
      <c r="AE19" s="511">
        <v>399</v>
      </c>
      <c r="AF19" s="511">
        <v>1933</v>
      </c>
      <c r="AG19" s="511">
        <v>1035</v>
      </c>
      <c r="AH19" s="602"/>
      <c r="AI19" s="604" t="s">
        <v>82</v>
      </c>
      <c r="AJ19" s="612"/>
      <c r="AK19" s="511">
        <v>107</v>
      </c>
      <c r="AL19" s="511">
        <v>107</v>
      </c>
      <c r="AM19" s="511">
        <v>94</v>
      </c>
      <c r="AN19" s="511">
        <v>98</v>
      </c>
      <c r="AO19" s="511">
        <v>406</v>
      </c>
      <c r="AP19" s="511">
        <v>341</v>
      </c>
      <c r="AQ19" s="511">
        <v>62</v>
      </c>
      <c r="AR19" s="511">
        <v>403</v>
      </c>
      <c r="AS19" s="511">
        <v>74</v>
      </c>
      <c r="AU19" s="604" t="s">
        <v>82</v>
      </c>
      <c r="AV19" s="612"/>
      <c r="AW19" s="511">
        <v>739</v>
      </c>
      <c r="AX19" s="511">
        <v>236</v>
      </c>
      <c r="AY19" s="511">
        <v>284</v>
      </c>
      <c r="AZ19" s="511">
        <v>376</v>
      </c>
      <c r="BA19" s="511">
        <v>66</v>
      </c>
      <c r="BB19" s="511">
        <v>13</v>
      </c>
      <c r="BC19" s="511">
        <v>24</v>
      </c>
      <c r="BD19" s="511">
        <v>119</v>
      </c>
    </row>
    <row r="20" spans="1:186" s="603" customFormat="1" ht="12.75" customHeight="1">
      <c r="A20" s="604" t="s">
        <v>88</v>
      </c>
      <c r="B20" s="612"/>
      <c r="C20" s="511">
        <v>4422</v>
      </c>
      <c r="D20" s="1403">
        <f t="shared" si="0"/>
        <v>2071</v>
      </c>
      <c r="E20" s="511">
        <v>2351</v>
      </c>
      <c r="F20" s="511">
        <v>3444</v>
      </c>
      <c r="G20" s="1404">
        <f t="shared" si="1"/>
        <v>1599</v>
      </c>
      <c r="H20" s="511">
        <v>1845</v>
      </c>
      <c r="I20" s="511">
        <v>3229</v>
      </c>
      <c r="J20" s="1404">
        <f t="shared" si="2"/>
        <v>1487</v>
      </c>
      <c r="K20" s="511">
        <v>1742</v>
      </c>
      <c r="L20" s="511">
        <v>3139</v>
      </c>
      <c r="M20" s="1404">
        <f t="shared" si="3"/>
        <v>1501</v>
      </c>
      <c r="N20" s="511">
        <v>1638</v>
      </c>
      <c r="O20" s="511">
        <v>14234</v>
      </c>
      <c r="P20" s="511">
        <v>7576</v>
      </c>
      <c r="Q20" s="602"/>
      <c r="R20" s="604" t="s">
        <v>88</v>
      </c>
      <c r="S20" s="612"/>
      <c r="T20" s="511">
        <v>392</v>
      </c>
      <c r="U20" s="1404">
        <f t="shared" si="4"/>
        <v>174</v>
      </c>
      <c r="V20" s="511">
        <v>218</v>
      </c>
      <c r="W20" s="511">
        <v>231</v>
      </c>
      <c r="X20" s="1404">
        <f t="shared" si="5"/>
        <v>112</v>
      </c>
      <c r="Y20" s="511">
        <v>119</v>
      </c>
      <c r="Z20" s="511">
        <v>211</v>
      </c>
      <c r="AA20" s="1404">
        <f t="shared" si="6"/>
        <v>94</v>
      </c>
      <c r="AB20" s="511">
        <v>117</v>
      </c>
      <c r="AC20" s="511">
        <v>574</v>
      </c>
      <c r="AD20" s="1404">
        <f t="shared" si="7"/>
        <v>251</v>
      </c>
      <c r="AE20" s="511">
        <v>323</v>
      </c>
      <c r="AF20" s="511">
        <v>1408</v>
      </c>
      <c r="AG20" s="511">
        <v>777</v>
      </c>
      <c r="AH20" s="602"/>
      <c r="AI20" s="604" t="s">
        <v>88</v>
      </c>
      <c r="AJ20" s="612"/>
      <c r="AK20" s="511">
        <v>101</v>
      </c>
      <c r="AL20" s="511">
        <v>84</v>
      </c>
      <c r="AM20" s="511">
        <v>82</v>
      </c>
      <c r="AN20" s="511">
        <v>77</v>
      </c>
      <c r="AO20" s="511">
        <v>344</v>
      </c>
      <c r="AP20" s="511">
        <v>313</v>
      </c>
      <c r="AQ20" s="511">
        <v>47</v>
      </c>
      <c r="AR20" s="511">
        <v>360</v>
      </c>
      <c r="AS20" s="511">
        <v>65</v>
      </c>
      <c r="AU20" s="604" t="s">
        <v>88</v>
      </c>
      <c r="AV20" s="612"/>
      <c r="AW20" s="511">
        <v>655</v>
      </c>
      <c r="AX20" s="511">
        <v>334</v>
      </c>
      <c r="AY20" s="511">
        <v>219</v>
      </c>
      <c r="AZ20" s="511">
        <v>332</v>
      </c>
      <c r="BA20" s="511">
        <v>46</v>
      </c>
      <c r="BB20" s="511">
        <v>58</v>
      </c>
      <c r="BC20" s="511">
        <v>12</v>
      </c>
      <c r="BD20" s="511">
        <v>107</v>
      </c>
    </row>
    <row r="21" spans="1:186" s="603" customFormat="1" ht="12.75" customHeight="1">
      <c r="A21" s="604" t="s">
        <v>94</v>
      </c>
      <c r="B21" s="612"/>
      <c r="C21" s="511">
        <v>755</v>
      </c>
      <c r="D21" s="1403">
        <f t="shared" si="0"/>
        <v>379</v>
      </c>
      <c r="E21" s="511">
        <v>376</v>
      </c>
      <c r="F21" s="511">
        <v>602</v>
      </c>
      <c r="G21" s="1404">
        <f t="shared" si="1"/>
        <v>298</v>
      </c>
      <c r="H21" s="511">
        <v>304</v>
      </c>
      <c r="I21" s="511">
        <v>482</v>
      </c>
      <c r="J21" s="1404">
        <f t="shared" si="2"/>
        <v>237</v>
      </c>
      <c r="K21" s="511">
        <v>245</v>
      </c>
      <c r="L21" s="511">
        <v>353</v>
      </c>
      <c r="M21" s="1404">
        <f t="shared" si="3"/>
        <v>182</v>
      </c>
      <c r="N21" s="511">
        <v>171</v>
      </c>
      <c r="O21" s="511">
        <v>2192</v>
      </c>
      <c r="P21" s="511">
        <v>1096</v>
      </c>
      <c r="Q21" s="602"/>
      <c r="R21" s="604" t="s">
        <v>94</v>
      </c>
      <c r="S21" s="612"/>
      <c r="T21" s="511">
        <v>77</v>
      </c>
      <c r="U21" s="1404">
        <f t="shared" si="4"/>
        <v>41</v>
      </c>
      <c r="V21" s="511">
        <v>36</v>
      </c>
      <c r="W21" s="511">
        <v>51</v>
      </c>
      <c r="X21" s="1404">
        <f t="shared" si="5"/>
        <v>28</v>
      </c>
      <c r="Y21" s="511">
        <v>23</v>
      </c>
      <c r="Z21" s="511">
        <v>42</v>
      </c>
      <c r="AA21" s="1404">
        <f t="shared" si="6"/>
        <v>26</v>
      </c>
      <c r="AB21" s="511">
        <v>16</v>
      </c>
      <c r="AC21" s="511">
        <v>25</v>
      </c>
      <c r="AD21" s="1404">
        <f t="shared" si="7"/>
        <v>11</v>
      </c>
      <c r="AE21" s="511">
        <v>14</v>
      </c>
      <c r="AF21" s="511">
        <v>195</v>
      </c>
      <c r="AG21" s="511">
        <v>89</v>
      </c>
      <c r="AH21" s="602"/>
      <c r="AI21" s="604" t="s">
        <v>94</v>
      </c>
      <c r="AJ21" s="612"/>
      <c r="AK21" s="511">
        <v>14</v>
      </c>
      <c r="AL21" s="511">
        <v>11</v>
      </c>
      <c r="AM21" s="511">
        <v>9</v>
      </c>
      <c r="AN21" s="511">
        <v>8</v>
      </c>
      <c r="AO21" s="511">
        <v>42</v>
      </c>
      <c r="AP21" s="511">
        <v>43</v>
      </c>
      <c r="AQ21" s="511">
        <v>1</v>
      </c>
      <c r="AR21" s="511">
        <v>44</v>
      </c>
      <c r="AS21" s="511">
        <v>9</v>
      </c>
      <c r="AU21" s="604" t="s">
        <v>94</v>
      </c>
      <c r="AV21" s="612"/>
      <c r="AW21" s="511">
        <v>82</v>
      </c>
      <c r="AX21" s="511">
        <v>31</v>
      </c>
      <c r="AY21" s="511">
        <v>32</v>
      </c>
      <c r="AZ21" s="511">
        <v>39</v>
      </c>
      <c r="BA21" s="511">
        <v>5</v>
      </c>
      <c r="BB21" s="511">
        <v>6</v>
      </c>
      <c r="BC21" s="511">
        <v>5</v>
      </c>
      <c r="BD21" s="511">
        <v>11</v>
      </c>
    </row>
    <row r="22" spans="1:186" s="603" customFormat="1" ht="12.75" customHeight="1">
      <c r="A22" s="604" t="s">
        <v>98</v>
      </c>
      <c r="B22" s="612"/>
      <c r="C22" s="511">
        <v>3194</v>
      </c>
      <c r="D22" s="1403">
        <f t="shared" si="0"/>
        <v>1570</v>
      </c>
      <c r="E22" s="511">
        <v>1624</v>
      </c>
      <c r="F22" s="511">
        <v>2891</v>
      </c>
      <c r="G22" s="1404">
        <f t="shared" si="1"/>
        <v>1362</v>
      </c>
      <c r="H22" s="511">
        <v>1529</v>
      </c>
      <c r="I22" s="511">
        <v>2680</v>
      </c>
      <c r="J22" s="1404">
        <f t="shared" si="2"/>
        <v>1272</v>
      </c>
      <c r="K22" s="511">
        <v>1408</v>
      </c>
      <c r="L22" s="511">
        <v>2987</v>
      </c>
      <c r="M22" s="1404">
        <f t="shared" si="3"/>
        <v>1391</v>
      </c>
      <c r="N22" s="511">
        <v>1596</v>
      </c>
      <c r="O22" s="511">
        <v>11752</v>
      </c>
      <c r="P22" s="511">
        <v>6157</v>
      </c>
      <c r="Q22" s="602"/>
      <c r="R22" s="604" t="s">
        <v>98</v>
      </c>
      <c r="S22" s="612"/>
      <c r="T22" s="511">
        <v>222</v>
      </c>
      <c r="U22" s="1404">
        <f t="shared" si="4"/>
        <v>122</v>
      </c>
      <c r="V22" s="511">
        <v>100</v>
      </c>
      <c r="W22" s="511">
        <v>178</v>
      </c>
      <c r="X22" s="1404">
        <f t="shared" si="5"/>
        <v>73</v>
      </c>
      <c r="Y22" s="511">
        <v>105</v>
      </c>
      <c r="Z22" s="511">
        <v>163</v>
      </c>
      <c r="AA22" s="1404">
        <f t="shared" si="6"/>
        <v>60</v>
      </c>
      <c r="AB22" s="511">
        <v>103</v>
      </c>
      <c r="AC22" s="511">
        <v>448</v>
      </c>
      <c r="AD22" s="1404">
        <f t="shared" si="7"/>
        <v>210</v>
      </c>
      <c r="AE22" s="511">
        <v>238</v>
      </c>
      <c r="AF22" s="511">
        <v>1011</v>
      </c>
      <c r="AG22" s="511">
        <v>546</v>
      </c>
      <c r="AH22" s="602"/>
      <c r="AI22" s="604" t="s">
        <v>98</v>
      </c>
      <c r="AJ22" s="612"/>
      <c r="AK22" s="511">
        <v>80</v>
      </c>
      <c r="AL22" s="511">
        <v>81</v>
      </c>
      <c r="AM22" s="511">
        <v>78</v>
      </c>
      <c r="AN22" s="511">
        <v>83</v>
      </c>
      <c r="AO22" s="511">
        <v>322</v>
      </c>
      <c r="AP22" s="511">
        <v>289</v>
      </c>
      <c r="AQ22" s="511">
        <v>34</v>
      </c>
      <c r="AR22" s="511">
        <v>323</v>
      </c>
      <c r="AS22" s="511">
        <v>69</v>
      </c>
      <c r="AU22" s="604" t="s">
        <v>98</v>
      </c>
      <c r="AV22" s="612"/>
      <c r="AW22" s="511">
        <v>543</v>
      </c>
      <c r="AX22" s="511">
        <v>234</v>
      </c>
      <c r="AY22" s="511">
        <v>204</v>
      </c>
      <c r="AZ22" s="511">
        <v>270</v>
      </c>
      <c r="BA22" s="511">
        <v>41</v>
      </c>
      <c r="BB22" s="511">
        <v>28</v>
      </c>
      <c r="BC22" s="511">
        <v>10</v>
      </c>
      <c r="BD22" s="511">
        <v>83</v>
      </c>
    </row>
    <row r="23" spans="1:186" s="603" customFormat="1" ht="12.75" customHeight="1">
      <c r="A23" s="604" t="s">
        <v>102</v>
      </c>
      <c r="B23" s="612"/>
      <c r="C23" s="511">
        <v>219</v>
      </c>
      <c r="D23" s="1403">
        <f t="shared" si="0"/>
        <v>100</v>
      </c>
      <c r="E23" s="511">
        <v>119</v>
      </c>
      <c r="F23" s="511">
        <v>206</v>
      </c>
      <c r="G23" s="1404">
        <f t="shared" si="1"/>
        <v>100</v>
      </c>
      <c r="H23" s="511">
        <v>106</v>
      </c>
      <c r="I23" s="511">
        <v>214</v>
      </c>
      <c r="J23" s="1404">
        <f t="shared" si="2"/>
        <v>113</v>
      </c>
      <c r="K23" s="511">
        <v>101</v>
      </c>
      <c r="L23" s="511">
        <v>232</v>
      </c>
      <c r="M23" s="1404">
        <f t="shared" si="3"/>
        <v>112</v>
      </c>
      <c r="N23" s="511">
        <v>120</v>
      </c>
      <c r="O23" s="511">
        <v>871</v>
      </c>
      <c r="P23" s="511">
        <v>446</v>
      </c>
      <c r="Q23" s="602"/>
      <c r="R23" s="604" t="s">
        <v>102</v>
      </c>
      <c r="S23" s="612"/>
      <c r="T23" s="511">
        <v>14</v>
      </c>
      <c r="U23" s="1404">
        <f t="shared" si="4"/>
        <v>8</v>
      </c>
      <c r="V23" s="511">
        <v>6</v>
      </c>
      <c r="W23" s="511">
        <v>12</v>
      </c>
      <c r="X23" s="1404">
        <f t="shared" si="5"/>
        <v>5</v>
      </c>
      <c r="Y23" s="511">
        <v>7</v>
      </c>
      <c r="Z23" s="511">
        <v>11</v>
      </c>
      <c r="AA23" s="1404">
        <f t="shared" si="6"/>
        <v>6</v>
      </c>
      <c r="AB23" s="511">
        <v>5</v>
      </c>
      <c r="AC23" s="511">
        <v>69</v>
      </c>
      <c r="AD23" s="1404">
        <f t="shared" si="7"/>
        <v>33</v>
      </c>
      <c r="AE23" s="511">
        <v>36</v>
      </c>
      <c r="AF23" s="511">
        <v>106</v>
      </c>
      <c r="AG23" s="511">
        <v>54</v>
      </c>
      <c r="AH23" s="602"/>
      <c r="AI23" s="604" t="s">
        <v>102</v>
      </c>
      <c r="AJ23" s="612"/>
      <c r="AK23" s="511">
        <v>5</v>
      </c>
      <c r="AL23" s="511">
        <v>5</v>
      </c>
      <c r="AM23" s="511">
        <v>5</v>
      </c>
      <c r="AN23" s="511">
        <v>5</v>
      </c>
      <c r="AO23" s="511">
        <v>20</v>
      </c>
      <c r="AP23" s="511">
        <v>19</v>
      </c>
      <c r="AQ23" s="511">
        <v>1</v>
      </c>
      <c r="AR23" s="511">
        <v>20</v>
      </c>
      <c r="AS23" s="511">
        <v>3</v>
      </c>
      <c r="AU23" s="604" t="s">
        <v>102</v>
      </c>
      <c r="AV23" s="612"/>
      <c r="AW23" s="511">
        <v>39</v>
      </c>
      <c r="AX23" s="511">
        <v>21</v>
      </c>
      <c r="AY23" s="511">
        <v>13</v>
      </c>
      <c r="AZ23" s="511">
        <v>22</v>
      </c>
      <c r="BA23" s="511">
        <v>4</v>
      </c>
      <c r="BB23" s="511">
        <v>0</v>
      </c>
      <c r="BC23" s="511">
        <v>0</v>
      </c>
      <c r="BD23" s="511">
        <v>3</v>
      </c>
    </row>
    <row r="24" spans="1:186" s="603" customFormat="1" ht="12.75" customHeight="1">
      <c r="A24" s="604" t="s">
        <v>108</v>
      </c>
      <c r="B24" s="612"/>
      <c r="C24" s="511">
        <v>1124</v>
      </c>
      <c r="D24" s="1403">
        <f t="shared" si="0"/>
        <v>562</v>
      </c>
      <c r="E24" s="511">
        <v>562</v>
      </c>
      <c r="F24" s="511">
        <v>799</v>
      </c>
      <c r="G24" s="1404">
        <f t="shared" si="1"/>
        <v>383</v>
      </c>
      <c r="H24" s="511">
        <v>416</v>
      </c>
      <c r="I24" s="511">
        <v>753</v>
      </c>
      <c r="J24" s="1404">
        <f t="shared" si="2"/>
        <v>367</v>
      </c>
      <c r="K24" s="511">
        <v>386</v>
      </c>
      <c r="L24" s="511">
        <v>647</v>
      </c>
      <c r="M24" s="1404">
        <f t="shared" si="3"/>
        <v>326</v>
      </c>
      <c r="N24" s="511">
        <v>321</v>
      </c>
      <c r="O24" s="511">
        <v>3323</v>
      </c>
      <c r="P24" s="511">
        <v>1685</v>
      </c>
      <c r="Q24" s="602"/>
      <c r="R24" s="604" t="s">
        <v>108</v>
      </c>
      <c r="S24" s="612"/>
      <c r="T24" s="511">
        <v>110</v>
      </c>
      <c r="U24" s="1404">
        <f t="shared" si="4"/>
        <v>52</v>
      </c>
      <c r="V24" s="511">
        <v>58</v>
      </c>
      <c r="W24" s="511">
        <v>62</v>
      </c>
      <c r="X24" s="1404">
        <f t="shared" si="5"/>
        <v>32</v>
      </c>
      <c r="Y24" s="511">
        <v>30</v>
      </c>
      <c r="Z24" s="511">
        <v>66</v>
      </c>
      <c r="AA24" s="1404">
        <f t="shared" si="6"/>
        <v>34</v>
      </c>
      <c r="AB24" s="511">
        <v>32</v>
      </c>
      <c r="AC24" s="511">
        <v>30</v>
      </c>
      <c r="AD24" s="1404">
        <f t="shared" si="7"/>
        <v>14</v>
      </c>
      <c r="AE24" s="511">
        <v>16</v>
      </c>
      <c r="AF24" s="511">
        <v>268</v>
      </c>
      <c r="AG24" s="511">
        <v>136</v>
      </c>
      <c r="AH24" s="602"/>
      <c r="AI24" s="604" t="s">
        <v>108</v>
      </c>
      <c r="AJ24" s="612"/>
      <c r="AK24" s="511">
        <v>26</v>
      </c>
      <c r="AL24" s="511">
        <v>20</v>
      </c>
      <c r="AM24" s="511">
        <v>20</v>
      </c>
      <c r="AN24" s="511">
        <v>17</v>
      </c>
      <c r="AO24" s="511">
        <v>83</v>
      </c>
      <c r="AP24" s="511">
        <v>71</v>
      </c>
      <c r="AQ24" s="511">
        <v>13</v>
      </c>
      <c r="AR24" s="511">
        <v>84</v>
      </c>
      <c r="AS24" s="511">
        <v>16</v>
      </c>
      <c r="AU24" s="604" t="s">
        <v>108</v>
      </c>
      <c r="AV24" s="612"/>
      <c r="AW24" s="511">
        <v>149</v>
      </c>
      <c r="AX24" s="511">
        <v>67</v>
      </c>
      <c r="AY24" s="511">
        <v>47</v>
      </c>
      <c r="AZ24" s="511">
        <v>86</v>
      </c>
      <c r="BA24" s="511">
        <v>12</v>
      </c>
      <c r="BB24" s="511">
        <v>4</v>
      </c>
      <c r="BC24" s="511">
        <v>7</v>
      </c>
      <c r="BD24" s="511">
        <v>29</v>
      </c>
    </row>
    <row r="25" spans="1:186" s="603" customFormat="1" ht="12.75" customHeight="1">
      <c r="A25" s="604" t="s">
        <v>114</v>
      </c>
      <c r="B25" s="612"/>
      <c r="C25" s="511">
        <v>3925</v>
      </c>
      <c r="D25" s="1403">
        <f t="shared" si="0"/>
        <v>2011</v>
      </c>
      <c r="E25" s="511">
        <v>1914</v>
      </c>
      <c r="F25" s="511">
        <v>3377</v>
      </c>
      <c r="G25" s="1404">
        <f t="shared" si="1"/>
        <v>1706</v>
      </c>
      <c r="H25" s="511">
        <v>1671</v>
      </c>
      <c r="I25" s="511">
        <v>2853</v>
      </c>
      <c r="J25" s="1404">
        <f t="shared" si="2"/>
        <v>1527</v>
      </c>
      <c r="K25" s="511">
        <v>1326</v>
      </c>
      <c r="L25" s="511">
        <v>3419</v>
      </c>
      <c r="M25" s="1404">
        <f t="shared" si="3"/>
        <v>1954</v>
      </c>
      <c r="N25" s="511">
        <v>1465</v>
      </c>
      <c r="O25" s="511">
        <v>13574</v>
      </c>
      <c r="P25" s="511">
        <v>6376</v>
      </c>
      <c r="Q25" s="602"/>
      <c r="R25" s="604" t="s">
        <v>114</v>
      </c>
      <c r="S25" s="612"/>
      <c r="T25" s="511">
        <v>202</v>
      </c>
      <c r="U25" s="1404">
        <f t="shared" si="4"/>
        <v>93</v>
      </c>
      <c r="V25" s="511">
        <v>109</v>
      </c>
      <c r="W25" s="511">
        <v>92</v>
      </c>
      <c r="X25" s="1404">
        <f t="shared" si="5"/>
        <v>47</v>
      </c>
      <c r="Y25" s="511">
        <v>45</v>
      </c>
      <c r="Z25" s="511">
        <v>123</v>
      </c>
      <c r="AA25" s="1404">
        <f t="shared" si="6"/>
        <v>52</v>
      </c>
      <c r="AB25" s="511">
        <v>71</v>
      </c>
      <c r="AC25" s="511">
        <v>479</v>
      </c>
      <c r="AD25" s="1404">
        <f t="shared" si="7"/>
        <v>261</v>
      </c>
      <c r="AE25" s="511">
        <v>218</v>
      </c>
      <c r="AF25" s="511">
        <v>896</v>
      </c>
      <c r="AG25" s="511">
        <v>443</v>
      </c>
      <c r="AH25" s="602"/>
      <c r="AI25" s="604" t="s">
        <v>114</v>
      </c>
      <c r="AJ25" s="612"/>
      <c r="AK25" s="511">
        <v>76</v>
      </c>
      <c r="AL25" s="511">
        <v>78</v>
      </c>
      <c r="AM25" s="511">
        <v>66</v>
      </c>
      <c r="AN25" s="511">
        <v>68</v>
      </c>
      <c r="AO25" s="511">
        <v>288</v>
      </c>
      <c r="AP25" s="511">
        <v>190</v>
      </c>
      <c r="AQ25" s="511">
        <v>100</v>
      </c>
      <c r="AR25" s="511">
        <v>290</v>
      </c>
      <c r="AS25" s="511">
        <v>59</v>
      </c>
      <c r="AU25" s="604" t="s">
        <v>114</v>
      </c>
      <c r="AV25" s="612"/>
      <c r="AW25" s="511">
        <v>497</v>
      </c>
      <c r="AX25" s="511">
        <v>90</v>
      </c>
      <c r="AY25" s="511">
        <v>166</v>
      </c>
      <c r="AZ25" s="511">
        <v>208</v>
      </c>
      <c r="BA25" s="511">
        <v>40</v>
      </c>
      <c r="BB25" s="511">
        <v>83</v>
      </c>
      <c r="BC25" s="511">
        <v>15</v>
      </c>
      <c r="BD25" s="511">
        <v>46</v>
      </c>
    </row>
    <row r="26" spans="1:186" s="603" customFormat="1" ht="12.75" customHeight="1">
      <c r="A26" s="604" t="s">
        <v>119</v>
      </c>
      <c r="B26" s="612"/>
      <c r="C26" s="511">
        <v>3965</v>
      </c>
      <c r="D26" s="1403">
        <f t="shared" si="0"/>
        <v>2116</v>
      </c>
      <c r="E26" s="511">
        <v>1849</v>
      </c>
      <c r="F26" s="511">
        <v>3357</v>
      </c>
      <c r="G26" s="1404">
        <f t="shared" si="1"/>
        <v>1799</v>
      </c>
      <c r="H26" s="511">
        <v>1558</v>
      </c>
      <c r="I26" s="511">
        <v>3150</v>
      </c>
      <c r="J26" s="1404">
        <f t="shared" si="2"/>
        <v>1703</v>
      </c>
      <c r="K26" s="511">
        <v>1447</v>
      </c>
      <c r="L26" s="511">
        <v>3372</v>
      </c>
      <c r="M26" s="1404">
        <f t="shared" si="3"/>
        <v>1893</v>
      </c>
      <c r="N26" s="511">
        <v>1479</v>
      </c>
      <c r="O26" s="511">
        <v>13844</v>
      </c>
      <c r="P26" s="511">
        <v>6333</v>
      </c>
      <c r="Q26" s="602"/>
      <c r="R26" s="604" t="s">
        <v>119</v>
      </c>
      <c r="S26" s="612"/>
      <c r="T26" s="511">
        <v>255</v>
      </c>
      <c r="U26" s="1404">
        <f t="shared" si="4"/>
        <v>130</v>
      </c>
      <c r="V26" s="511">
        <v>125</v>
      </c>
      <c r="W26" s="511">
        <v>179</v>
      </c>
      <c r="X26" s="1404">
        <f t="shared" si="5"/>
        <v>89</v>
      </c>
      <c r="Y26" s="511">
        <v>90</v>
      </c>
      <c r="Z26" s="511">
        <v>167</v>
      </c>
      <c r="AA26" s="1404">
        <f t="shared" si="6"/>
        <v>89</v>
      </c>
      <c r="AB26" s="511">
        <v>78</v>
      </c>
      <c r="AC26" s="511">
        <v>785</v>
      </c>
      <c r="AD26" s="1404">
        <f t="shared" si="7"/>
        <v>435</v>
      </c>
      <c r="AE26" s="511">
        <v>350</v>
      </c>
      <c r="AF26" s="511">
        <v>1386</v>
      </c>
      <c r="AG26" s="511">
        <v>643</v>
      </c>
      <c r="AH26" s="602"/>
      <c r="AI26" s="604" t="s">
        <v>119</v>
      </c>
      <c r="AJ26" s="612"/>
      <c r="AK26" s="511">
        <v>69</v>
      </c>
      <c r="AL26" s="511">
        <v>66</v>
      </c>
      <c r="AM26" s="511">
        <v>62</v>
      </c>
      <c r="AN26" s="511">
        <v>65</v>
      </c>
      <c r="AO26" s="511">
        <v>262</v>
      </c>
      <c r="AP26" s="511">
        <v>211</v>
      </c>
      <c r="AQ26" s="511">
        <v>54</v>
      </c>
      <c r="AR26" s="511">
        <v>265</v>
      </c>
      <c r="AS26" s="511">
        <v>40</v>
      </c>
      <c r="AU26" s="604" t="s">
        <v>119</v>
      </c>
      <c r="AV26" s="612"/>
      <c r="AW26" s="511">
        <v>413</v>
      </c>
      <c r="AX26" s="511">
        <v>122</v>
      </c>
      <c r="AY26" s="511">
        <v>157</v>
      </c>
      <c r="AZ26" s="511">
        <v>217</v>
      </c>
      <c r="BA26" s="511">
        <v>27</v>
      </c>
      <c r="BB26" s="511">
        <v>12</v>
      </c>
      <c r="BC26" s="511">
        <v>16</v>
      </c>
      <c r="BD26" s="511">
        <v>62</v>
      </c>
    </row>
    <row r="27" spans="1:186" s="603" customFormat="1" ht="12.75" customHeight="1">
      <c r="A27" s="604" t="s">
        <v>127</v>
      </c>
      <c r="B27" s="612"/>
      <c r="C27" s="511">
        <v>9085</v>
      </c>
      <c r="D27" s="1403">
        <f t="shared" si="0"/>
        <v>4575</v>
      </c>
      <c r="E27" s="511">
        <v>4510</v>
      </c>
      <c r="F27" s="511">
        <v>7204</v>
      </c>
      <c r="G27" s="1404">
        <f t="shared" si="1"/>
        <v>3476</v>
      </c>
      <c r="H27" s="511">
        <v>3728</v>
      </c>
      <c r="I27" s="511">
        <v>6697</v>
      </c>
      <c r="J27" s="1404">
        <f t="shared" si="2"/>
        <v>3271</v>
      </c>
      <c r="K27" s="511">
        <v>3426</v>
      </c>
      <c r="L27" s="511">
        <v>7140</v>
      </c>
      <c r="M27" s="1404">
        <f t="shared" si="3"/>
        <v>3482</v>
      </c>
      <c r="N27" s="511">
        <v>3658</v>
      </c>
      <c r="O27" s="511">
        <v>30126</v>
      </c>
      <c r="P27" s="511">
        <v>15322</v>
      </c>
      <c r="Q27" s="602"/>
      <c r="R27" s="604" t="s">
        <v>127</v>
      </c>
      <c r="S27" s="612"/>
      <c r="T27" s="511">
        <v>615</v>
      </c>
      <c r="U27" s="1404">
        <f t="shared" si="4"/>
        <v>299</v>
      </c>
      <c r="V27" s="511">
        <v>316</v>
      </c>
      <c r="W27" s="511">
        <v>455</v>
      </c>
      <c r="X27" s="1404">
        <f t="shared" si="5"/>
        <v>221</v>
      </c>
      <c r="Y27" s="511">
        <v>234</v>
      </c>
      <c r="Z27" s="511">
        <v>454</v>
      </c>
      <c r="AA27" s="1404">
        <f t="shared" si="6"/>
        <v>209</v>
      </c>
      <c r="AB27" s="511">
        <v>245</v>
      </c>
      <c r="AC27" s="511">
        <v>861</v>
      </c>
      <c r="AD27" s="1404">
        <f t="shared" si="7"/>
        <v>397</v>
      </c>
      <c r="AE27" s="511">
        <v>464</v>
      </c>
      <c r="AF27" s="511">
        <v>2385</v>
      </c>
      <c r="AG27" s="511">
        <v>1259</v>
      </c>
      <c r="AH27" s="602"/>
      <c r="AI27" s="604" t="s">
        <v>127</v>
      </c>
      <c r="AJ27" s="612"/>
      <c r="AK27" s="511">
        <v>208</v>
      </c>
      <c r="AL27" s="511">
        <v>190</v>
      </c>
      <c r="AM27" s="511">
        <v>180</v>
      </c>
      <c r="AN27" s="511">
        <v>192</v>
      </c>
      <c r="AO27" s="511">
        <v>770</v>
      </c>
      <c r="AP27" s="511">
        <v>716</v>
      </c>
      <c r="AQ27" s="511">
        <v>60</v>
      </c>
      <c r="AR27" s="511">
        <v>776</v>
      </c>
      <c r="AS27" s="511">
        <v>151</v>
      </c>
      <c r="AU27" s="604" t="s">
        <v>127</v>
      </c>
      <c r="AV27" s="612"/>
      <c r="AW27" s="511">
        <v>1322</v>
      </c>
      <c r="AX27" s="511">
        <v>604</v>
      </c>
      <c r="AY27" s="511">
        <v>487</v>
      </c>
      <c r="AZ27" s="511">
        <v>676</v>
      </c>
      <c r="BA27" s="511">
        <v>81</v>
      </c>
      <c r="BB27" s="511">
        <v>78</v>
      </c>
      <c r="BC27" s="511">
        <v>42</v>
      </c>
      <c r="BD27" s="511">
        <v>134</v>
      </c>
    </row>
    <row r="28" spans="1:186" s="603" customFormat="1" ht="12.75" customHeight="1">
      <c r="A28" s="604" t="s">
        <v>134</v>
      </c>
      <c r="B28" s="612"/>
      <c r="C28" s="511">
        <v>1487</v>
      </c>
      <c r="D28" s="1403">
        <f t="shared" si="0"/>
        <v>751</v>
      </c>
      <c r="E28" s="511">
        <v>736</v>
      </c>
      <c r="F28" s="511">
        <v>1338</v>
      </c>
      <c r="G28" s="1404">
        <f t="shared" si="1"/>
        <v>662</v>
      </c>
      <c r="H28" s="511">
        <v>676</v>
      </c>
      <c r="I28" s="511">
        <v>1213</v>
      </c>
      <c r="J28" s="1404">
        <f t="shared" si="2"/>
        <v>594</v>
      </c>
      <c r="K28" s="511">
        <v>619</v>
      </c>
      <c r="L28" s="511">
        <v>1272</v>
      </c>
      <c r="M28" s="1404">
        <f t="shared" si="3"/>
        <v>667</v>
      </c>
      <c r="N28" s="511">
        <v>605</v>
      </c>
      <c r="O28" s="511">
        <v>5310</v>
      </c>
      <c r="P28" s="511">
        <v>2636</v>
      </c>
      <c r="Q28" s="602"/>
      <c r="R28" s="604" t="s">
        <v>134</v>
      </c>
      <c r="S28" s="612"/>
      <c r="T28" s="511">
        <v>166</v>
      </c>
      <c r="U28" s="1404">
        <f t="shared" si="4"/>
        <v>88</v>
      </c>
      <c r="V28" s="511">
        <v>78</v>
      </c>
      <c r="W28" s="511">
        <v>122</v>
      </c>
      <c r="X28" s="1404">
        <f t="shared" si="5"/>
        <v>59</v>
      </c>
      <c r="Y28" s="511">
        <v>63</v>
      </c>
      <c r="Z28" s="511">
        <v>122</v>
      </c>
      <c r="AA28" s="1404">
        <f t="shared" si="6"/>
        <v>57</v>
      </c>
      <c r="AB28" s="511">
        <v>65</v>
      </c>
      <c r="AC28" s="511">
        <v>180</v>
      </c>
      <c r="AD28" s="1404">
        <f t="shared" si="7"/>
        <v>93</v>
      </c>
      <c r="AE28" s="511">
        <v>87</v>
      </c>
      <c r="AF28" s="511">
        <v>590</v>
      </c>
      <c r="AG28" s="511">
        <v>293</v>
      </c>
      <c r="AH28" s="602"/>
      <c r="AI28" s="604" t="s">
        <v>134</v>
      </c>
      <c r="AJ28" s="612"/>
      <c r="AK28" s="511">
        <v>31</v>
      </c>
      <c r="AL28" s="511">
        <v>33</v>
      </c>
      <c r="AM28" s="511">
        <v>31</v>
      </c>
      <c r="AN28" s="511">
        <v>29</v>
      </c>
      <c r="AO28" s="511">
        <v>124</v>
      </c>
      <c r="AP28" s="511">
        <v>125</v>
      </c>
      <c r="AQ28" s="511">
        <v>1</v>
      </c>
      <c r="AR28" s="511">
        <v>126</v>
      </c>
      <c r="AS28" s="511">
        <v>26</v>
      </c>
      <c r="AU28" s="604" t="s">
        <v>134</v>
      </c>
      <c r="AV28" s="612"/>
      <c r="AW28" s="511">
        <v>202</v>
      </c>
      <c r="AX28" s="511">
        <v>94</v>
      </c>
      <c r="AY28" s="511">
        <v>76</v>
      </c>
      <c r="AZ28" s="511">
        <v>102</v>
      </c>
      <c r="BA28" s="511">
        <v>16</v>
      </c>
      <c r="BB28" s="511">
        <v>8</v>
      </c>
      <c r="BC28" s="511">
        <v>15</v>
      </c>
      <c r="BD28" s="511">
        <v>37</v>
      </c>
    </row>
    <row r="29" spans="1:186" s="462" customFormat="1" ht="22.5" customHeight="1">
      <c r="A29" s="471" t="s">
        <v>143</v>
      </c>
      <c r="B29" s="516"/>
      <c r="C29" s="492">
        <f t="shared" ref="C29:BD29" si="8">SUM(C7:C28)</f>
        <v>85903</v>
      </c>
      <c r="D29" s="1403">
        <f t="shared" si="0"/>
        <v>42743</v>
      </c>
      <c r="E29" s="492">
        <f t="shared" si="8"/>
        <v>43160</v>
      </c>
      <c r="F29" s="492">
        <f t="shared" si="8"/>
        <v>75203</v>
      </c>
      <c r="G29" s="1393">
        <f t="shared" si="1"/>
        <v>36755</v>
      </c>
      <c r="H29" s="492">
        <f t="shared" si="8"/>
        <v>38448</v>
      </c>
      <c r="I29" s="492">
        <f t="shared" si="8"/>
        <v>67779</v>
      </c>
      <c r="J29" s="1393">
        <f t="shared" si="2"/>
        <v>33028</v>
      </c>
      <c r="K29" s="492">
        <f t="shared" si="8"/>
        <v>34751</v>
      </c>
      <c r="L29" s="492">
        <f t="shared" si="8"/>
        <v>71149</v>
      </c>
      <c r="M29" s="1393">
        <f t="shared" si="3"/>
        <v>34848</v>
      </c>
      <c r="N29" s="492">
        <f t="shared" si="8"/>
        <v>36301</v>
      </c>
      <c r="O29" s="492">
        <f t="shared" si="8"/>
        <v>300034</v>
      </c>
      <c r="P29" s="492">
        <f t="shared" si="8"/>
        <v>152660</v>
      </c>
      <c r="R29" s="471" t="s">
        <v>143</v>
      </c>
      <c r="S29" s="516"/>
      <c r="T29" s="492">
        <f t="shared" si="8"/>
        <v>6341</v>
      </c>
      <c r="U29" s="1393">
        <f t="shared" si="4"/>
        <v>3287</v>
      </c>
      <c r="V29" s="492">
        <f t="shared" si="8"/>
        <v>3054</v>
      </c>
      <c r="W29" s="492">
        <f t="shared" si="8"/>
        <v>4472</v>
      </c>
      <c r="X29" s="1393">
        <f t="shared" si="5"/>
        <v>2261</v>
      </c>
      <c r="Y29" s="492">
        <f t="shared" si="8"/>
        <v>2211</v>
      </c>
      <c r="Z29" s="492">
        <f t="shared" si="8"/>
        <v>4216</v>
      </c>
      <c r="AA29" s="1393">
        <f t="shared" si="6"/>
        <v>2054</v>
      </c>
      <c r="AB29" s="492">
        <f t="shared" si="8"/>
        <v>2162</v>
      </c>
      <c r="AC29" s="492">
        <f t="shared" si="8"/>
        <v>9663</v>
      </c>
      <c r="AD29" s="1393">
        <f t="shared" si="7"/>
        <v>4561</v>
      </c>
      <c r="AE29" s="492">
        <f t="shared" si="8"/>
        <v>5102</v>
      </c>
      <c r="AF29" s="492">
        <f t="shared" si="8"/>
        <v>24692</v>
      </c>
      <c r="AG29" s="492">
        <f t="shared" si="8"/>
        <v>12529</v>
      </c>
      <c r="AI29" s="471" t="s">
        <v>143</v>
      </c>
      <c r="AJ29" s="516"/>
      <c r="AK29" s="492">
        <f t="shared" si="8"/>
        <v>2030</v>
      </c>
      <c r="AL29" s="492">
        <f t="shared" si="8"/>
        <v>1928</v>
      </c>
      <c r="AM29" s="492">
        <f t="shared" si="8"/>
        <v>1797</v>
      </c>
      <c r="AN29" s="492">
        <f t="shared" si="8"/>
        <v>1817</v>
      </c>
      <c r="AO29" s="538">
        <f t="shared" si="8"/>
        <v>7572</v>
      </c>
      <c r="AP29" s="538">
        <f t="shared" si="8"/>
        <v>6947</v>
      </c>
      <c r="AQ29" s="538">
        <f t="shared" si="8"/>
        <v>768</v>
      </c>
      <c r="AR29" s="538">
        <f t="shared" si="8"/>
        <v>7715</v>
      </c>
      <c r="AS29" s="492">
        <f t="shared" si="8"/>
        <v>1492</v>
      </c>
      <c r="AT29" s="466"/>
      <c r="AU29" s="471" t="s">
        <v>143</v>
      </c>
      <c r="AV29" s="516"/>
      <c r="AW29" s="492">
        <f t="shared" si="8"/>
        <v>14958</v>
      </c>
      <c r="AX29" s="492">
        <f t="shared" si="8"/>
        <v>6869</v>
      </c>
      <c r="AY29" s="492">
        <f t="shared" si="8"/>
        <v>5544</v>
      </c>
      <c r="AZ29" s="492">
        <f t="shared" si="8"/>
        <v>7539</v>
      </c>
      <c r="BA29" s="492">
        <f t="shared" si="8"/>
        <v>1193</v>
      </c>
      <c r="BB29" s="492">
        <f t="shared" si="8"/>
        <v>682</v>
      </c>
      <c r="BC29" s="492">
        <f t="shared" si="8"/>
        <v>433</v>
      </c>
      <c r="BD29" s="492">
        <f t="shared" si="8"/>
        <v>2806</v>
      </c>
      <c r="BE29" s="466"/>
      <c r="BF29" s="466">
        <f>13946+AW29</f>
        <v>28904</v>
      </c>
      <c r="BG29" s="466"/>
      <c r="BH29" s="466"/>
      <c r="BI29" s="466"/>
      <c r="BJ29" s="466"/>
      <c r="BK29" s="466"/>
      <c r="BL29" s="466"/>
      <c r="BM29" s="466"/>
      <c r="BN29" s="466"/>
      <c r="BO29" s="466"/>
      <c r="BP29" s="466"/>
      <c r="BQ29" s="466"/>
      <c r="BR29" s="466"/>
      <c r="BS29" s="466"/>
      <c r="BT29" s="466"/>
      <c r="BU29" s="466"/>
      <c r="BV29" s="466"/>
      <c r="BW29" s="466"/>
      <c r="BX29" s="466"/>
      <c r="BY29" s="466"/>
      <c r="BZ29" s="466"/>
      <c r="CA29" s="466"/>
      <c r="CB29" s="466"/>
      <c r="CC29" s="466"/>
      <c r="CD29" s="466"/>
      <c r="CE29" s="466"/>
      <c r="CF29" s="466"/>
      <c r="CG29" s="466"/>
      <c r="CH29" s="466"/>
      <c r="CI29" s="466"/>
      <c r="CJ29" s="466"/>
      <c r="CK29" s="466"/>
      <c r="CL29" s="466"/>
      <c r="CM29" s="466"/>
      <c r="CN29" s="466"/>
      <c r="CO29" s="466"/>
      <c r="CP29" s="466"/>
      <c r="CQ29" s="466"/>
      <c r="CR29" s="466"/>
      <c r="CS29" s="466"/>
      <c r="CT29" s="466"/>
      <c r="CU29" s="466"/>
      <c r="CV29" s="466"/>
      <c r="CW29" s="466"/>
      <c r="CX29" s="466"/>
      <c r="CY29" s="466"/>
      <c r="CZ29" s="466"/>
      <c r="DA29" s="466"/>
      <c r="DB29" s="466"/>
      <c r="DC29" s="466"/>
      <c r="DD29" s="466"/>
      <c r="DE29" s="466"/>
      <c r="DF29" s="466"/>
      <c r="DG29" s="466"/>
      <c r="DH29" s="466"/>
      <c r="DI29" s="466"/>
      <c r="DJ29" s="466"/>
      <c r="DK29" s="466"/>
      <c r="DL29" s="466"/>
      <c r="DM29" s="466"/>
      <c r="DN29" s="466"/>
      <c r="DO29" s="466"/>
      <c r="DP29" s="466"/>
      <c r="DQ29" s="466"/>
      <c r="DR29" s="466"/>
      <c r="DS29" s="466"/>
      <c r="DT29" s="466"/>
      <c r="DU29" s="466"/>
      <c r="DV29" s="466"/>
      <c r="DW29" s="466"/>
      <c r="DX29" s="466"/>
      <c r="DY29" s="466"/>
      <c r="DZ29" s="466"/>
      <c r="EA29" s="466"/>
      <c r="EB29" s="466"/>
      <c r="EC29" s="466"/>
      <c r="ED29" s="466"/>
      <c r="EE29" s="466"/>
      <c r="EF29" s="466"/>
      <c r="EG29" s="466"/>
      <c r="EH29" s="466"/>
      <c r="EI29" s="466"/>
      <c r="EJ29" s="466"/>
      <c r="EK29" s="466"/>
      <c r="EL29" s="466"/>
      <c r="EM29" s="466"/>
      <c r="EN29" s="466"/>
      <c r="EO29" s="466"/>
      <c r="EP29" s="466"/>
      <c r="EQ29" s="466"/>
      <c r="ER29" s="466"/>
      <c r="ES29" s="466"/>
      <c r="ET29" s="466"/>
      <c r="EU29" s="466"/>
      <c r="EV29" s="466"/>
      <c r="EW29" s="466"/>
      <c r="EX29" s="466"/>
      <c r="EY29" s="466"/>
      <c r="EZ29" s="466"/>
      <c r="FA29" s="466"/>
      <c r="FB29" s="466"/>
      <c r="FC29" s="466"/>
      <c r="FD29" s="466"/>
      <c r="FE29" s="466"/>
      <c r="FF29" s="466"/>
      <c r="FG29" s="466"/>
      <c r="FH29" s="466"/>
      <c r="FI29" s="466"/>
      <c r="FJ29" s="466"/>
      <c r="FK29" s="466"/>
      <c r="FL29" s="466"/>
      <c r="FM29" s="466"/>
      <c r="FN29" s="466"/>
      <c r="FO29" s="466"/>
      <c r="FP29" s="466"/>
      <c r="FQ29" s="466"/>
      <c r="FR29" s="466"/>
      <c r="FS29" s="466"/>
      <c r="FT29" s="466"/>
      <c r="FU29" s="466"/>
      <c r="FV29" s="466"/>
      <c r="FW29" s="466"/>
      <c r="FX29" s="466"/>
      <c r="FY29" s="466"/>
      <c r="FZ29" s="466"/>
      <c r="GA29" s="466"/>
      <c r="GB29" s="466"/>
      <c r="GC29" s="466"/>
      <c r="GD29" s="466"/>
    </row>
    <row r="30" spans="1:186" ht="12.75" customHeight="1">
      <c r="A30" s="583"/>
      <c r="B30" s="582"/>
      <c r="C30" s="583"/>
      <c r="D30" s="583"/>
      <c r="E30" s="583"/>
      <c r="F30" s="583"/>
      <c r="G30" s="583"/>
      <c r="H30" s="583"/>
      <c r="I30" s="583"/>
      <c r="J30" s="583"/>
      <c r="K30" s="583"/>
      <c r="L30" s="583"/>
      <c r="M30" s="583"/>
      <c r="N30" s="583"/>
      <c r="O30" s="583"/>
      <c r="P30" s="583"/>
      <c r="R30" s="583"/>
      <c r="S30" s="582"/>
      <c r="T30" s="583"/>
      <c r="U30" s="583"/>
      <c r="V30" s="583"/>
      <c r="W30" s="583"/>
      <c r="X30" s="583"/>
      <c r="Y30" s="583"/>
      <c r="Z30" s="583"/>
      <c r="AA30" s="583"/>
      <c r="AB30" s="583"/>
      <c r="AC30" s="583"/>
      <c r="AD30" s="583"/>
      <c r="AE30" s="583"/>
      <c r="AF30" s="583"/>
      <c r="AG30" s="583"/>
      <c r="AI30" s="583"/>
      <c r="AJ30" s="582"/>
      <c r="AK30" s="583"/>
      <c r="AL30" s="583"/>
      <c r="AM30" s="583"/>
      <c r="AN30" s="583"/>
      <c r="AO30" s="583"/>
      <c r="AP30" s="583"/>
      <c r="AQ30" s="583"/>
      <c r="AR30" s="583"/>
      <c r="AS30" s="583"/>
      <c r="AU30" s="583"/>
      <c r="AV30" s="582"/>
      <c r="AW30" s="583"/>
      <c r="AX30" s="583"/>
      <c r="AY30" s="583"/>
      <c r="AZ30" s="583"/>
      <c r="BA30" s="583"/>
      <c r="BB30" s="583"/>
      <c r="BC30" s="583"/>
      <c r="BD30" s="583"/>
    </row>
    <row r="31" spans="1:186" ht="12.75" customHeight="1">
      <c r="A31" s="1550" t="s">
        <v>641</v>
      </c>
      <c r="B31" s="1550"/>
      <c r="C31" s="1550"/>
      <c r="D31" s="1550"/>
      <c r="E31" s="1550"/>
      <c r="F31" s="1550"/>
      <c r="G31" s="1550"/>
      <c r="H31" s="1550"/>
      <c r="I31" s="1550"/>
      <c r="J31" s="1550"/>
      <c r="K31" s="1550"/>
      <c r="L31" s="1550"/>
      <c r="M31" s="1550"/>
      <c r="N31" s="1550"/>
      <c r="O31" s="1550"/>
      <c r="P31" s="1550"/>
      <c r="Q31" s="476"/>
      <c r="R31" s="1550" t="s">
        <v>646</v>
      </c>
      <c r="S31" s="1550"/>
      <c r="T31" s="1550"/>
      <c r="U31" s="1550"/>
      <c r="V31" s="1550"/>
      <c r="W31" s="1550"/>
      <c r="X31" s="1550"/>
      <c r="Y31" s="1550"/>
      <c r="Z31" s="1550"/>
      <c r="AA31" s="1550"/>
      <c r="AB31" s="1550"/>
      <c r="AC31" s="1550"/>
      <c r="AD31" s="1550"/>
      <c r="AE31" s="1550"/>
      <c r="AF31" s="1550"/>
      <c r="AG31" s="1550"/>
      <c r="AH31" s="476"/>
      <c r="AI31" s="1565" t="s">
        <v>760</v>
      </c>
      <c r="AJ31" s="1565"/>
      <c r="AK31" s="1565"/>
      <c r="AL31" s="1565"/>
      <c r="AM31" s="1565"/>
      <c r="AN31" s="1565"/>
      <c r="AO31" s="1565"/>
      <c r="AP31" s="1565"/>
      <c r="AQ31" s="1565"/>
      <c r="AR31" s="1565"/>
      <c r="AS31" s="1565"/>
      <c r="AU31" s="570" t="s">
        <v>651</v>
      </c>
      <c r="AV31" s="570"/>
      <c r="AW31" s="570"/>
      <c r="AX31" s="570"/>
      <c r="AY31" s="570"/>
      <c r="AZ31" s="570"/>
      <c r="BA31" s="570"/>
      <c r="BB31" s="570"/>
      <c r="BC31" s="570"/>
      <c r="BD31" s="570"/>
    </row>
    <row r="32" spans="1:186" ht="12.75" customHeight="1">
      <c r="A32" s="569" t="s">
        <v>227</v>
      </c>
      <c r="B32" s="564"/>
      <c r="C32" s="564"/>
      <c r="D32" s="564"/>
      <c r="E32" s="564"/>
      <c r="F32" s="564"/>
      <c r="G32" s="564"/>
      <c r="H32" s="564"/>
      <c r="I32" s="564"/>
      <c r="J32" s="564"/>
      <c r="K32" s="564"/>
      <c r="L32" s="564"/>
      <c r="M32" s="564"/>
      <c r="N32" s="564"/>
      <c r="O32" s="564"/>
      <c r="P32" s="564"/>
      <c r="Q32" s="476"/>
      <c r="R32" s="569" t="s">
        <v>227</v>
      </c>
      <c r="S32" s="564"/>
      <c r="T32" s="564"/>
      <c r="U32" s="564"/>
      <c r="V32" s="564"/>
      <c r="W32" s="564"/>
      <c r="X32" s="564"/>
      <c r="Y32" s="564"/>
      <c r="Z32" s="564"/>
      <c r="AA32" s="564"/>
      <c r="AB32" s="564"/>
      <c r="AC32" s="564"/>
      <c r="AD32" s="564"/>
      <c r="AE32" s="564"/>
      <c r="AF32" s="564"/>
      <c r="AG32" s="564"/>
      <c r="AH32" s="476"/>
      <c r="AI32" s="569" t="s">
        <v>227</v>
      </c>
      <c r="AJ32" s="564"/>
      <c r="AK32" s="564"/>
      <c r="AL32" s="564"/>
      <c r="AM32" s="564"/>
      <c r="AN32" s="564"/>
      <c r="AO32" s="575"/>
      <c r="AP32" s="575"/>
      <c r="AQ32" s="575"/>
      <c r="AR32" s="575"/>
      <c r="AS32" s="564"/>
      <c r="AT32" s="476"/>
      <c r="AU32" s="569" t="s">
        <v>227</v>
      </c>
      <c r="AV32" s="564"/>
      <c r="AW32" s="564"/>
      <c r="AX32" s="564"/>
      <c r="AY32" s="564"/>
      <c r="AZ32" s="564"/>
      <c r="BA32" s="564"/>
      <c r="BB32" s="564"/>
      <c r="BC32" s="564"/>
      <c r="BD32" s="564"/>
    </row>
    <row r="34" spans="1:56" ht="12.75" customHeight="1">
      <c r="A34" s="1654" t="s">
        <v>6</v>
      </c>
      <c r="B34" s="1656" t="s">
        <v>7</v>
      </c>
      <c r="C34" s="1657" t="s">
        <v>168</v>
      </c>
      <c r="D34" s="1658"/>
      <c r="E34" s="1659"/>
      <c r="F34" s="1657" t="s">
        <v>169</v>
      </c>
      <c r="G34" s="1658"/>
      <c r="H34" s="1659"/>
      <c r="I34" s="1657" t="s">
        <v>170</v>
      </c>
      <c r="J34" s="1658"/>
      <c r="K34" s="1659"/>
      <c r="L34" s="1660" t="s">
        <v>171</v>
      </c>
      <c r="M34" s="1658"/>
      <c r="N34" s="1661"/>
      <c r="O34" s="1660" t="s">
        <v>142</v>
      </c>
      <c r="P34" s="1661"/>
      <c r="R34" s="1654" t="s">
        <v>6</v>
      </c>
      <c r="S34" s="1536" t="s">
        <v>7</v>
      </c>
      <c r="T34" s="1506" t="s">
        <v>168</v>
      </c>
      <c r="U34" s="1562"/>
      <c r="V34" s="1507"/>
      <c r="W34" s="1506" t="s">
        <v>169</v>
      </c>
      <c r="X34" s="1562"/>
      <c r="Y34" s="1507"/>
      <c r="Z34" s="1506" t="s">
        <v>170</v>
      </c>
      <c r="AA34" s="1562"/>
      <c r="AB34" s="1507"/>
      <c r="AC34" s="1506" t="s">
        <v>171</v>
      </c>
      <c r="AD34" s="1562"/>
      <c r="AE34" s="1507"/>
      <c r="AF34" s="1506" t="s">
        <v>142</v>
      </c>
      <c r="AG34" s="1507"/>
      <c r="AH34" s="489"/>
      <c r="AI34" s="1654" t="s">
        <v>6</v>
      </c>
      <c r="AJ34" s="1536" t="s">
        <v>7</v>
      </c>
      <c r="AK34" s="1506" t="s">
        <v>412</v>
      </c>
      <c r="AL34" s="1557"/>
      <c r="AM34" s="1557"/>
      <c r="AN34" s="1557"/>
      <c r="AO34" s="1507"/>
      <c r="AP34" s="1506" t="s">
        <v>141</v>
      </c>
      <c r="AQ34" s="1557"/>
      <c r="AR34" s="1507"/>
      <c r="AS34" s="1662" t="s">
        <v>153</v>
      </c>
      <c r="AU34" s="538" t="s">
        <v>6</v>
      </c>
      <c r="AV34" s="546" t="s">
        <v>7</v>
      </c>
      <c r="AW34" s="1336" t="s">
        <v>166</v>
      </c>
      <c r="AX34" s="1337"/>
      <c r="AY34" s="1336" t="s">
        <v>175</v>
      </c>
      <c r="AZ34" s="1338"/>
      <c r="BA34" s="1338"/>
      <c r="BB34" s="1337"/>
      <c r="BC34" s="1336" t="s">
        <v>167</v>
      </c>
      <c r="BD34" s="1337"/>
    </row>
    <row r="35" spans="1:56" ht="24" customHeight="1">
      <c r="A35" s="1655"/>
      <c r="B35" s="1656"/>
      <c r="C35" s="463" t="s">
        <v>395</v>
      </c>
      <c r="D35" s="1394"/>
      <c r="E35" s="463" t="s">
        <v>396</v>
      </c>
      <c r="F35" s="463" t="s">
        <v>395</v>
      </c>
      <c r="G35" s="1394"/>
      <c r="H35" s="463" t="s">
        <v>396</v>
      </c>
      <c r="I35" s="463" t="s">
        <v>395</v>
      </c>
      <c r="J35" s="1394"/>
      <c r="K35" s="463" t="s">
        <v>396</v>
      </c>
      <c r="L35" s="463" t="s">
        <v>395</v>
      </c>
      <c r="M35" s="1394"/>
      <c r="N35" s="463" t="s">
        <v>396</v>
      </c>
      <c r="O35" s="463" t="s">
        <v>395</v>
      </c>
      <c r="P35" s="463" t="s">
        <v>396</v>
      </c>
      <c r="R35" s="1655"/>
      <c r="S35" s="1537"/>
      <c r="T35" s="463" t="s">
        <v>395</v>
      </c>
      <c r="U35" s="1394"/>
      <c r="V35" s="463" t="s">
        <v>396</v>
      </c>
      <c r="W35" s="463" t="s">
        <v>395</v>
      </c>
      <c r="X35" s="1394"/>
      <c r="Y35" s="463" t="s">
        <v>396</v>
      </c>
      <c r="Z35" s="463" t="s">
        <v>395</v>
      </c>
      <c r="AA35" s="1394"/>
      <c r="AB35" s="463" t="s">
        <v>396</v>
      </c>
      <c r="AC35" s="463" t="s">
        <v>395</v>
      </c>
      <c r="AD35" s="1394"/>
      <c r="AE35" s="463" t="s">
        <v>396</v>
      </c>
      <c r="AF35" s="463" t="s">
        <v>395</v>
      </c>
      <c r="AG35" s="463" t="s">
        <v>396</v>
      </c>
      <c r="AI35" s="1655"/>
      <c r="AJ35" s="1537"/>
      <c r="AK35" s="463" t="s">
        <v>168</v>
      </c>
      <c r="AL35" s="463" t="s">
        <v>169</v>
      </c>
      <c r="AM35" s="463" t="s">
        <v>170</v>
      </c>
      <c r="AN35" s="463" t="s">
        <v>171</v>
      </c>
      <c r="AO35" s="463" t="s">
        <v>142</v>
      </c>
      <c r="AP35" s="463" t="s">
        <v>736</v>
      </c>
      <c r="AQ35" s="463" t="s">
        <v>156</v>
      </c>
      <c r="AR35" s="463" t="s">
        <v>142</v>
      </c>
      <c r="AS35" s="1614"/>
      <c r="AU35" s="538"/>
      <c r="AV35" s="546"/>
      <c r="AW35" s="465" t="s">
        <v>613</v>
      </c>
      <c r="AX35" s="465" t="s">
        <v>151</v>
      </c>
      <c r="AY35" s="491" t="s">
        <v>173</v>
      </c>
      <c r="AZ35" s="491" t="s">
        <v>164</v>
      </c>
      <c r="BA35" s="472" t="s">
        <v>165</v>
      </c>
      <c r="BB35" s="472" t="s">
        <v>174</v>
      </c>
      <c r="BC35" s="465" t="s">
        <v>735</v>
      </c>
      <c r="BD35" s="465" t="s">
        <v>145</v>
      </c>
    </row>
    <row r="36" spans="1:56" ht="12.75" customHeight="1">
      <c r="A36" s="672" t="s">
        <v>8</v>
      </c>
      <c r="B36" s="673"/>
      <c r="C36" s="674"/>
      <c r="D36" s="1412"/>
      <c r="E36" s="674"/>
      <c r="F36" s="674"/>
      <c r="G36" s="1412"/>
      <c r="H36" s="674"/>
      <c r="I36" s="674"/>
      <c r="J36" s="1412"/>
      <c r="K36" s="674"/>
      <c r="L36" s="674"/>
      <c r="M36" s="1412"/>
      <c r="N36" s="674"/>
      <c r="O36" s="674"/>
      <c r="P36" s="674"/>
      <c r="R36" s="672" t="s">
        <v>8</v>
      </c>
      <c r="S36" s="673"/>
      <c r="T36" s="674"/>
      <c r="U36" s="1412"/>
      <c r="V36" s="674"/>
      <c r="W36" s="674"/>
      <c r="X36" s="1412"/>
      <c r="Y36" s="674"/>
      <c r="Z36" s="674"/>
      <c r="AA36" s="1412"/>
      <c r="AB36" s="674"/>
      <c r="AC36" s="674"/>
      <c r="AD36" s="1412"/>
      <c r="AE36" s="674"/>
      <c r="AF36" s="674"/>
      <c r="AG36" s="674"/>
      <c r="AI36" s="672" t="s">
        <v>8</v>
      </c>
      <c r="AJ36" s="673"/>
      <c r="AK36" s="674"/>
      <c r="AL36" s="674"/>
      <c r="AM36" s="674"/>
      <c r="AN36" s="674"/>
      <c r="AO36" s="674"/>
      <c r="AP36" s="674"/>
      <c r="AQ36" s="674"/>
      <c r="AR36" s="674"/>
      <c r="AS36" s="674"/>
      <c r="AU36" s="672" t="s">
        <v>8</v>
      </c>
      <c r="AV36" s="673"/>
      <c r="AW36" s="674"/>
      <c r="AX36" s="674"/>
      <c r="AY36" s="674"/>
      <c r="AZ36" s="674"/>
      <c r="BA36" s="674"/>
      <c r="BB36" s="674"/>
      <c r="BC36" s="674"/>
      <c r="BD36" s="674"/>
    </row>
    <row r="37" spans="1:56" ht="12.75" customHeight="1">
      <c r="A37" s="477" t="s">
        <v>9</v>
      </c>
      <c r="B37" s="497">
        <v>313</v>
      </c>
      <c r="C37" s="508">
        <v>1149</v>
      </c>
      <c r="D37" s="1413"/>
      <c r="E37" s="508">
        <v>614</v>
      </c>
      <c r="F37" s="508">
        <v>1217</v>
      </c>
      <c r="G37" s="1413"/>
      <c r="H37" s="508">
        <v>666</v>
      </c>
      <c r="I37" s="508">
        <v>992</v>
      </c>
      <c r="J37" s="1413"/>
      <c r="K37" s="508">
        <v>488</v>
      </c>
      <c r="L37" s="508">
        <v>1196</v>
      </c>
      <c r="M37" s="1413"/>
      <c r="N37" s="508">
        <v>564</v>
      </c>
      <c r="O37" s="508">
        <v>4554</v>
      </c>
      <c r="P37" s="508">
        <v>2332</v>
      </c>
      <c r="R37" s="477" t="s">
        <v>9</v>
      </c>
      <c r="S37" s="497">
        <v>313</v>
      </c>
      <c r="T37" s="508">
        <v>41</v>
      </c>
      <c r="U37" s="1413"/>
      <c r="V37" s="508">
        <v>19</v>
      </c>
      <c r="W37" s="508">
        <v>30</v>
      </c>
      <c r="X37" s="1413"/>
      <c r="Y37" s="508">
        <v>15</v>
      </c>
      <c r="Z37" s="508">
        <v>30</v>
      </c>
      <c r="AA37" s="1413"/>
      <c r="AB37" s="508">
        <v>17</v>
      </c>
      <c r="AC37" s="508">
        <v>211</v>
      </c>
      <c r="AD37" s="1413"/>
      <c r="AE37" s="508">
        <v>98</v>
      </c>
      <c r="AF37" s="508">
        <v>312</v>
      </c>
      <c r="AG37" s="508">
        <v>149</v>
      </c>
      <c r="AI37" s="477" t="s">
        <v>9</v>
      </c>
      <c r="AJ37" s="497">
        <v>313</v>
      </c>
      <c r="AK37" s="508">
        <v>26</v>
      </c>
      <c r="AL37" s="508">
        <v>25</v>
      </c>
      <c r="AM37" s="508">
        <v>22</v>
      </c>
      <c r="AN37" s="508">
        <v>23</v>
      </c>
      <c r="AO37" s="508">
        <v>96</v>
      </c>
      <c r="AP37" s="508">
        <v>102</v>
      </c>
      <c r="AQ37" s="508">
        <v>9</v>
      </c>
      <c r="AR37" s="508">
        <v>111</v>
      </c>
      <c r="AS37" s="508">
        <v>14</v>
      </c>
      <c r="AU37" s="477" t="s">
        <v>9</v>
      </c>
      <c r="AV37" s="497">
        <v>313</v>
      </c>
      <c r="AW37" s="508">
        <v>167</v>
      </c>
      <c r="AX37" s="508">
        <v>80</v>
      </c>
      <c r="AY37" s="508">
        <v>57</v>
      </c>
      <c r="AZ37" s="508">
        <v>89</v>
      </c>
      <c r="BA37" s="508">
        <v>13</v>
      </c>
      <c r="BB37" s="508">
        <v>8</v>
      </c>
      <c r="BC37" s="508">
        <v>1</v>
      </c>
      <c r="BD37" s="508">
        <v>45</v>
      </c>
    </row>
    <row r="38" spans="1:56" ht="12.75" customHeight="1">
      <c r="A38" s="477" t="s">
        <v>10</v>
      </c>
      <c r="B38" s="497">
        <v>312</v>
      </c>
      <c r="C38" s="508">
        <v>260</v>
      </c>
      <c r="D38" s="1413"/>
      <c r="E38" s="508">
        <v>128</v>
      </c>
      <c r="F38" s="508">
        <v>1025</v>
      </c>
      <c r="G38" s="1413"/>
      <c r="H38" s="508">
        <v>494</v>
      </c>
      <c r="I38" s="508">
        <v>858</v>
      </c>
      <c r="J38" s="1413"/>
      <c r="K38" s="508">
        <v>470</v>
      </c>
      <c r="L38" s="508">
        <v>940</v>
      </c>
      <c r="M38" s="1413"/>
      <c r="N38" s="508">
        <v>496</v>
      </c>
      <c r="O38" s="508">
        <v>3083</v>
      </c>
      <c r="P38" s="508">
        <v>1588</v>
      </c>
      <c r="R38" s="477" t="s">
        <v>10</v>
      </c>
      <c r="S38" s="497">
        <v>312</v>
      </c>
      <c r="T38" s="508">
        <v>19</v>
      </c>
      <c r="U38" s="1413"/>
      <c r="V38" s="508">
        <v>6</v>
      </c>
      <c r="W38" s="508">
        <v>33</v>
      </c>
      <c r="X38" s="1413"/>
      <c r="Y38" s="508">
        <v>18</v>
      </c>
      <c r="Z38" s="508">
        <v>67</v>
      </c>
      <c r="AA38" s="1413"/>
      <c r="AB38" s="508">
        <v>35</v>
      </c>
      <c r="AC38" s="508">
        <v>165</v>
      </c>
      <c r="AD38" s="1413"/>
      <c r="AE38" s="508">
        <v>90</v>
      </c>
      <c r="AF38" s="508">
        <v>284</v>
      </c>
      <c r="AG38" s="508">
        <v>149</v>
      </c>
      <c r="AI38" s="477" t="s">
        <v>10</v>
      </c>
      <c r="AJ38" s="497">
        <v>312</v>
      </c>
      <c r="AK38" s="508">
        <v>10</v>
      </c>
      <c r="AL38" s="508">
        <v>25</v>
      </c>
      <c r="AM38" s="508">
        <v>24</v>
      </c>
      <c r="AN38" s="508">
        <v>25</v>
      </c>
      <c r="AO38" s="508">
        <v>84</v>
      </c>
      <c r="AP38" s="508">
        <v>71</v>
      </c>
      <c r="AQ38" s="508">
        <v>12</v>
      </c>
      <c r="AR38" s="508">
        <v>83</v>
      </c>
      <c r="AS38" s="508">
        <v>23</v>
      </c>
      <c r="AU38" s="477" t="s">
        <v>10</v>
      </c>
      <c r="AV38" s="497">
        <v>312</v>
      </c>
      <c r="AW38" s="508">
        <v>194</v>
      </c>
      <c r="AX38" s="508">
        <v>71</v>
      </c>
      <c r="AY38" s="508">
        <v>83</v>
      </c>
      <c r="AZ38" s="508">
        <v>93</v>
      </c>
      <c r="BA38" s="508">
        <v>17</v>
      </c>
      <c r="BB38" s="508">
        <v>1</v>
      </c>
      <c r="BC38" s="508">
        <v>6</v>
      </c>
      <c r="BD38" s="508">
        <v>15</v>
      </c>
    </row>
    <row r="39" spans="1:56" ht="12.75" customHeight="1">
      <c r="A39" s="477" t="s">
        <v>11</v>
      </c>
      <c r="B39" s="497">
        <v>316</v>
      </c>
      <c r="C39" s="508">
        <v>149</v>
      </c>
      <c r="D39" s="1413"/>
      <c r="E39" s="508">
        <v>76</v>
      </c>
      <c r="F39" s="508">
        <v>74</v>
      </c>
      <c r="G39" s="1413"/>
      <c r="H39" s="508">
        <v>32</v>
      </c>
      <c r="I39" s="508">
        <v>68</v>
      </c>
      <c r="J39" s="1413"/>
      <c r="K39" s="508">
        <v>33</v>
      </c>
      <c r="L39" s="508">
        <v>142</v>
      </c>
      <c r="M39" s="1413"/>
      <c r="N39" s="508">
        <v>69</v>
      </c>
      <c r="O39" s="508">
        <v>433</v>
      </c>
      <c r="P39" s="508">
        <v>210</v>
      </c>
      <c r="R39" s="477" t="s">
        <v>11</v>
      </c>
      <c r="S39" s="497">
        <v>316</v>
      </c>
      <c r="T39" s="508">
        <v>2</v>
      </c>
      <c r="U39" s="1413"/>
      <c r="V39" s="508">
        <v>2</v>
      </c>
      <c r="W39" s="508">
        <v>0</v>
      </c>
      <c r="X39" s="1413"/>
      <c r="Y39" s="508">
        <v>0</v>
      </c>
      <c r="Z39" s="508">
        <v>1</v>
      </c>
      <c r="AA39" s="1413"/>
      <c r="AB39" s="508">
        <v>0</v>
      </c>
      <c r="AC39" s="508">
        <v>47</v>
      </c>
      <c r="AD39" s="1413"/>
      <c r="AE39" s="508">
        <v>23</v>
      </c>
      <c r="AF39" s="508">
        <v>50</v>
      </c>
      <c r="AG39" s="508">
        <v>25</v>
      </c>
      <c r="AI39" s="477" t="s">
        <v>11</v>
      </c>
      <c r="AJ39" s="497">
        <v>316</v>
      </c>
      <c r="AK39" s="508">
        <v>3</v>
      </c>
      <c r="AL39" s="508">
        <v>1</v>
      </c>
      <c r="AM39" s="508">
        <v>1</v>
      </c>
      <c r="AN39" s="508">
        <v>3</v>
      </c>
      <c r="AO39" s="508">
        <v>8</v>
      </c>
      <c r="AP39" s="508">
        <v>10</v>
      </c>
      <c r="AQ39" s="508">
        <v>0</v>
      </c>
      <c r="AR39" s="508">
        <v>10</v>
      </c>
      <c r="AS39" s="508">
        <v>2</v>
      </c>
      <c r="AU39" s="477" t="s">
        <v>11</v>
      </c>
      <c r="AV39" s="497">
        <v>316</v>
      </c>
      <c r="AW39" s="508">
        <v>12</v>
      </c>
      <c r="AX39" s="508">
        <v>4</v>
      </c>
      <c r="AY39" s="508">
        <v>5</v>
      </c>
      <c r="AZ39" s="508">
        <v>6</v>
      </c>
      <c r="BA39" s="508">
        <v>1</v>
      </c>
      <c r="BB39" s="508">
        <v>0</v>
      </c>
      <c r="BC39" s="508">
        <v>0</v>
      </c>
      <c r="BD39" s="508">
        <v>1</v>
      </c>
    </row>
    <row r="40" spans="1:56" ht="12.75" customHeight="1">
      <c r="A40" s="477" t="s">
        <v>12</v>
      </c>
      <c r="B40" s="497">
        <v>317</v>
      </c>
      <c r="C40" s="508">
        <v>71</v>
      </c>
      <c r="D40" s="1413"/>
      <c r="E40" s="508">
        <v>46</v>
      </c>
      <c r="F40" s="508">
        <v>81</v>
      </c>
      <c r="G40" s="1413"/>
      <c r="H40" s="508">
        <v>39</v>
      </c>
      <c r="I40" s="508">
        <v>35</v>
      </c>
      <c r="J40" s="1413"/>
      <c r="K40" s="508">
        <v>15</v>
      </c>
      <c r="L40" s="508">
        <v>0</v>
      </c>
      <c r="M40" s="1413"/>
      <c r="N40" s="508">
        <v>0</v>
      </c>
      <c r="O40" s="508">
        <v>187</v>
      </c>
      <c r="P40" s="508">
        <v>100</v>
      </c>
      <c r="R40" s="477" t="s">
        <v>12</v>
      </c>
      <c r="S40" s="497">
        <v>317</v>
      </c>
      <c r="T40" s="508">
        <v>10</v>
      </c>
      <c r="U40" s="1413"/>
      <c r="V40" s="508">
        <v>5</v>
      </c>
      <c r="W40" s="508">
        <v>23</v>
      </c>
      <c r="X40" s="1413"/>
      <c r="Y40" s="508">
        <v>8</v>
      </c>
      <c r="Z40" s="508">
        <v>0</v>
      </c>
      <c r="AA40" s="1413"/>
      <c r="AB40" s="508">
        <v>0</v>
      </c>
      <c r="AC40" s="508">
        <v>0</v>
      </c>
      <c r="AD40" s="1413"/>
      <c r="AE40" s="508">
        <v>0</v>
      </c>
      <c r="AF40" s="508">
        <v>33</v>
      </c>
      <c r="AG40" s="508">
        <v>13</v>
      </c>
      <c r="AI40" s="477" t="s">
        <v>12</v>
      </c>
      <c r="AJ40" s="497">
        <v>317</v>
      </c>
      <c r="AK40" s="508">
        <v>2</v>
      </c>
      <c r="AL40" s="508">
        <v>2</v>
      </c>
      <c r="AM40" s="508">
        <v>1</v>
      </c>
      <c r="AN40" s="508">
        <v>0</v>
      </c>
      <c r="AO40" s="508">
        <v>5</v>
      </c>
      <c r="AP40" s="508">
        <v>2</v>
      </c>
      <c r="AQ40" s="508">
        <v>3</v>
      </c>
      <c r="AR40" s="508">
        <v>5</v>
      </c>
      <c r="AS40" s="508">
        <v>1</v>
      </c>
      <c r="AU40" s="477" t="s">
        <v>12</v>
      </c>
      <c r="AV40" s="497">
        <v>317</v>
      </c>
      <c r="AW40" s="508">
        <v>6</v>
      </c>
      <c r="AX40" s="508">
        <v>0</v>
      </c>
      <c r="AY40" s="508">
        <v>2</v>
      </c>
      <c r="AZ40" s="508">
        <v>2</v>
      </c>
      <c r="BA40" s="508">
        <v>2</v>
      </c>
      <c r="BB40" s="508">
        <v>0</v>
      </c>
      <c r="BC40" s="508">
        <v>0</v>
      </c>
      <c r="BD40" s="508">
        <v>0</v>
      </c>
    </row>
    <row r="41" spans="1:56" ht="12.75" customHeight="1">
      <c r="A41" s="477" t="s">
        <v>13</v>
      </c>
      <c r="B41" s="497">
        <v>314</v>
      </c>
      <c r="C41" s="508">
        <v>866</v>
      </c>
      <c r="D41" s="1413"/>
      <c r="E41" s="508">
        <v>447</v>
      </c>
      <c r="F41" s="508">
        <v>905</v>
      </c>
      <c r="G41" s="1413"/>
      <c r="H41" s="508">
        <v>509</v>
      </c>
      <c r="I41" s="508">
        <v>648</v>
      </c>
      <c r="J41" s="1413"/>
      <c r="K41" s="508">
        <v>366</v>
      </c>
      <c r="L41" s="508">
        <v>780</v>
      </c>
      <c r="M41" s="1413"/>
      <c r="N41" s="508">
        <v>405</v>
      </c>
      <c r="O41" s="508">
        <v>3199</v>
      </c>
      <c r="P41" s="508">
        <v>1727</v>
      </c>
      <c r="R41" s="477" t="s">
        <v>13</v>
      </c>
      <c r="S41" s="497">
        <v>314</v>
      </c>
      <c r="T41" s="508">
        <v>87</v>
      </c>
      <c r="U41" s="1413"/>
      <c r="V41" s="508">
        <v>40</v>
      </c>
      <c r="W41" s="508">
        <v>37</v>
      </c>
      <c r="X41" s="1413"/>
      <c r="Y41" s="508">
        <v>18</v>
      </c>
      <c r="Z41" s="508">
        <v>59</v>
      </c>
      <c r="AA41" s="1413"/>
      <c r="AB41" s="508">
        <v>28</v>
      </c>
      <c r="AC41" s="508">
        <v>177</v>
      </c>
      <c r="AD41" s="1413"/>
      <c r="AE41" s="508">
        <v>100</v>
      </c>
      <c r="AF41" s="508">
        <v>360</v>
      </c>
      <c r="AG41" s="508">
        <v>186</v>
      </c>
      <c r="AI41" s="477" t="s">
        <v>13</v>
      </c>
      <c r="AJ41" s="497">
        <v>314</v>
      </c>
      <c r="AK41" s="508">
        <v>21</v>
      </c>
      <c r="AL41" s="508">
        <v>23</v>
      </c>
      <c r="AM41" s="508">
        <v>18</v>
      </c>
      <c r="AN41" s="508">
        <v>18</v>
      </c>
      <c r="AO41" s="508">
        <v>80</v>
      </c>
      <c r="AP41" s="508">
        <v>76</v>
      </c>
      <c r="AQ41" s="508">
        <v>3</v>
      </c>
      <c r="AR41" s="508">
        <v>79</v>
      </c>
      <c r="AS41" s="508">
        <v>15</v>
      </c>
      <c r="AU41" s="477" t="s">
        <v>13</v>
      </c>
      <c r="AV41" s="497">
        <v>314</v>
      </c>
      <c r="AW41" s="508">
        <v>152</v>
      </c>
      <c r="AX41" s="508">
        <v>71</v>
      </c>
      <c r="AY41" s="508">
        <v>49</v>
      </c>
      <c r="AZ41" s="508">
        <v>78</v>
      </c>
      <c r="BA41" s="508">
        <v>14</v>
      </c>
      <c r="BB41" s="508">
        <v>11</v>
      </c>
      <c r="BC41" s="508">
        <v>6</v>
      </c>
      <c r="BD41" s="508">
        <v>21</v>
      </c>
    </row>
    <row r="42" spans="1:56" ht="12.75" customHeight="1">
      <c r="A42" s="485" t="s">
        <v>14</v>
      </c>
      <c r="B42" s="497"/>
      <c r="C42" s="508"/>
      <c r="D42" s="1413"/>
      <c r="E42" s="508"/>
      <c r="F42" s="508"/>
      <c r="G42" s="1413"/>
      <c r="H42" s="508"/>
      <c r="I42" s="508"/>
      <c r="J42" s="1413"/>
      <c r="K42" s="508"/>
      <c r="L42" s="508"/>
      <c r="M42" s="1413"/>
      <c r="N42" s="508"/>
      <c r="O42" s="508"/>
      <c r="P42" s="508"/>
      <c r="R42" s="485" t="s">
        <v>14</v>
      </c>
      <c r="S42" s="497"/>
      <c r="T42" s="508"/>
      <c r="U42" s="1413"/>
      <c r="V42" s="508"/>
      <c r="W42" s="508"/>
      <c r="X42" s="1413"/>
      <c r="Y42" s="508"/>
      <c r="Z42" s="508"/>
      <c r="AA42" s="1413"/>
      <c r="AB42" s="508"/>
      <c r="AC42" s="508"/>
      <c r="AD42" s="1413"/>
      <c r="AE42" s="508"/>
      <c r="AF42" s="508"/>
      <c r="AG42" s="508"/>
      <c r="AI42" s="485" t="s">
        <v>14</v>
      </c>
      <c r="AJ42" s="497"/>
      <c r="AK42" s="508"/>
      <c r="AL42" s="508"/>
      <c r="AM42" s="508"/>
      <c r="AN42" s="508"/>
      <c r="AO42" s="508"/>
      <c r="AP42" s="508"/>
      <c r="AQ42" s="508"/>
      <c r="AR42" s="508"/>
      <c r="AS42" s="508"/>
      <c r="AU42" s="485" t="s">
        <v>14</v>
      </c>
      <c r="AV42" s="497"/>
      <c r="AW42" s="508"/>
      <c r="AX42" s="508"/>
      <c r="AY42" s="508"/>
      <c r="AZ42" s="508"/>
      <c r="BA42" s="508"/>
      <c r="BB42" s="508"/>
      <c r="BC42" s="508"/>
      <c r="BD42" s="508"/>
    </row>
    <row r="43" spans="1:56" ht="12.75" customHeight="1">
      <c r="A43" s="477" t="s">
        <v>15</v>
      </c>
      <c r="B43" s="497">
        <v>202</v>
      </c>
      <c r="C43" s="508">
        <v>365</v>
      </c>
      <c r="D43" s="1413"/>
      <c r="E43" s="508">
        <v>164</v>
      </c>
      <c r="F43" s="508">
        <v>330</v>
      </c>
      <c r="G43" s="1413"/>
      <c r="H43" s="508">
        <v>174</v>
      </c>
      <c r="I43" s="508">
        <v>288</v>
      </c>
      <c r="J43" s="1413"/>
      <c r="K43" s="508">
        <v>149</v>
      </c>
      <c r="L43" s="508">
        <v>178</v>
      </c>
      <c r="M43" s="1413"/>
      <c r="N43" s="508">
        <v>94</v>
      </c>
      <c r="O43" s="508">
        <v>1161</v>
      </c>
      <c r="P43" s="508">
        <v>581</v>
      </c>
      <c r="R43" s="477" t="s">
        <v>15</v>
      </c>
      <c r="S43" s="497">
        <v>202</v>
      </c>
      <c r="T43" s="508">
        <v>41</v>
      </c>
      <c r="U43" s="1413"/>
      <c r="V43" s="508">
        <v>22</v>
      </c>
      <c r="W43" s="508">
        <v>17</v>
      </c>
      <c r="X43" s="1413"/>
      <c r="Y43" s="508">
        <v>11</v>
      </c>
      <c r="Z43" s="508">
        <v>30</v>
      </c>
      <c r="AA43" s="1413"/>
      <c r="AB43" s="508">
        <v>16</v>
      </c>
      <c r="AC43" s="508">
        <v>34</v>
      </c>
      <c r="AD43" s="1413"/>
      <c r="AE43" s="508">
        <v>24</v>
      </c>
      <c r="AF43" s="508">
        <v>122</v>
      </c>
      <c r="AG43" s="508">
        <v>73</v>
      </c>
      <c r="AI43" s="477" t="s">
        <v>15</v>
      </c>
      <c r="AJ43" s="497">
        <v>202</v>
      </c>
      <c r="AK43" s="508">
        <v>10</v>
      </c>
      <c r="AL43" s="508">
        <v>9</v>
      </c>
      <c r="AM43" s="508">
        <v>8</v>
      </c>
      <c r="AN43" s="508">
        <v>7</v>
      </c>
      <c r="AO43" s="508">
        <v>34</v>
      </c>
      <c r="AP43" s="508">
        <v>30</v>
      </c>
      <c r="AQ43" s="508">
        <v>7</v>
      </c>
      <c r="AR43" s="508">
        <v>37</v>
      </c>
      <c r="AS43" s="508">
        <v>6</v>
      </c>
      <c r="AU43" s="477" t="s">
        <v>15</v>
      </c>
      <c r="AV43" s="497">
        <v>202</v>
      </c>
      <c r="AW43" s="508">
        <v>56</v>
      </c>
      <c r="AX43" s="508">
        <v>18</v>
      </c>
      <c r="AY43" s="508">
        <v>23</v>
      </c>
      <c r="AZ43" s="508">
        <v>29</v>
      </c>
      <c r="BA43" s="508">
        <v>3</v>
      </c>
      <c r="BB43" s="508">
        <v>1</v>
      </c>
      <c r="BC43" s="508">
        <v>0</v>
      </c>
      <c r="BD43" s="508">
        <v>1</v>
      </c>
    </row>
    <row r="44" spans="1:56" ht="12.75" customHeight="1">
      <c r="A44" s="477" t="s">
        <v>16</v>
      </c>
      <c r="B44" s="497">
        <v>203</v>
      </c>
      <c r="C44" s="508">
        <v>398</v>
      </c>
      <c r="D44" s="1413"/>
      <c r="E44" s="508">
        <v>195</v>
      </c>
      <c r="F44" s="508">
        <v>787</v>
      </c>
      <c r="G44" s="1413"/>
      <c r="H44" s="508">
        <v>407</v>
      </c>
      <c r="I44" s="508">
        <v>823</v>
      </c>
      <c r="J44" s="1413"/>
      <c r="K44" s="508">
        <v>467</v>
      </c>
      <c r="L44" s="508">
        <v>873</v>
      </c>
      <c r="M44" s="1413"/>
      <c r="N44" s="508">
        <v>479</v>
      </c>
      <c r="O44" s="508">
        <v>2881</v>
      </c>
      <c r="P44" s="508">
        <v>1548</v>
      </c>
      <c r="R44" s="477" t="s">
        <v>16</v>
      </c>
      <c r="S44" s="497">
        <v>203</v>
      </c>
      <c r="T44" s="508">
        <v>55</v>
      </c>
      <c r="U44" s="1413"/>
      <c r="V44" s="508">
        <v>24</v>
      </c>
      <c r="W44" s="508">
        <v>67</v>
      </c>
      <c r="X44" s="1413"/>
      <c r="Y44" s="508">
        <v>39</v>
      </c>
      <c r="Z44" s="508">
        <v>66</v>
      </c>
      <c r="AA44" s="1413"/>
      <c r="AB44" s="508">
        <v>37</v>
      </c>
      <c r="AC44" s="508">
        <v>239</v>
      </c>
      <c r="AD44" s="1413"/>
      <c r="AE44" s="508">
        <v>139</v>
      </c>
      <c r="AF44" s="508">
        <v>427</v>
      </c>
      <c r="AG44" s="508">
        <v>239</v>
      </c>
      <c r="AI44" s="477" t="s">
        <v>16</v>
      </c>
      <c r="AJ44" s="497">
        <v>203</v>
      </c>
      <c r="AK44" s="508">
        <v>10</v>
      </c>
      <c r="AL44" s="508">
        <v>17</v>
      </c>
      <c r="AM44" s="508">
        <v>18</v>
      </c>
      <c r="AN44" s="508">
        <v>20</v>
      </c>
      <c r="AO44" s="508">
        <v>65</v>
      </c>
      <c r="AP44" s="508">
        <v>62</v>
      </c>
      <c r="AQ44" s="508">
        <v>5</v>
      </c>
      <c r="AR44" s="508">
        <v>67</v>
      </c>
      <c r="AS44" s="508">
        <v>15</v>
      </c>
      <c r="AU44" s="477" t="s">
        <v>16</v>
      </c>
      <c r="AV44" s="497">
        <v>203</v>
      </c>
      <c r="AW44" s="508">
        <v>128</v>
      </c>
      <c r="AX44" s="508">
        <v>60</v>
      </c>
      <c r="AY44" s="508">
        <v>44</v>
      </c>
      <c r="AZ44" s="508">
        <v>67</v>
      </c>
      <c r="BA44" s="508">
        <v>8</v>
      </c>
      <c r="BB44" s="508">
        <v>9</v>
      </c>
      <c r="BC44" s="508">
        <v>1</v>
      </c>
      <c r="BD44" s="508">
        <v>18</v>
      </c>
    </row>
    <row r="45" spans="1:56" ht="12.75" customHeight="1">
      <c r="A45" s="477" t="s">
        <v>17</v>
      </c>
      <c r="B45" s="497">
        <v>204</v>
      </c>
      <c r="C45" s="508">
        <v>420</v>
      </c>
      <c r="D45" s="1413"/>
      <c r="E45" s="508">
        <v>216</v>
      </c>
      <c r="F45" s="508">
        <v>709</v>
      </c>
      <c r="G45" s="1413"/>
      <c r="H45" s="508">
        <v>331</v>
      </c>
      <c r="I45" s="508">
        <v>680</v>
      </c>
      <c r="J45" s="1413"/>
      <c r="K45" s="508">
        <v>350</v>
      </c>
      <c r="L45" s="508">
        <v>843</v>
      </c>
      <c r="M45" s="1413"/>
      <c r="N45" s="508">
        <v>444</v>
      </c>
      <c r="O45" s="508">
        <v>2652</v>
      </c>
      <c r="P45" s="508">
        <v>1341</v>
      </c>
      <c r="R45" s="477" t="s">
        <v>17</v>
      </c>
      <c r="S45" s="497">
        <v>204</v>
      </c>
      <c r="T45" s="508">
        <v>45</v>
      </c>
      <c r="U45" s="1413"/>
      <c r="V45" s="508">
        <v>22</v>
      </c>
      <c r="W45" s="508">
        <v>42</v>
      </c>
      <c r="X45" s="1413"/>
      <c r="Y45" s="508">
        <v>21</v>
      </c>
      <c r="Z45" s="508">
        <v>31</v>
      </c>
      <c r="AA45" s="1413"/>
      <c r="AB45" s="508">
        <v>12</v>
      </c>
      <c r="AC45" s="508">
        <v>202</v>
      </c>
      <c r="AD45" s="1413"/>
      <c r="AE45" s="508">
        <v>113</v>
      </c>
      <c r="AF45" s="508">
        <v>320</v>
      </c>
      <c r="AG45" s="508">
        <v>168</v>
      </c>
      <c r="AI45" s="477" t="s">
        <v>17</v>
      </c>
      <c r="AJ45" s="497">
        <v>204</v>
      </c>
      <c r="AK45" s="508">
        <v>12</v>
      </c>
      <c r="AL45" s="508">
        <v>20</v>
      </c>
      <c r="AM45" s="508">
        <v>21</v>
      </c>
      <c r="AN45" s="508">
        <v>24</v>
      </c>
      <c r="AO45" s="508">
        <v>77</v>
      </c>
      <c r="AP45" s="508">
        <v>68</v>
      </c>
      <c r="AQ45" s="508">
        <v>9</v>
      </c>
      <c r="AR45" s="508">
        <v>77</v>
      </c>
      <c r="AS45" s="508">
        <v>16</v>
      </c>
      <c r="AU45" s="477" t="s">
        <v>17</v>
      </c>
      <c r="AV45" s="497">
        <v>204</v>
      </c>
      <c r="AW45" s="508">
        <v>122</v>
      </c>
      <c r="AX45" s="508">
        <v>45</v>
      </c>
      <c r="AY45" s="508">
        <v>48</v>
      </c>
      <c r="AZ45" s="508">
        <v>67</v>
      </c>
      <c r="BA45" s="508">
        <v>3</v>
      </c>
      <c r="BB45" s="508">
        <v>4</v>
      </c>
      <c r="BC45" s="508">
        <v>5</v>
      </c>
      <c r="BD45" s="508">
        <v>12</v>
      </c>
    </row>
    <row r="46" spans="1:56" ht="12.75" customHeight="1">
      <c r="A46" s="477" t="s">
        <v>18</v>
      </c>
      <c r="B46" s="497">
        <v>223</v>
      </c>
      <c r="C46" s="508">
        <v>53</v>
      </c>
      <c r="D46" s="1413"/>
      <c r="E46" s="508">
        <v>28</v>
      </c>
      <c r="F46" s="508">
        <v>39</v>
      </c>
      <c r="G46" s="1413"/>
      <c r="H46" s="508">
        <v>15</v>
      </c>
      <c r="I46" s="508">
        <v>35</v>
      </c>
      <c r="J46" s="1413"/>
      <c r="K46" s="508">
        <v>16</v>
      </c>
      <c r="L46" s="508">
        <v>45</v>
      </c>
      <c r="M46" s="1413"/>
      <c r="N46" s="508">
        <v>26</v>
      </c>
      <c r="O46" s="508">
        <v>172</v>
      </c>
      <c r="P46" s="508">
        <v>85</v>
      </c>
      <c r="R46" s="477" t="s">
        <v>18</v>
      </c>
      <c r="S46" s="497">
        <v>223</v>
      </c>
      <c r="T46" s="508">
        <v>4</v>
      </c>
      <c r="U46" s="1413"/>
      <c r="V46" s="508">
        <v>2</v>
      </c>
      <c r="W46" s="508">
        <v>6</v>
      </c>
      <c r="X46" s="1413"/>
      <c r="Y46" s="508">
        <v>1</v>
      </c>
      <c r="Z46" s="508">
        <v>7</v>
      </c>
      <c r="AA46" s="1413"/>
      <c r="AB46" s="508">
        <v>5</v>
      </c>
      <c r="AC46" s="508">
        <v>17</v>
      </c>
      <c r="AD46" s="1413"/>
      <c r="AE46" s="508">
        <v>11</v>
      </c>
      <c r="AF46" s="508">
        <v>34</v>
      </c>
      <c r="AG46" s="508">
        <v>19</v>
      </c>
      <c r="AI46" s="477" t="s">
        <v>18</v>
      </c>
      <c r="AJ46" s="497">
        <v>223</v>
      </c>
      <c r="AK46" s="508">
        <v>2</v>
      </c>
      <c r="AL46" s="508">
        <v>2</v>
      </c>
      <c r="AM46" s="508">
        <v>1</v>
      </c>
      <c r="AN46" s="508">
        <v>2</v>
      </c>
      <c r="AO46" s="508">
        <v>7</v>
      </c>
      <c r="AP46" s="508">
        <v>4</v>
      </c>
      <c r="AQ46" s="508">
        <v>3</v>
      </c>
      <c r="AR46" s="508">
        <v>7</v>
      </c>
      <c r="AS46" s="508">
        <v>2</v>
      </c>
      <c r="AU46" s="477" t="s">
        <v>18</v>
      </c>
      <c r="AV46" s="497">
        <v>223</v>
      </c>
      <c r="AW46" s="508">
        <v>13</v>
      </c>
      <c r="AX46" s="508">
        <v>5</v>
      </c>
      <c r="AY46" s="508">
        <v>5</v>
      </c>
      <c r="AZ46" s="508">
        <v>7</v>
      </c>
      <c r="BA46" s="508">
        <v>1</v>
      </c>
      <c r="BB46" s="508">
        <v>0</v>
      </c>
      <c r="BC46" s="508">
        <v>0</v>
      </c>
      <c r="BD46" s="508">
        <v>2</v>
      </c>
    </row>
    <row r="47" spans="1:56" ht="12.75" customHeight="1">
      <c r="A47" s="485" t="s">
        <v>19</v>
      </c>
      <c r="B47" s="497"/>
      <c r="C47" s="508"/>
      <c r="D47" s="1413"/>
      <c r="E47" s="508"/>
      <c r="F47" s="508"/>
      <c r="G47" s="1413"/>
      <c r="H47" s="508"/>
      <c r="I47" s="508"/>
      <c r="J47" s="1413"/>
      <c r="K47" s="508"/>
      <c r="L47" s="508"/>
      <c r="M47" s="1413"/>
      <c r="N47" s="508"/>
      <c r="O47" s="508"/>
      <c r="P47" s="508"/>
      <c r="R47" s="485" t="s">
        <v>19</v>
      </c>
      <c r="S47" s="497"/>
      <c r="T47" s="508"/>
      <c r="U47" s="1413"/>
      <c r="V47" s="508"/>
      <c r="W47" s="508"/>
      <c r="X47" s="1413"/>
      <c r="Y47" s="508"/>
      <c r="Z47" s="508"/>
      <c r="AA47" s="1413"/>
      <c r="AB47" s="508"/>
      <c r="AC47" s="508"/>
      <c r="AD47" s="1413"/>
      <c r="AE47" s="508"/>
      <c r="AF47" s="508"/>
      <c r="AG47" s="508"/>
      <c r="AI47" s="485" t="s">
        <v>19</v>
      </c>
      <c r="AJ47" s="497"/>
      <c r="AK47" s="508"/>
      <c r="AL47" s="508"/>
      <c r="AM47" s="508"/>
      <c r="AN47" s="508"/>
      <c r="AO47" s="508"/>
      <c r="AP47" s="508"/>
      <c r="AQ47" s="508"/>
      <c r="AR47" s="508"/>
      <c r="AS47" s="508"/>
      <c r="AU47" s="485" t="s">
        <v>19</v>
      </c>
      <c r="AV47" s="497"/>
      <c r="AW47" s="508"/>
      <c r="AX47" s="508"/>
      <c r="AY47" s="508"/>
      <c r="AZ47" s="508"/>
      <c r="BA47" s="508"/>
      <c r="BB47" s="508"/>
      <c r="BC47" s="508"/>
      <c r="BD47" s="508"/>
    </row>
    <row r="48" spans="1:56" ht="12.75" customHeight="1">
      <c r="A48" s="477" t="s">
        <v>20</v>
      </c>
      <c r="B48" s="497">
        <v>103</v>
      </c>
      <c r="C48" s="508">
        <v>3770</v>
      </c>
      <c r="D48" s="1413"/>
      <c r="E48" s="508">
        <v>1863</v>
      </c>
      <c r="F48" s="508">
        <v>3172</v>
      </c>
      <c r="G48" s="1413"/>
      <c r="H48" s="508">
        <v>1588</v>
      </c>
      <c r="I48" s="508">
        <v>2957</v>
      </c>
      <c r="J48" s="1413"/>
      <c r="K48" s="508">
        <v>1484</v>
      </c>
      <c r="L48" s="508">
        <v>3348</v>
      </c>
      <c r="M48" s="1413"/>
      <c r="N48" s="508">
        <v>1720</v>
      </c>
      <c r="O48" s="508">
        <v>13247</v>
      </c>
      <c r="P48" s="508">
        <v>6655</v>
      </c>
      <c r="R48" s="477" t="s">
        <v>20</v>
      </c>
      <c r="S48" s="497">
        <v>103</v>
      </c>
      <c r="T48" s="508">
        <v>110</v>
      </c>
      <c r="U48" s="1413"/>
      <c r="V48" s="508">
        <v>39</v>
      </c>
      <c r="W48" s="508"/>
      <c r="X48" s="1413"/>
      <c r="Y48" s="508">
        <v>56</v>
      </c>
      <c r="Z48" s="508">
        <v>110</v>
      </c>
      <c r="AA48" s="1413"/>
      <c r="AB48" s="508">
        <v>47</v>
      </c>
      <c r="AC48" s="508">
        <v>355</v>
      </c>
      <c r="AD48" s="1413"/>
      <c r="AE48" s="508">
        <v>203</v>
      </c>
      <c r="AF48" s="508">
        <v>707</v>
      </c>
      <c r="AG48" s="508">
        <v>345</v>
      </c>
      <c r="AI48" s="477" t="s">
        <v>20</v>
      </c>
      <c r="AJ48" s="497">
        <v>103</v>
      </c>
      <c r="AK48" s="508">
        <v>111</v>
      </c>
      <c r="AL48" s="508">
        <v>102</v>
      </c>
      <c r="AM48" s="508">
        <v>96</v>
      </c>
      <c r="AN48" s="508">
        <v>102</v>
      </c>
      <c r="AO48" s="508">
        <v>411</v>
      </c>
      <c r="AP48" s="508">
        <v>406</v>
      </c>
      <c r="AQ48" s="508">
        <v>11</v>
      </c>
      <c r="AR48" s="508">
        <v>417</v>
      </c>
      <c r="AS48" s="508">
        <v>100</v>
      </c>
      <c r="AU48" s="477" t="s">
        <v>20</v>
      </c>
      <c r="AV48" s="497">
        <v>103</v>
      </c>
      <c r="AW48" s="508">
        <v>846</v>
      </c>
      <c r="AX48" s="508">
        <v>420</v>
      </c>
      <c r="AY48" s="508">
        <v>328</v>
      </c>
      <c r="AZ48" s="508">
        <v>429</v>
      </c>
      <c r="BA48" s="508">
        <v>71</v>
      </c>
      <c r="BB48" s="508">
        <v>18</v>
      </c>
      <c r="BC48" s="508">
        <v>15</v>
      </c>
      <c r="BD48" s="508">
        <v>156</v>
      </c>
    </row>
    <row r="49" spans="1:56" ht="12.75" customHeight="1">
      <c r="A49" s="477" t="s">
        <v>21</v>
      </c>
      <c r="B49" s="497">
        <v>115</v>
      </c>
      <c r="C49" s="508">
        <v>1022</v>
      </c>
      <c r="D49" s="1413"/>
      <c r="E49" s="508">
        <v>533</v>
      </c>
      <c r="F49" s="508">
        <v>897</v>
      </c>
      <c r="G49" s="1413"/>
      <c r="H49" s="508">
        <v>470</v>
      </c>
      <c r="I49" s="508">
        <v>850</v>
      </c>
      <c r="J49" s="1413"/>
      <c r="K49" s="508">
        <v>467</v>
      </c>
      <c r="L49" s="508">
        <v>905</v>
      </c>
      <c r="M49" s="1413"/>
      <c r="N49" s="508">
        <v>520</v>
      </c>
      <c r="O49" s="508">
        <v>3674</v>
      </c>
      <c r="P49" s="508">
        <v>1990</v>
      </c>
      <c r="R49" s="477" t="s">
        <v>21</v>
      </c>
      <c r="S49" s="497">
        <v>115</v>
      </c>
      <c r="T49" s="508">
        <v>56</v>
      </c>
      <c r="U49" s="1413"/>
      <c r="V49" s="508">
        <v>26</v>
      </c>
      <c r="W49" s="508">
        <v>50</v>
      </c>
      <c r="X49" s="1413"/>
      <c r="Y49" s="508">
        <v>23</v>
      </c>
      <c r="Z49" s="508">
        <v>65</v>
      </c>
      <c r="AA49" s="1413"/>
      <c r="AB49" s="508">
        <v>41</v>
      </c>
      <c r="AC49" s="508">
        <v>149</v>
      </c>
      <c r="AD49" s="1413"/>
      <c r="AE49" s="508">
        <v>84</v>
      </c>
      <c r="AF49" s="508">
        <v>320</v>
      </c>
      <c r="AG49" s="508">
        <v>174</v>
      </c>
      <c r="AI49" s="477" t="s">
        <v>21</v>
      </c>
      <c r="AJ49" s="497">
        <v>115</v>
      </c>
      <c r="AK49" s="508">
        <v>30</v>
      </c>
      <c r="AL49" s="508">
        <v>28</v>
      </c>
      <c r="AM49" s="508">
        <v>28</v>
      </c>
      <c r="AN49" s="508">
        <v>28</v>
      </c>
      <c r="AO49" s="508">
        <v>114</v>
      </c>
      <c r="AP49" s="508">
        <v>100</v>
      </c>
      <c r="AQ49" s="508">
        <v>17</v>
      </c>
      <c r="AR49" s="508">
        <v>117</v>
      </c>
      <c r="AS49" s="508">
        <v>26</v>
      </c>
      <c r="AU49" s="477" t="s">
        <v>21</v>
      </c>
      <c r="AV49" s="497">
        <v>115</v>
      </c>
      <c r="AW49" s="508">
        <v>172</v>
      </c>
      <c r="AX49" s="508">
        <v>82</v>
      </c>
      <c r="AY49" s="508">
        <v>63</v>
      </c>
      <c r="AZ49" s="508">
        <v>89</v>
      </c>
      <c r="BA49" s="508">
        <v>8</v>
      </c>
      <c r="BB49" s="508">
        <v>12</v>
      </c>
      <c r="BC49" s="508">
        <v>3</v>
      </c>
      <c r="BD49" s="508">
        <v>11</v>
      </c>
    </row>
    <row r="50" spans="1:56" ht="12.75" customHeight="1">
      <c r="A50" s="477" t="s">
        <v>22</v>
      </c>
      <c r="B50" s="497">
        <v>107</v>
      </c>
      <c r="C50" s="508">
        <v>595</v>
      </c>
      <c r="D50" s="1413"/>
      <c r="E50" s="508">
        <v>308</v>
      </c>
      <c r="F50" s="508">
        <v>537</v>
      </c>
      <c r="G50" s="1413"/>
      <c r="H50" s="508">
        <v>315</v>
      </c>
      <c r="I50" s="508">
        <v>437</v>
      </c>
      <c r="J50" s="1413"/>
      <c r="K50" s="508">
        <v>252</v>
      </c>
      <c r="L50" s="508">
        <v>465</v>
      </c>
      <c r="M50" s="1413"/>
      <c r="N50" s="508">
        <v>264</v>
      </c>
      <c r="O50" s="508">
        <v>2034</v>
      </c>
      <c r="P50" s="508">
        <v>1139</v>
      </c>
      <c r="R50" s="477" t="s">
        <v>22</v>
      </c>
      <c r="S50" s="497">
        <v>107</v>
      </c>
      <c r="T50" s="508">
        <v>30</v>
      </c>
      <c r="U50" s="1413"/>
      <c r="V50" s="508">
        <v>18</v>
      </c>
      <c r="W50" s="508">
        <v>26</v>
      </c>
      <c r="X50" s="1413"/>
      <c r="Y50" s="508">
        <v>13</v>
      </c>
      <c r="Z50" s="508">
        <v>33</v>
      </c>
      <c r="AA50" s="1413"/>
      <c r="AB50" s="508">
        <v>16</v>
      </c>
      <c r="AC50" s="508">
        <v>59</v>
      </c>
      <c r="AD50" s="1413"/>
      <c r="AE50" s="508">
        <v>39</v>
      </c>
      <c r="AF50" s="508">
        <v>148</v>
      </c>
      <c r="AG50" s="508">
        <v>86</v>
      </c>
      <c r="AI50" s="477" t="s">
        <v>22</v>
      </c>
      <c r="AJ50" s="497">
        <v>107</v>
      </c>
      <c r="AK50" s="508">
        <v>16</v>
      </c>
      <c r="AL50" s="508">
        <v>16</v>
      </c>
      <c r="AM50" s="508">
        <v>14</v>
      </c>
      <c r="AN50" s="508">
        <v>14</v>
      </c>
      <c r="AO50" s="508">
        <v>60</v>
      </c>
      <c r="AP50" s="508">
        <v>60</v>
      </c>
      <c r="AQ50" s="508">
        <v>0</v>
      </c>
      <c r="AR50" s="508">
        <v>60</v>
      </c>
      <c r="AS50" s="508">
        <v>13</v>
      </c>
      <c r="AU50" s="477" t="s">
        <v>22</v>
      </c>
      <c r="AV50" s="497">
        <v>107</v>
      </c>
      <c r="AW50" s="508">
        <v>86</v>
      </c>
      <c r="AX50" s="508">
        <v>41</v>
      </c>
      <c r="AY50" s="508">
        <v>32</v>
      </c>
      <c r="AZ50" s="508">
        <v>39</v>
      </c>
      <c r="BA50" s="508">
        <v>3</v>
      </c>
      <c r="BB50" s="508">
        <v>12</v>
      </c>
      <c r="BC50" s="508">
        <v>1</v>
      </c>
      <c r="BD50" s="508">
        <v>5</v>
      </c>
    </row>
    <row r="51" spans="1:56" ht="12.75" customHeight="1">
      <c r="A51" s="477" t="s">
        <v>23</v>
      </c>
      <c r="B51" s="497">
        <v>104</v>
      </c>
      <c r="C51" s="508">
        <v>349</v>
      </c>
      <c r="D51" s="1413"/>
      <c r="E51" s="508">
        <v>178</v>
      </c>
      <c r="F51" s="508">
        <v>613</v>
      </c>
      <c r="G51" s="1413"/>
      <c r="H51" s="508">
        <v>335</v>
      </c>
      <c r="I51" s="508">
        <v>562</v>
      </c>
      <c r="J51" s="1413"/>
      <c r="K51" s="508">
        <v>295</v>
      </c>
      <c r="L51" s="508">
        <v>437</v>
      </c>
      <c r="M51" s="1413"/>
      <c r="N51" s="508">
        <v>244</v>
      </c>
      <c r="O51" s="508">
        <v>1961</v>
      </c>
      <c r="P51" s="508">
        <v>1052</v>
      </c>
      <c r="R51" s="477" t="s">
        <v>23</v>
      </c>
      <c r="S51" s="497">
        <v>104</v>
      </c>
      <c r="T51" s="508">
        <v>16</v>
      </c>
      <c r="U51" s="1413"/>
      <c r="V51" s="508">
        <v>8</v>
      </c>
      <c r="W51" s="508">
        <v>86</v>
      </c>
      <c r="X51" s="1413"/>
      <c r="Y51" s="508">
        <v>45</v>
      </c>
      <c r="Z51" s="508">
        <v>81</v>
      </c>
      <c r="AA51" s="1413"/>
      <c r="AB51" s="508">
        <v>46</v>
      </c>
      <c r="AC51" s="508">
        <v>52</v>
      </c>
      <c r="AD51" s="1413"/>
      <c r="AE51" s="508">
        <v>27</v>
      </c>
      <c r="AF51" s="508">
        <v>235</v>
      </c>
      <c r="AG51" s="508">
        <v>126</v>
      </c>
      <c r="AI51" s="477" t="s">
        <v>23</v>
      </c>
      <c r="AJ51" s="497">
        <v>104</v>
      </c>
      <c r="AK51" s="508">
        <v>10</v>
      </c>
      <c r="AL51" s="508">
        <v>19</v>
      </c>
      <c r="AM51" s="508">
        <v>18</v>
      </c>
      <c r="AN51" s="508">
        <v>16</v>
      </c>
      <c r="AO51" s="508">
        <v>63</v>
      </c>
      <c r="AP51" s="508">
        <v>55</v>
      </c>
      <c r="AQ51" s="508">
        <v>8</v>
      </c>
      <c r="AR51" s="508">
        <v>63</v>
      </c>
      <c r="AS51" s="508">
        <v>15</v>
      </c>
      <c r="AU51" s="477" t="s">
        <v>23</v>
      </c>
      <c r="AV51" s="497">
        <v>104</v>
      </c>
      <c r="AW51" s="508">
        <v>121</v>
      </c>
      <c r="AX51" s="508">
        <v>58</v>
      </c>
      <c r="AY51" s="508">
        <v>46</v>
      </c>
      <c r="AZ51" s="508">
        <v>63</v>
      </c>
      <c r="BA51" s="508">
        <v>7</v>
      </c>
      <c r="BB51" s="508">
        <v>5</v>
      </c>
      <c r="BC51" s="508">
        <v>3</v>
      </c>
      <c r="BD51" s="508">
        <v>4</v>
      </c>
    </row>
    <row r="52" spans="1:56" ht="12.75" customHeight="1">
      <c r="A52" s="477" t="s">
        <v>24</v>
      </c>
      <c r="B52" s="497">
        <v>117</v>
      </c>
      <c r="C52" s="508">
        <v>5832</v>
      </c>
      <c r="D52" s="1413"/>
      <c r="E52" s="508">
        <v>2899</v>
      </c>
      <c r="F52" s="508">
        <v>5139</v>
      </c>
      <c r="G52" s="1413"/>
      <c r="H52" s="508">
        <v>2633</v>
      </c>
      <c r="I52" s="508">
        <v>5081</v>
      </c>
      <c r="J52" s="1413"/>
      <c r="K52" s="508">
        <v>2609</v>
      </c>
      <c r="L52" s="508">
        <v>5294</v>
      </c>
      <c r="M52" s="1413"/>
      <c r="N52" s="508">
        <v>2768</v>
      </c>
      <c r="O52" s="508">
        <v>21346</v>
      </c>
      <c r="P52" s="508">
        <v>10909</v>
      </c>
      <c r="R52" s="477" t="s">
        <v>24</v>
      </c>
      <c r="S52" s="497">
        <v>117</v>
      </c>
      <c r="T52" s="508">
        <v>304</v>
      </c>
      <c r="U52" s="1413"/>
      <c r="V52" s="508">
        <v>124</v>
      </c>
      <c r="W52" s="508">
        <v>226</v>
      </c>
      <c r="X52" s="1413"/>
      <c r="Y52" s="508">
        <v>101</v>
      </c>
      <c r="Z52" s="508">
        <v>234</v>
      </c>
      <c r="AA52" s="1413"/>
      <c r="AB52" s="508">
        <v>102</v>
      </c>
      <c r="AC52" s="508">
        <v>458</v>
      </c>
      <c r="AD52" s="1413"/>
      <c r="AE52" s="508">
        <v>234</v>
      </c>
      <c r="AF52" s="508">
        <v>1222</v>
      </c>
      <c r="AG52" s="508">
        <v>561</v>
      </c>
      <c r="AI52" s="477" t="s">
        <v>24</v>
      </c>
      <c r="AJ52" s="497">
        <v>117</v>
      </c>
      <c r="AK52" s="508">
        <v>163</v>
      </c>
      <c r="AL52" s="508">
        <v>156</v>
      </c>
      <c r="AM52" s="508">
        <v>152</v>
      </c>
      <c r="AN52" s="508">
        <v>153</v>
      </c>
      <c r="AO52" s="508">
        <v>624</v>
      </c>
      <c r="AP52" s="508">
        <v>481</v>
      </c>
      <c r="AQ52" s="508">
        <v>138</v>
      </c>
      <c r="AR52" s="508">
        <v>619</v>
      </c>
      <c r="AS52" s="508">
        <v>133</v>
      </c>
      <c r="AU52" s="477" t="s">
        <v>24</v>
      </c>
      <c r="AV52" s="497">
        <v>117</v>
      </c>
      <c r="AW52" s="508">
        <v>1313</v>
      </c>
      <c r="AX52" s="508">
        <v>672</v>
      </c>
      <c r="AY52" s="508">
        <v>506</v>
      </c>
      <c r="AZ52" s="508">
        <v>618</v>
      </c>
      <c r="BA52" s="508">
        <v>113</v>
      </c>
      <c r="BB52" s="508">
        <v>76</v>
      </c>
      <c r="BC52" s="508">
        <v>42</v>
      </c>
      <c r="BD52" s="508">
        <v>255</v>
      </c>
    </row>
    <row r="53" spans="1:56" ht="12.75" customHeight="1">
      <c r="A53" s="477" t="s">
        <v>25</v>
      </c>
      <c r="B53" s="497">
        <v>102</v>
      </c>
      <c r="C53" s="508">
        <v>3106</v>
      </c>
      <c r="D53" s="1413"/>
      <c r="E53" s="508">
        <v>1547</v>
      </c>
      <c r="F53" s="508">
        <v>2852</v>
      </c>
      <c r="G53" s="1413"/>
      <c r="H53" s="508">
        <v>1474</v>
      </c>
      <c r="I53" s="508">
        <v>2511</v>
      </c>
      <c r="J53" s="1413"/>
      <c r="K53" s="508">
        <v>1328</v>
      </c>
      <c r="L53" s="508">
        <v>2421</v>
      </c>
      <c r="M53" s="1413"/>
      <c r="N53" s="508">
        <v>1247</v>
      </c>
      <c r="O53" s="508">
        <v>10890</v>
      </c>
      <c r="P53" s="508">
        <v>5596</v>
      </c>
      <c r="R53" s="477" t="s">
        <v>25</v>
      </c>
      <c r="S53" s="497">
        <v>102</v>
      </c>
      <c r="T53" s="508">
        <v>221</v>
      </c>
      <c r="U53" s="1413"/>
      <c r="V53" s="508">
        <v>113</v>
      </c>
      <c r="W53" s="508">
        <v>198</v>
      </c>
      <c r="X53" s="1413"/>
      <c r="Y53" s="508">
        <v>89</v>
      </c>
      <c r="Z53" s="508">
        <v>141</v>
      </c>
      <c r="AA53" s="1413"/>
      <c r="AB53" s="508">
        <v>82</v>
      </c>
      <c r="AC53" s="508">
        <v>357</v>
      </c>
      <c r="AD53" s="1413"/>
      <c r="AE53" s="508">
        <v>219</v>
      </c>
      <c r="AF53" s="508">
        <v>917</v>
      </c>
      <c r="AG53" s="508">
        <v>503</v>
      </c>
      <c r="AI53" s="477" t="s">
        <v>25</v>
      </c>
      <c r="AJ53" s="497">
        <v>102</v>
      </c>
      <c r="AK53" s="508">
        <v>97</v>
      </c>
      <c r="AL53" s="508">
        <v>94</v>
      </c>
      <c r="AM53" s="508">
        <v>90</v>
      </c>
      <c r="AN53" s="508">
        <v>86</v>
      </c>
      <c r="AO53" s="508">
        <v>367</v>
      </c>
      <c r="AP53" s="508">
        <v>357</v>
      </c>
      <c r="AQ53" s="508">
        <v>17</v>
      </c>
      <c r="AR53" s="508">
        <v>374</v>
      </c>
      <c r="AS53" s="508">
        <v>79</v>
      </c>
      <c r="AU53" s="477" t="s">
        <v>25</v>
      </c>
      <c r="AV53" s="497">
        <v>102</v>
      </c>
      <c r="AW53" s="508">
        <v>763</v>
      </c>
      <c r="AX53" s="508">
        <v>391</v>
      </c>
      <c r="AY53" s="508">
        <v>266</v>
      </c>
      <c r="AZ53" s="508">
        <v>406</v>
      </c>
      <c r="BA53" s="508">
        <v>54</v>
      </c>
      <c r="BB53" s="508">
        <v>37</v>
      </c>
      <c r="BC53" s="508">
        <v>27</v>
      </c>
      <c r="BD53" s="508">
        <v>113</v>
      </c>
    </row>
    <row r="54" spans="1:56" ht="12.75" customHeight="1">
      <c r="A54" s="477" t="s">
        <v>26</v>
      </c>
      <c r="B54" s="497">
        <v>101</v>
      </c>
      <c r="C54" s="508">
        <v>14755</v>
      </c>
      <c r="D54" s="1413"/>
      <c r="E54" s="508">
        <v>7359</v>
      </c>
      <c r="F54" s="508">
        <v>12978</v>
      </c>
      <c r="G54" s="1413"/>
      <c r="H54" s="508">
        <v>6569</v>
      </c>
      <c r="I54" s="508">
        <v>12370</v>
      </c>
      <c r="J54" s="1413"/>
      <c r="K54" s="508">
        <v>6299</v>
      </c>
      <c r="L54" s="508">
        <v>12924</v>
      </c>
      <c r="M54" s="1413"/>
      <c r="N54" s="508">
        <v>6626</v>
      </c>
      <c r="O54" s="508">
        <v>53027</v>
      </c>
      <c r="P54" s="508">
        <v>26853</v>
      </c>
      <c r="R54" s="477" t="s">
        <v>26</v>
      </c>
      <c r="S54" s="497">
        <v>101</v>
      </c>
      <c r="T54" s="508">
        <v>832</v>
      </c>
      <c r="U54" s="1413"/>
      <c r="V54" s="508">
        <v>355</v>
      </c>
      <c r="W54" s="508">
        <v>642</v>
      </c>
      <c r="X54" s="1413"/>
      <c r="Y54" s="508">
        <v>298</v>
      </c>
      <c r="Z54" s="508">
        <v>615</v>
      </c>
      <c r="AA54" s="1413"/>
      <c r="AB54" s="508">
        <v>291</v>
      </c>
      <c r="AC54" s="508">
        <v>1156</v>
      </c>
      <c r="AD54" s="1413"/>
      <c r="AE54" s="508">
        <v>581</v>
      </c>
      <c r="AF54" s="508">
        <v>3245</v>
      </c>
      <c r="AG54" s="508">
        <v>1525</v>
      </c>
      <c r="AI54" s="477" t="s">
        <v>26</v>
      </c>
      <c r="AJ54" s="497">
        <v>101</v>
      </c>
      <c r="AK54" s="508">
        <v>373</v>
      </c>
      <c r="AL54" s="508">
        <v>344</v>
      </c>
      <c r="AM54" s="508">
        <v>329</v>
      </c>
      <c r="AN54" s="508">
        <v>332</v>
      </c>
      <c r="AO54" s="508">
        <v>1378</v>
      </c>
      <c r="AP54" s="508">
        <v>1409</v>
      </c>
      <c r="AQ54" s="508">
        <v>29</v>
      </c>
      <c r="AR54" s="508">
        <v>1438</v>
      </c>
      <c r="AS54" s="508">
        <v>251</v>
      </c>
      <c r="AU54" s="477" t="s">
        <v>26</v>
      </c>
      <c r="AV54" s="497">
        <v>101</v>
      </c>
      <c r="AW54" s="508">
        <v>3334</v>
      </c>
      <c r="AX54" s="508">
        <v>1876</v>
      </c>
      <c r="AY54" s="508">
        <v>1206</v>
      </c>
      <c r="AZ54" s="508">
        <v>1717</v>
      </c>
      <c r="BA54" s="508">
        <v>311</v>
      </c>
      <c r="BB54" s="508">
        <v>100</v>
      </c>
      <c r="BC54" s="508">
        <v>90</v>
      </c>
      <c r="BD54" s="508">
        <v>919</v>
      </c>
    </row>
    <row r="55" spans="1:56" ht="12.75" customHeight="1">
      <c r="A55" s="477" t="s">
        <v>27</v>
      </c>
      <c r="B55" s="497">
        <v>106</v>
      </c>
      <c r="C55" s="508">
        <v>888</v>
      </c>
      <c r="D55" s="1413"/>
      <c r="E55" s="508">
        <v>407</v>
      </c>
      <c r="F55" s="508">
        <v>697</v>
      </c>
      <c r="G55" s="1413"/>
      <c r="H55" s="508">
        <v>351</v>
      </c>
      <c r="I55" s="508">
        <v>721</v>
      </c>
      <c r="J55" s="1413"/>
      <c r="K55" s="508">
        <v>370</v>
      </c>
      <c r="L55" s="508">
        <v>739</v>
      </c>
      <c r="M55" s="1413"/>
      <c r="N55" s="508">
        <v>390</v>
      </c>
      <c r="O55" s="508">
        <v>3045</v>
      </c>
      <c r="P55" s="508">
        <v>1518</v>
      </c>
      <c r="R55" s="477" t="s">
        <v>27</v>
      </c>
      <c r="S55" s="497">
        <v>106</v>
      </c>
      <c r="T55" s="508">
        <v>99</v>
      </c>
      <c r="U55" s="1413"/>
      <c r="V55" s="508">
        <v>32</v>
      </c>
      <c r="W55" s="508">
        <v>69</v>
      </c>
      <c r="X55" s="1413"/>
      <c r="Y55" s="508">
        <v>31</v>
      </c>
      <c r="Z55" s="508">
        <v>65</v>
      </c>
      <c r="AA55" s="1413"/>
      <c r="AB55" s="508">
        <v>36</v>
      </c>
      <c r="AC55" s="508">
        <v>112</v>
      </c>
      <c r="AD55" s="1413"/>
      <c r="AE55" s="508">
        <v>69</v>
      </c>
      <c r="AF55" s="508">
        <v>345</v>
      </c>
      <c r="AG55" s="508">
        <v>168</v>
      </c>
      <c r="AI55" s="477" t="s">
        <v>27</v>
      </c>
      <c r="AJ55" s="497">
        <v>106</v>
      </c>
      <c r="AK55" s="508">
        <v>31</v>
      </c>
      <c r="AL55" s="508">
        <v>29</v>
      </c>
      <c r="AM55" s="508">
        <v>27</v>
      </c>
      <c r="AN55" s="508">
        <v>26</v>
      </c>
      <c r="AO55" s="508">
        <v>113</v>
      </c>
      <c r="AP55" s="508">
        <v>106</v>
      </c>
      <c r="AQ55" s="508">
        <v>7</v>
      </c>
      <c r="AR55" s="508">
        <v>113</v>
      </c>
      <c r="AS55" s="508">
        <v>26</v>
      </c>
      <c r="AU55" s="477" t="s">
        <v>27</v>
      </c>
      <c r="AV55" s="497">
        <v>106</v>
      </c>
      <c r="AW55" s="508">
        <v>189</v>
      </c>
      <c r="AX55" s="508">
        <v>98</v>
      </c>
      <c r="AY55" s="508">
        <v>65</v>
      </c>
      <c r="AZ55" s="508">
        <v>99</v>
      </c>
      <c r="BA55" s="508">
        <v>13</v>
      </c>
      <c r="BB55" s="508">
        <v>12</v>
      </c>
      <c r="BC55" s="508">
        <v>3</v>
      </c>
      <c r="BD55" s="508">
        <v>36</v>
      </c>
    </row>
    <row r="56" spans="1:56" ht="12.75" customHeight="1">
      <c r="A56" s="485" t="s">
        <v>28</v>
      </c>
      <c r="B56" s="497"/>
      <c r="C56" s="508"/>
      <c r="D56" s="1413"/>
      <c r="E56" s="508"/>
      <c r="F56" s="508"/>
      <c r="G56" s="1413"/>
      <c r="H56" s="508"/>
      <c r="I56" s="508"/>
      <c r="J56" s="1413"/>
      <c r="K56" s="508"/>
      <c r="L56" s="508"/>
      <c r="M56" s="1413"/>
      <c r="N56" s="508"/>
      <c r="O56" s="508"/>
      <c r="P56" s="508"/>
      <c r="R56" s="485" t="s">
        <v>28</v>
      </c>
      <c r="S56" s="497"/>
      <c r="T56" s="508"/>
      <c r="U56" s="1413"/>
      <c r="V56" s="508"/>
      <c r="W56" s="508"/>
      <c r="X56" s="1413"/>
      <c r="Y56" s="508"/>
      <c r="Z56" s="508"/>
      <c r="AA56" s="1413"/>
      <c r="AB56" s="508"/>
      <c r="AC56" s="508"/>
      <c r="AD56" s="1413"/>
      <c r="AE56" s="508"/>
      <c r="AF56" s="508"/>
      <c r="AG56" s="508"/>
      <c r="AI56" s="485" t="s">
        <v>28</v>
      </c>
      <c r="AJ56" s="497"/>
      <c r="AK56" s="508"/>
      <c r="AL56" s="508"/>
      <c r="AM56" s="508"/>
      <c r="AN56" s="508"/>
      <c r="AO56" s="508"/>
      <c r="AP56" s="508"/>
      <c r="AQ56" s="508"/>
      <c r="AR56" s="508"/>
      <c r="AS56" s="508"/>
      <c r="AU56" s="485" t="s">
        <v>28</v>
      </c>
      <c r="AV56" s="497"/>
      <c r="AW56" s="508"/>
      <c r="AX56" s="508"/>
      <c r="AY56" s="508"/>
      <c r="AZ56" s="508"/>
      <c r="BA56" s="508"/>
      <c r="BB56" s="508"/>
      <c r="BC56" s="508"/>
      <c r="BD56" s="508"/>
    </row>
    <row r="57" spans="1:56" ht="12.75" customHeight="1">
      <c r="A57" s="477" t="s">
        <v>157</v>
      </c>
      <c r="B57" s="497">
        <v>305</v>
      </c>
      <c r="C57" s="508">
        <v>678</v>
      </c>
      <c r="D57" s="1413"/>
      <c r="E57" s="508">
        <v>341</v>
      </c>
      <c r="F57" s="508">
        <v>864</v>
      </c>
      <c r="G57" s="1413"/>
      <c r="H57" s="508">
        <v>435</v>
      </c>
      <c r="I57" s="508">
        <v>557</v>
      </c>
      <c r="J57" s="1413"/>
      <c r="K57" s="508">
        <v>292</v>
      </c>
      <c r="L57" s="508">
        <v>546</v>
      </c>
      <c r="M57" s="1413"/>
      <c r="N57" s="508">
        <v>300</v>
      </c>
      <c r="O57" s="508">
        <v>2645</v>
      </c>
      <c r="P57" s="508">
        <v>1368</v>
      </c>
      <c r="R57" s="477" t="s">
        <v>157</v>
      </c>
      <c r="S57" s="497">
        <v>305</v>
      </c>
      <c r="T57" s="508">
        <v>79</v>
      </c>
      <c r="U57" s="1413"/>
      <c r="V57" s="508">
        <v>36</v>
      </c>
      <c r="W57" s="508">
        <v>53</v>
      </c>
      <c r="X57" s="1413"/>
      <c r="Y57" s="508">
        <v>23</v>
      </c>
      <c r="Z57" s="508">
        <v>74</v>
      </c>
      <c r="AA57" s="1413"/>
      <c r="AB57" s="508">
        <v>38</v>
      </c>
      <c r="AC57" s="508">
        <v>108</v>
      </c>
      <c r="AD57" s="1413"/>
      <c r="AE57" s="508">
        <v>59</v>
      </c>
      <c r="AF57" s="508">
        <v>314</v>
      </c>
      <c r="AG57" s="508">
        <v>156</v>
      </c>
      <c r="AI57" s="477" t="s">
        <v>157</v>
      </c>
      <c r="AJ57" s="497">
        <v>305</v>
      </c>
      <c r="AK57" s="508">
        <v>15</v>
      </c>
      <c r="AL57" s="508">
        <v>17</v>
      </c>
      <c r="AM57" s="508">
        <v>11</v>
      </c>
      <c r="AN57" s="508">
        <v>11</v>
      </c>
      <c r="AO57" s="508">
        <v>54</v>
      </c>
      <c r="AP57" s="508">
        <v>51</v>
      </c>
      <c r="AQ57" s="508">
        <v>6</v>
      </c>
      <c r="AR57" s="508">
        <v>57</v>
      </c>
      <c r="AS57" s="508">
        <v>9</v>
      </c>
      <c r="AU57" s="477" t="s">
        <v>157</v>
      </c>
      <c r="AV57" s="497">
        <v>305</v>
      </c>
      <c r="AW57" s="508">
        <v>97</v>
      </c>
      <c r="AX57" s="508">
        <v>30</v>
      </c>
      <c r="AY57" s="508">
        <v>40</v>
      </c>
      <c r="AZ57" s="508">
        <v>47</v>
      </c>
      <c r="BA57" s="508">
        <v>8</v>
      </c>
      <c r="BB57" s="508">
        <v>2</v>
      </c>
      <c r="BC57" s="508">
        <v>4</v>
      </c>
      <c r="BD57" s="508">
        <v>14</v>
      </c>
    </row>
    <row r="58" spans="1:56" ht="12.75" customHeight="1">
      <c r="A58" s="477" t="s">
        <v>154</v>
      </c>
      <c r="B58" s="497">
        <v>304</v>
      </c>
      <c r="C58" s="508">
        <v>587</v>
      </c>
      <c r="D58" s="1413"/>
      <c r="E58" s="508">
        <v>268</v>
      </c>
      <c r="F58" s="508">
        <v>430</v>
      </c>
      <c r="G58" s="1413"/>
      <c r="H58" s="508">
        <v>208</v>
      </c>
      <c r="I58" s="508">
        <v>441</v>
      </c>
      <c r="J58" s="1413"/>
      <c r="K58" s="508">
        <v>203</v>
      </c>
      <c r="L58" s="508">
        <v>431</v>
      </c>
      <c r="M58" s="1413"/>
      <c r="N58" s="508">
        <v>200</v>
      </c>
      <c r="O58" s="508">
        <v>1889</v>
      </c>
      <c r="P58" s="508">
        <v>879</v>
      </c>
      <c r="R58" s="477" t="s">
        <v>154</v>
      </c>
      <c r="S58" s="497">
        <v>304</v>
      </c>
      <c r="T58" s="508">
        <v>104</v>
      </c>
      <c r="U58" s="1413"/>
      <c r="V58" s="508">
        <v>51</v>
      </c>
      <c r="W58" s="508">
        <v>51</v>
      </c>
      <c r="X58" s="1413"/>
      <c r="Y58" s="508">
        <v>27</v>
      </c>
      <c r="Z58" s="508">
        <v>57</v>
      </c>
      <c r="AA58" s="1413"/>
      <c r="AB58" s="508">
        <v>26</v>
      </c>
      <c r="AC58" s="508">
        <v>90</v>
      </c>
      <c r="AD58" s="1413"/>
      <c r="AE58" s="508">
        <v>47</v>
      </c>
      <c r="AF58" s="508">
        <v>302</v>
      </c>
      <c r="AG58" s="508">
        <v>151</v>
      </c>
      <c r="AI58" s="477" t="s">
        <v>154</v>
      </c>
      <c r="AJ58" s="497">
        <v>304</v>
      </c>
      <c r="AK58" s="508">
        <v>12</v>
      </c>
      <c r="AL58" s="508">
        <v>7</v>
      </c>
      <c r="AM58" s="508">
        <v>7</v>
      </c>
      <c r="AN58" s="508">
        <v>9</v>
      </c>
      <c r="AO58" s="508">
        <v>35</v>
      </c>
      <c r="AP58" s="508">
        <v>29</v>
      </c>
      <c r="AQ58" s="508">
        <v>5</v>
      </c>
      <c r="AR58" s="508">
        <v>34</v>
      </c>
      <c r="AS58" s="508">
        <v>7</v>
      </c>
      <c r="AU58" s="477" t="s">
        <v>154</v>
      </c>
      <c r="AV58" s="497">
        <v>304</v>
      </c>
      <c r="AW58" s="508">
        <v>77</v>
      </c>
      <c r="AX58" s="508">
        <v>15</v>
      </c>
      <c r="AY58" s="508">
        <v>36</v>
      </c>
      <c r="AZ58" s="508">
        <v>33</v>
      </c>
      <c r="BA58" s="508">
        <v>3</v>
      </c>
      <c r="BB58" s="508">
        <v>5</v>
      </c>
      <c r="BC58" s="508">
        <v>2</v>
      </c>
      <c r="BD58" s="508">
        <v>9</v>
      </c>
    </row>
    <row r="59" spans="1:56" ht="12.75" customHeight="1">
      <c r="A59" s="477" t="s">
        <v>31</v>
      </c>
      <c r="B59" s="497">
        <v>303</v>
      </c>
      <c r="C59" s="508">
        <v>1155</v>
      </c>
      <c r="D59" s="1413"/>
      <c r="E59" s="508">
        <v>578</v>
      </c>
      <c r="F59" s="508">
        <v>1013</v>
      </c>
      <c r="G59" s="1413"/>
      <c r="H59" s="508">
        <v>483</v>
      </c>
      <c r="I59" s="508">
        <v>654</v>
      </c>
      <c r="J59" s="1413"/>
      <c r="K59" s="508">
        <v>297</v>
      </c>
      <c r="L59" s="508">
        <v>679</v>
      </c>
      <c r="M59" s="1413"/>
      <c r="N59" s="508">
        <v>334</v>
      </c>
      <c r="O59" s="508">
        <v>3501</v>
      </c>
      <c r="P59" s="508">
        <v>1692</v>
      </c>
      <c r="R59" s="477" t="s">
        <v>31</v>
      </c>
      <c r="S59" s="497">
        <v>303</v>
      </c>
      <c r="T59" s="508">
        <v>134</v>
      </c>
      <c r="U59" s="1413"/>
      <c r="V59" s="508">
        <v>69</v>
      </c>
      <c r="W59" s="508">
        <v>41</v>
      </c>
      <c r="X59" s="1413"/>
      <c r="Y59" s="508">
        <v>22</v>
      </c>
      <c r="Z59" s="508">
        <v>88</v>
      </c>
      <c r="AA59" s="1413"/>
      <c r="AB59" s="508">
        <v>45</v>
      </c>
      <c r="AC59" s="508">
        <v>124</v>
      </c>
      <c r="AD59" s="1413"/>
      <c r="AE59" s="508">
        <v>62</v>
      </c>
      <c r="AF59" s="508">
        <v>387</v>
      </c>
      <c r="AG59" s="508">
        <v>198</v>
      </c>
      <c r="AI59" s="477" t="s">
        <v>31</v>
      </c>
      <c r="AJ59" s="497">
        <v>303</v>
      </c>
      <c r="AK59" s="508">
        <v>16</v>
      </c>
      <c r="AL59" s="508">
        <v>14</v>
      </c>
      <c r="AM59" s="508">
        <v>10</v>
      </c>
      <c r="AN59" s="508">
        <v>10</v>
      </c>
      <c r="AO59" s="508">
        <v>50</v>
      </c>
      <c r="AP59" s="508">
        <v>45</v>
      </c>
      <c r="AQ59" s="508">
        <v>6</v>
      </c>
      <c r="AR59" s="508">
        <v>51</v>
      </c>
      <c r="AS59" s="508">
        <v>8</v>
      </c>
      <c r="AU59" s="477" t="s">
        <v>31</v>
      </c>
      <c r="AV59" s="497">
        <v>303</v>
      </c>
      <c r="AW59" s="508">
        <v>119</v>
      </c>
      <c r="AX59" s="508">
        <v>27</v>
      </c>
      <c r="AY59" s="508">
        <v>48</v>
      </c>
      <c r="AZ59" s="508">
        <v>61</v>
      </c>
      <c r="BA59" s="508">
        <v>7</v>
      </c>
      <c r="BB59" s="508">
        <v>3</v>
      </c>
      <c r="BC59" s="508">
        <v>3</v>
      </c>
      <c r="BD59" s="508">
        <v>23</v>
      </c>
    </row>
    <row r="60" spans="1:56" ht="12.75" customHeight="1">
      <c r="A60" s="477" t="s">
        <v>33</v>
      </c>
      <c r="B60" s="497">
        <v>318</v>
      </c>
      <c r="C60" s="508">
        <v>312</v>
      </c>
      <c r="D60" s="1413"/>
      <c r="E60" s="508">
        <v>162</v>
      </c>
      <c r="F60" s="508">
        <v>214</v>
      </c>
      <c r="G60" s="1413"/>
      <c r="H60" s="508">
        <v>99</v>
      </c>
      <c r="I60" s="508">
        <v>198</v>
      </c>
      <c r="J60" s="1413"/>
      <c r="K60" s="508">
        <v>113</v>
      </c>
      <c r="L60" s="508">
        <v>218</v>
      </c>
      <c r="M60" s="1413"/>
      <c r="N60" s="508">
        <v>98</v>
      </c>
      <c r="O60" s="508">
        <v>942</v>
      </c>
      <c r="P60" s="508">
        <v>472</v>
      </c>
      <c r="R60" s="477" t="s">
        <v>33</v>
      </c>
      <c r="S60" s="497">
        <v>318</v>
      </c>
      <c r="T60" s="508">
        <v>36</v>
      </c>
      <c r="U60" s="1413"/>
      <c r="V60" s="508">
        <v>23</v>
      </c>
      <c r="W60" s="508">
        <v>27</v>
      </c>
      <c r="X60" s="1413"/>
      <c r="Y60" s="508">
        <v>15</v>
      </c>
      <c r="Z60" s="508">
        <v>21</v>
      </c>
      <c r="AA60" s="1413"/>
      <c r="AB60" s="508">
        <v>13</v>
      </c>
      <c r="AC60" s="508">
        <v>36</v>
      </c>
      <c r="AD60" s="1413"/>
      <c r="AE60" s="508">
        <v>18</v>
      </c>
      <c r="AF60" s="508">
        <v>120</v>
      </c>
      <c r="AG60" s="508">
        <v>69</v>
      </c>
      <c r="AI60" s="477" t="s">
        <v>33</v>
      </c>
      <c r="AJ60" s="497">
        <v>318</v>
      </c>
      <c r="AK60" s="508">
        <v>6</v>
      </c>
      <c r="AL60" s="508">
        <v>6</v>
      </c>
      <c r="AM60" s="508">
        <v>6</v>
      </c>
      <c r="AN60" s="508">
        <v>5</v>
      </c>
      <c r="AO60" s="508">
        <v>23</v>
      </c>
      <c r="AP60" s="508">
        <v>22</v>
      </c>
      <c r="AQ60" s="508">
        <v>0</v>
      </c>
      <c r="AR60" s="508">
        <v>22</v>
      </c>
      <c r="AS60" s="508">
        <v>5</v>
      </c>
      <c r="AU60" s="477" t="s">
        <v>33</v>
      </c>
      <c r="AV60" s="497">
        <v>318</v>
      </c>
      <c r="AW60" s="508">
        <v>57</v>
      </c>
      <c r="AX60" s="508">
        <v>25</v>
      </c>
      <c r="AY60" s="508">
        <v>16</v>
      </c>
      <c r="AZ60" s="508">
        <v>35</v>
      </c>
      <c r="BA60" s="508">
        <v>3</v>
      </c>
      <c r="BB60" s="508">
        <v>3</v>
      </c>
      <c r="BC60" s="508">
        <v>2</v>
      </c>
      <c r="BD60" s="508">
        <v>4</v>
      </c>
    </row>
    <row r="61" spans="1:56" ht="12.75" customHeight="1">
      <c r="A61" s="477" t="s">
        <v>34</v>
      </c>
      <c r="B61" s="497">
        <v>315</v>
      </c>
      <c r="C61" s="508">
        <v>327</v>
      </c>
      <c r="D61" s="1413"/>
      <c r="E61" s="508">
        <v>146</v>
      </c>
      <c r="F61" s="508">
        <v>224</v>
      </c>
      <c r="G61" s="1413"/>
      <c r="H61" s="508">
        <v>105</v>
      </c>
      <c r="I61" s="508">
        <v>178</v>
      </c>
      <c r="J61" s="1413"/>
      <c r="K61" s="508">
        <v>88</v>
      </c>
      <c r="L61" s="508">
        <v>276</v>
      </c>
      <c r="M61" s="1413"/>
      <c r="N61" s="508">
        <v>148</v>
      </c>
      <c r="O61" s="508">
        <v>1005</v>
      </c>
      <c r="P61" s="508">
        <v>487</v>
      </c>
      <c r="R61" s="477" t="s">
        <v>34</v>
      </c>
      <c r="S61" s="497">
        <v>315</v>
      </c>
      <c r="T61" s="508">
        <v>82</v>
      </c>
      <c r="U61" s="1413"/>
      <c r="V61" s="508">
        <v>38</v>
      </c>
      <c r="W61" s="508">
        <v>19</v>
      </c>
      <c r="X61" s="1413"/>
      <c r="Y61" s="508">
        <v>7</v>
      </c>
      <c r="Z61" s="508">
        <v>21</v>
      </c>
      <c r="AA61" s="1413"/>
      <c r="AB61" s="508">
        <v>8</v>
      </c>
      <c r="AC61" s="508">
        <v>91</v>
      </c>
      <c r="AD61" s="1413"/>
      <c r="AE61" s="508">
        <v>52</v>
      </c>
      <c r="AF61" s="508">
        <v>213</v>
      </c>
      <c r="AG61" s="508">
        <v>105</v>
      </c>
      <c r="AI61" s="477" t="s">
        <v>34</v>
      </c>
      <c r="AJ61" s="497">
        <v>315</v>
      </c>
      <c r="AK61" s="508">
        <v>7</v>
      </c>
      <c r="AL61" s="508">
        <v>6</v>
      </c>
      <c r="AM61" s="508">
        <v>5</v>
      </c>
      <c r="AN61" s="508">
        <v>7</v>
      </c>
      <c r="AO61" s="508">
        <v>25</v>
      </c>
      <c r="AP61" s="508">
        <v>14</v>
      </c>
      <c r="AQ61" s="508">
        <v>11</v>
      </c>
      <c r="AR61" s="508">
        <v>25</v>
      </c>
      <c r="AS61" s="508">
        <v>4</v>
      </c>
      <c r="AU61" s="477" t="s">
        <v>34</v>
      </c>
      <c r="AV61" s="497">
        <v>315</v>
      </c>
      <c r="AW61" s="508">
        <v>40</v>
      </c>
      <c r="AX61" s="508">
        <v>10</v>
      </c>
      <c r="AY61" s="508">
        <v>15</v>
      </c>
      <c r="AZ61" s="508">
        <v>21</v>
      </c>
      <c r="BA61" s="508">
        <v>4</v>
      </c>
      <c r="BB61" s="508">
        <v>0</v>
      </c>
      <c r="BC61" s="508">
        <v>0</v>
      </c>
      <c r="BD61" s="508">
        <v>8</v>
      </c>
    </row>
    <row r="62" spans="1:56" ht="12.75" customHeight="1">
      <c r="A62" s="485" t="s">
        <v>35</v>
      </c>
      <c r="B62" s="497"/>
      <c r="C62" s="508"/>
      <c r="D62" s="1413"/>
      <c r="E62" s="508"/>
      <c r="F62" s="508"/>
      <c r="G62" s="1413"/>
      <c r="H62" s="508"/>
      <c r="I62" s="508"/>
      <c r="J62" s="1413"/>
      <c r="K62" s="508"/>
      <c r="L62" s="508"/>
      <c r="M62" s="1413"/>
      <c r="N62" s="508"/>
      <c r="O62" s="508"/>
      <c r="P62" s="508"/>
      <c r="R62" s="485" t="s">
        <v>35</v>
      </c>
      <c r="S62" s="497"/>
      <c r="T62" s="508"/>
      <c r="U62" s="1413"/>
      <c r="V62" s="508"/>
      <c r="W62" s="508"/>
      <c r="X62" s="1413"/>
      <c r="Y62" s="508"/>
      <c r="Z62" s="508"/>
      <c r="AA62" s="1413"/>
      <c r="AB62" s="508"/>
      <c r="AC62" s="508"/>
      <c r="AD62" s="1413"/>
      <c r="AE62" s="508"/>
      <c r="AF62" s="508"/>
      <c r="AG62" s="508"/>
      <c r="AI62" s="485" t="s">
        <v>35</v>
      </c>
      <c r="AJ62" s="497"/>
      <c r="AK62" s="508"/>
      <c r="AL62" s="508"/>
      <c r="AM62" s="508"/>
      <c r="AN62" s="508"/>
      <c r="AO62" s="508"/>
      <c r="AP62" s="508"/>
      <c r="AQ62" s="508"/>
      <c r="AR62" s="508"/>
      <c r="AS62" s="508"/>
      <c r="AU62" s="485" t="s">
        <v>35</v>
      </c>
      <c r="AV62" s="497"/>
      <c r="AW62" s="508"/>
      <c r="AX62" s="508"/>
      <c r="AY62" s="508"/>
      <c r="AZ62" s="508"/>
      <c r="BA62" s="508"/>
      <c r="BB62" s="508"/>
      <c r="BC62" s="508"/>
      <c r="BD62" s="508"/>
    </row>
    <row r="63" spans="1:56" ht="12.75" customHeight="1">
      <c r="A63" s="477" t="s">
        <v>158</v>
      </c>
      <c r="B63" s="497">
        <v>516</v>
      </c>
      <c r="C63" s="508">
        <v>213</v>
      </c>
      <c r="D63" s="1413"/>
      <c r="E63" s="508">
        <v>101</v>
      </c>
      <c r="F63" s="508">
        <v>110</v>
      </c>
      <c r="G63" s="1413"/>
      <c r="H63" s="508">
        <v>47</v>
      </c>
      <c r="I63" s="508">
        <v>79</v>
      </c>
      <c r="J63" s="1413"/>
      <c r="K63" s="508">
        <v>35</v>
      </c>
      <c r="L63" s="508">
        <v>90</v>
      </c>
      <c r="M63" s="1413"/>
      <c r="N63" s="508">
        <v>44</v>
      </c>
      <c r="O63" s="508">
        <v>492</v>
      </c>
      <c r="P63" s="508">
        <v>227</v>
      </c>
      <c r="R63" s="477" t="s">
        <v>158</v>
      </c>
      <c r="S63" s="497">
        <v>516</v>
      </c>
      <c r="T63" s="508">
        <v>13</v>
      </c>
      <c r="U63" s="1413"/>
      <c r="V63" s="508">
        <v>6</v>
      </c>
      <c r="W63" s="508">
        <v>4</v>
      </c>
      <c r="X63" s="1413"/>
      <c r="Y63" s="508">
        <v>4</v>
      </c>
      <c r="Z63" s="508">
        <v>0</v>
      </c>
      <c r="AA63" s="1413"/>
      <c r="AB63" s="508">
        <v>0</v>
      </c>
      <c r="AC63" s="508">
        <v>3</v>
      </c>
      <c r="AD63" s="1413"/>
      <c r="AE63" s="508">
        <v>0</v>
      </c>
      <c r="AF63" s="508">
        <v>20</v>
      </c>
      <c r="AG63" s="508">
        <v>10</v>
      </c>
      <c r="AI63" s="477" t="s">
        <v>158</v>
      </c>
      <c r="AJ63" s="497">
        <v>516</v>
      </c>
      <c r="AK63" s="508">
        <v>4</v>
      </c>
      <c r="AL63" s="508">
        <v>3</v>
      </c>
      <c r="AM63" s="508">
        <v>2</v>
      </c>
      <c r="AN63" s="508">
        <v>2</v>
      </c>
      <c r="AO63" s="508">
        <v>11</v>
      </c>
      <c r="AP63" s="508">
        <v>10</v>
      </c>
      <c r="AQ63" s="508">
        <v>2</v>
      </c>
      <c r="AR63" s="508">
        <v>12</v>
      </c>
      <c r="AS63" s="508">
        <v>3</v>
      </c>
      <c r="AU63" s="477" t="s">
        <v>158</v>
      </c>
      <c r="AV63" s="497">
        <v>516</v>
      </c>
      <c r="AW63" s="508">
        <v>23</v>
      </c>
      <c r="AX63" s="508">
        <v>8</v>
      </c>
      <c r="AY63" s="508">
        <v>5</v>
      </c>
      <c r="AZ63" s="508">
        <v>15</v>
      </c>
      <c r="BA63" s="508">
        <v>1</v>
      </c>
      <c r="BB63" s="508">
        <v>2</v>
      </c>
      <c r="BC63" s="508">
        <v>0</v>
      </c>
      <c r="BD63" s="508">
        <v>5</v>
      </c>
    </row>
    <row r="64" spans="1:56" ht="12.75" customHeight="1">
      <c r="A64" s="477" t="s">
        <v>159</v>
      </c>
      <c r="B64" s="497">
        <v>513</v>
      </c>
      <c r="C64" s="508">
        <v>68</v>
      </c>
      <c r="D64" s="1413"/>
      <c r="E64" s="508">
        <v>30</v>
      </c>
      <c r="F64" s="508">
        <v>53</v>
      </c>
      <c r="G64" s="1413"/>
      <c r="H64" s="508">
        <v>35</v>
      </c>
      <c r="I64" s="508">
        <v>41</v>
      </c>
      <c r="J64" s="1413"/>
      <c r="K64" s="508">
        <v>24</v>
      </c>
      <c r="L64" s="508">
        <v>0</v>
      </c>
      <c r="M64" s="1413"/>
      <c r="N64" s="508">
        <v>0</v>
      </c>
      <c r="O64" s="508">
        <v>162</v>
      </c>
      <c r="P64" s="508">
        <v>89</v>
      </c>
      <c r="R64" s="477" t="s">
        <v>159</v>
      </c>
      <c r="S64" s="497">
        <v>513</v>
      </c>
      <c r="T64" s="508">
        <v>10</v>
      </c>
      <c r="U64" s="1413"/>
      <c r="V64" s="508">
        <v>7</v>
      </c>
      <c r="W64" s="508">
        <v>7</v>
      </c>
      <c r="X64" s="1413"/>
      <c r="Y64" s="508">
        <v>4</v>
      </c>
      <c r="Z64" s="508">
        <v>2</v>
      </c>
      <c r="AA64" s="1413"/>
      <c r="AB64" s="508">
        <v>0</v>
      </c>
      <c r="AC64" s="508">
        <v>0</v>
      </c>
      <c r="AD64" s="1413"/>
      <c r="AE64" s="508">
        <v>0</v>
      </c>
      <c r="AF64" s="508">
        <v>19</v>
      </c>
      <c r="AG64" s="508">
        <v>11</v>
      </c>
      <c r="AI64" s="477" t="s">
        <v>159</v>
      </c>
      <c r="AJ64" s="497">
        <v>513</v>
      </c>
      <c r="AK64" s="508">
        <v>1</v>
      </c>
      <c r="AL64" s="508">
        <v>1</v>
      </c>
      <c r="AM64" s="508">
        <v>1</v>
      </c>
      <c r="AN64" s="508">
        <v>0</v>
      </c>
      <c r="AO64" s="508">
        <v>3</v>
      </c>
      <c r="AP64" s="508">
        <v>3</v>
      </c>
      <c r="AQ64" s="508">
        <v>1</v>
      </c>
      <c r="AR64" s="508">
        <v>4</v>
      </c>
      <c r="AS64" s="508">
        <v>1</v>
      </c>
      <c r="AU64" s="477" t="s">
        <v>159</v>
      </c>
      <c r="AV64" s="497">
        <v>513</v>
      </c>
      <c r="AW64" s="508">
        <v>6</v>
      </c>
      <c r="AX64" s="508">
        <v>2</v>
      </c>
      <c r="AY64" s="508">
        <v>3</v>
      </c>
      <c r="AZ64" s="508">
        <v>3</v>
      </c>
      <c r="BA64" s="508">
        <v>0</v>
      </c>
      <c r="BB64" s="508">
        <v>0</v>
      </c>
      <c r="BC64" s="508">
        <v>0</v>
      </c>
      <c r="BD64" s="508">
        <v>1</v>
      </c>
    </row>
    <row r="65" spans="1:56" ht="12.75" customHeight="1">
      <c r="A65" s="486" t="s">
        <v>39</v>
      </c>
      <c r="B65" s="498">
        <v>514</v>
      </c>
      <c r="C65" s="509">
        <v>46</v>
      </c>
      <c r="D65" s="1414"/>
      <c r="E65" s="509">
        <v>21</v>
      </c>
      <c r="F65" s="509">
        <v>63</v>
      </c>
      <c r="G65" s="1414"/>
      <c r="H65" s="509">
        <v>25</v>
      </c>
      <c r="I65" s="509">
        <v>0</v>
      </c>
      <c r="J65" s="1414"/>
      <c r="K65" s="509">
        <v>0</v>
      </c>
      <c r="L65" s="509">
        <v>0</v>
      </c>
      <c r="M65" s="1414"/>
      <c r="N65" s="509">
        <v>0</v>
      </c>
      <c r="O65" s="509">
        <v>109</v>
      </c>
      <c r="P65" s="509">
        <v>46</v>
      </c>
      <c r="Q65" s="482"/>
      <c r="R65" s="486" t="s">
        <v>39</v>
      </c>
      <c r="S65" s="498">
        <v>514</v>
      </c>
      <c r="T65" s="509">
        <v>7</v>
      </c>
      <c r="U65" s="1414"/>
      <c r="V65" s="509">
        <v>3</v>
      </c>
      <c r="W65" s="509">
        <v>0</v>
      </c>
      <c r="X65" s="1414"/>
      <c r="Y65" s="509">
        <v>0</v>
      </c>
      <c r="Z65" s="509">
        <v>0</v>
      </c>
      <c r="AA65" s="1414"/>
      <c r="AB65" s="509">
        <v>0</v>
      </c>
      <c r="AC65" s="509">
        <v>0</v>
      </c>
      <c r="AD65" s="1414"/>
      <c r="AE65" s="509">
        <v>0</v>
      </c>
      <c r="AF65" s="509">
        <v>7</v>
      </c>
      <c r="AG65" s="509">
        <v>3</v>
      </c>
      <c r="AH65" s="482"/>
      <c r="AI65" s="486" t="s">
        <v>39</v>
      </c>
      <c r="AJ65" s="498">
        <v>514</v>
      </c>
      <c r="AK65" s="509">
        <v>1</v>
      </c>
      <c r="AL65" s="509">
        <v>1</v>
      </c>
      <c r="AM65" s="509">
        <v>0</v>
      </c>
      <c r="AN65" s="509">
        <v>0</v>
      </c>
      <c r="AO65" s="509">
        <v>2</v>
      </c>
      <c r="AP65" s="509">
        <v>0</v>
      </c>
      <c r="AQ65" s="509">
        <v>2</v>
      </c>
      <c r="AR65" s="509">
        <v>2</v>
      </c>
      <c r="AS65" s="509">
        <v>1</v>
      </c>
      <c r="AU65" s="486" t="s">
        <v>39</v>
      </c>
      <c r="AV65" s="498">
        <v>514</v>
      </c>
      <c r="AW65" s="509">
        <v>5</v>
      </c>
      <c r="AX65" s="509">
        <v>0</v>
      </c>
      <c r="AY65" s="509">
        <v>2</v>
      </c>
      <c r="AZ65" s="509">
        <v>2</v>
      </c>
      <c r="BA65" s="509">
        <v>1</v>
      </c>
      <c r="BB65" s="509">
        <v>0</v>
      </c>
      <c r="BC65" s="509">
        <v>0</v>
      </c>
      <c r="BD65" s="509">
        <v>1</v>
      </c>
    </row>
    <row r="66" spans="1:56" ht="12.75" customHeight="1">
      <c r="A66" s="1550" t="s">
        <v>642</v>
      </c>
      <c r="B66" s="1550"/>
      <c r="C66" s="1550"/>
      <c r="D66" s="1550"/>
      <c r="E66" s="1550"/>
      <c r="F66" s="1550"/>
      <c r="G66" s="1550"/>
      <c r="H66" s="1550"/>
      <c r="I66" s="1550"/>
      <c r="J66" s="1550"/>
      <c r="K66" s="1550"/>
      <c r="L66" s="1550"/>
      <c r="M66" s="1550"/>
      <c r="N66" s="1550"/>
      <c r="O66" s="1550"/>
      <c r="P66" s="1550"/>
      <c r="Q66" s="476"/>
      <c r="R66" s="1548" t="s">
        <v>647</v>
      </c>
      <c r="S66" s="1548"/>
      <c r="T66" s="1548"/>
      <c r="U66" s="1549"/>
      <c r="V66" s="1548"/>
      <c r="W66" s="1548"/>
      <c r="X66" s="1549"/>
      <c r="Y66" s="1548"/>
      <c r="Z66" s="1548"/>
      <c r="AA66" s="1549"/>
      <c r="AB66" s="1548"/>
      <c r="AC66" s="1548"/>
      <c r="AD66" s="1549"/>
      <c r="AE66" s="1548"/>
      <c r="AF66" s="1548"/>
      <c r="AG66" s="1548"/>
      <c r="AH66" s="476"/>
      <c r="AI66" s="1565" t="s">
        <v>761</v>
      </c>
      <c r="AJ66" s="1565"/>
      <c r="AK66" s="1565"/>
      <c r="AL66" s="1565"/>
      <c r="AM66" s="1565"/>
      <c r="AN66" s="1565"/>
      <c r="AO66" s="1565"/>
      <c r="AP66" s="1565"/>
      <c r="AQ66" s="1565"/>
      <c r="AR66" s="1565"/>
      <c r="AS66" s="1565"/>
      <c r="AU66" s="570" t="s">
        <v>652</v>
      </c>
      <c r="AV66" s="570"/>
      <c r="AW66" s="570"/>
      <c r="AX66" s="570"/>
      <c r="AY66" s="570"/>
      <c r="AZ66" s="570"/>
      <c r="BA66" s="570"/>
      <c r="BB66" s="570"/>
      <c r="BC66" s="570"/>
      <c r="BD66" s="570"/>
    </row>
    <row r="67" spans="1:56" ht="12.75" customHeight="1">
      <c r="A67" s="569" t="s">
        <v>227</v>
      </c>
      <c r="B67" s="564"/>
      <c r="C67" s="564"/>
      <c r="D67" s="564"/>
      <c r="E67" s="564"/>
      <c r="F67" s="564"/>
      <c r="G67" s="564"/>
      <c r="H67" s="564"/>
      <c r="I67" s="564"/>
      <c r="J67" s="564"/>
      <c r="K67" s="564"/>
      <c r="L67" s="564"/>
      <c r="M67" s="564"/>
      <c r="N67" s="564"/>
      <c r="O67" s="564"/>
      <c r="P67" s="564"/>
      <c r="Q67" s="476"/>
      <c r="R67" s="569" t="s">
        <v>227</v>
      </c>
      <c r="S67" s="564"/>
      <c r="T67" s="564"/>
      <c r="U67" s="564"/>
      <c r="V67" s="564"/>
      <c r="W67" s="564"/>
      <c r="X67" s="564"/>
      <c r="Y67" s="564"/>
      <c r="Z67" s="564"/>
      <c r="AA67" s="564"/>
      <c r="AB67" s="564"/>
      <c r="AC67" s="564"/>
      <c r="AD67" s="564"/>
      <c r="AE67" s="564"/>
      <c r="AF67" s="564"/>
      <c r="AG67" s="564"/>
      <c r="AH67" s="476"/>
      <c r="AI67" s="569" t="s">
        <v>227</v>
      </c>
      <c r="AJ67" s="564"/>
      <c r="AK67" s="564"/>
      <c r="AL67" s="564"/>
      <c r="AM67" s="564"/>
      <c r="AN67" s="564"/>
      <c r="AO67" s="575"/>
      <c r="AP67" s="575"/>
      <c r="AQ67" s="78"/>
      <c r="AR67" s="575"/>
      <c r="AS67" s="564"/>
      <c r="AT67" s="476"/>
      <c r="AU67" s="569" t="s">
        <v>227</v>
      </c>
      <c r="AV67" s="564"/>
      <c r="AW67" s="564"/>
      <c r="AX67" s="564"/>
      <c r="AY67" s="564"/>
      <c r="AZ67" s="564"/>
      <c r="BA67" s="564"/>
      <c r="BB67" s="564"/>
      <c r="BC67" s="564"/>
      <c r="BD67" s="564"/>
    </row>
    <row r="68" spans="1:56" ht="12.75" customHeight="1">
      <c r="A68" s="467"/>
      <c r="B68" s="536"/>
      <c r="C68" s="535"/>
      <c r="D68" s="535"/>
      <c r="E68" s="535"/>
      <c r="F68" s="535"/>
      <c r="G68" s="535"/>
      <c r="H68" s="535"/>
      <c r="I68" s="535"/>
      <c r="J68" s="535"/>
      <c r="K68" s="535"/>
      <c r="L68" s="535"/>
      <c r="M68" s="535"/>
      <c r="N68" s="535"/>
      <c r="O68" s="535"/>
      <c r="P68" s="535"/>
      <c r="Q68" s="482"/>
      <c r="R68" s="590"/>
      <c r="S68" s="591"/>
      <c r="T68" s="592"/>
      <c r="U68" s="592"/>
      <c r="V68" s="592"/>
      <c r="W68" s="592"/>
      <c r="X68" s="592"/>
      <c r="Y68" s="592"/>
      <c r="Z68" s="592"/>
      <c r="AA68" s="592"/>
      <c r="AB68" s="592"/>
      <c r="AC68" s="592"/>
      <c r="AD68" s="592"/>
      <c r="AE68" s="592"/>
      <c r="AF68" s="592"/>
      <c r="AG68" s="592"/>
      <c r="AH68" s="489"/>
      <c r="AI68" s="590"/>
      <c r="AJ68" s="591"/>
      <c r="AK68" s="592"/>
      <c r="AL68" s="592"/>
      <c r="AM68" s="592"/>
      <c r="AN68" s="592"/>
      <c r="AO68" s="592"/>
      <c r="AP68" s="592"/>
      <c r="AQ68" s="592"/>
      <c r="AR68" s="592"/>
      <c r="AS68" s="593"/>
      <c r="AU68" s="590"/>
      <c r="AV68" s="591"/>
      <c r="AW68" s="594"/>
      <c r="AX68" s="594"/>
      <c r="AY68" s="594"/>
      <c r="AZ68" s="594"/>
      <c r="BA68" s="594"/>
      <c r="BB68" s="594"/>
      <c r="BC68" s="594"/>
      <c r="BD68" s="594"/>
    </row>
    <row r="69" spans="1:56" ht="12.75" customHeight="1">
      <c r="A69" s="1654" t="s">
        <v>6</v>
      </c>
      <c r="B69" s="1656" t="s">
        <v>7</v>
      </c>
      <c r="C69" s="1657" t="s">
        <v>168</v>
      </c>
      <c r="D69" s="1658"/>
      <c r="E69" s="1659"/>
      <c r="F69" s="1657" t="s">
        <v>169</v>
      </c>
      <c r="G69" s="1658"/>
      <c r="H69" s="1659"/>
      <c r="I69" s="1657" t="s">
        <v>170</v>
      </c>
      <c r="J69" s="1658"/>
      <c r="K69" s="1659"/>
      <c r="L69" s="1660" t="s">
        <v>171</v>
      </c>
      <c r="M69" s="1658"/>
      <c r="N69" s="1661"/>
      <c r="O69" s="1660" t="s">
        <v>142</v>
      </c>
      <c r="P69" s="1661"/>
      <c r="R69" s="1654" t="s">
        <v>6</v>
      </c>
      <c r="S69" s="1536" t="s">
        <v>7</v>
      </c>
      <c r="T69" s="1506" t="s">
        <v>168</v>
      </c>
      <c r="U69" s="1562"/>
      <c r="V69" s="1507"/>
      <c r="W69" s="1506" t="s">
        <v>169</v>
      </c>
      <c r="X69" s="1562"/>
      <c r="Y69" s="1507"/>
      <c r="Z69" s="1506" t="s">
        <v>170</v>
      </c>
      <c r="AA69" s="1562"/>
      <c r="AB69" s="1507"/>
      <c r="AC69" s="1506" t="s">
        <v>171</v>
      </c>
      <c r="AD69" s="1562"/>
      <c r="AE69" s="1507"/>
      <c r="AF69" s="1506" t="s">
        <v>142</v>
      </c>
      <c r="AG69" s="1507"/>
      <c r="AH69" s="489"/>
      <c r="AI69" s="1654" t="s">
        <v>6</v>
      </c>
      <c r="AJ69" s="1536" t="s">
        <v>7</v>
      </c>
      <c r="AK69" s="1506" t="s">
        <v>412</v>
      </c>
      <c r="AL69" s="1557"/>
      <c r="AM69" s="1557"/>
      <c r="AN69" s="1557"/>
      <c r="AO69" s="1507"/>
      <c r="AP69" s="1506" t="s">
        <v>141</v>
      </c>
      <c r="AQ69" s="1557"/>
      <c r="AR69" s="1507"/>
      <c r="AS69" s="1662" t="s">
        <v>153</v>
      </c>
      <c r="AU69" s="725" t="s">
        <v>6</v>
      </c>
      <c r="AV69" s="726" t="s">
        <v>7</v>
      </c>
      <c r="AW69" s="1336" t="s">
        <v>166</v>
      </c>
      <c r="AX69" s="1337"/>
      <c r="AY69" s="1336" t="s">
        <v>175</v>
      </c>
      <c r="AZ69" s="1338"/>
      <c r="BA69" s="1338"/>
      <c r="BB69" s="1337"/>
      <c r="BC69" s="1336" t="s">
        <v>167</v>
      </c>
      <c r="BD69" s="1337"/>
    </row>
    <row r="70" spans="1:56" ht="27" customHeight="1">
      <c r="A70" s="1655"/>
      <c r="B70" s="1656"/>
      <c r="C70" s="463" t="s">
        <v>395</v>
      </c>
      <c r="D70" s="1394"/>
      <c r="E70" s="463" t="s">
        <v>396</v>
      </c>
      <c r="F70" s="463" t="s">
        <v>395</v>
      </c>
      <c r="G70" s="1394"/>
      <c r="H70" s="463" t="s">
        <v>396</v>
      </c>
      <c r="I70" s="463" t="s">
        <v>395</v>
      </c>
      <c r="J70" s="1394"/>
      <c r="K70" s="463" t="s">
        <v>396</v>
      </c>
      <c r="L70" s="463" t="s">
        <v>395</v>
      </c>
      <c r="M70" s="1394"/>
      <c r="N70" s="463" t="s">
        <v>396</v>
      </c>
      <c r="O70" s="463" t="s">
        <v>395</v>
      </c>
      <c r="P70" s="463" t="s">
        <v>396</v>
      </c>
      <c r="R70" s="1655"/>
      <c r="S70" s="1537"/>
      <c r="T70" s="463" t="s">
        <v>395</v>
      </c>
      <c r="U70" s="1394"/>
      <c r="V70" s="463" t="s">
        <v>396</v>
      </c>
      <c r="W70" s="463" t="s">
        <v>395</v>
      </c>
      <c r="X70" s="1394"/>
      <c r="Y70" s="463" t="s">
        <v>396</v>
      </c>
      <c r="Z70" s="463" t="s">
        <v>395</v>
      </c>
      <c r="AA70" s="1394"/>
      <c r="AB70" s="463" t="s">
        <v>396</v>
      </c>
      <c r="AC70" s="463" t="s">
        <v>395</v>
      </c>
      <c r="AD70" s="1394"/>
      <c r="AE70" s="463" t="s">
        <v>396</v>
      </c>
      <c r="AF70" s="463" t="s">
        <v>395</v>
      </c>
      <c r="AG70" s="463" t="s">
        <v>396</v>
      </c>
      <c r="AI70" s="1655"/>
      <c r="AJ70" s="1537"/>
      <c r="AK70" s="463" t="s">
        <v>168</v>
      </c>
      <c r="AL70" s="463" t="s">
        <v>169</v>
      </c>
      <c r="AM70" s="463" t="s">
        <v>170</v>
      </c>
      <c r="AN70" s="463" t="s">
        <v>171</v>
      </c>
      <c r="AO70" s="463" t="s">
        <v>142</v>
      </c>
      <c r="AP70" s="463" t="s">
        <v>736</v>
      </c>
      <c r="AQ70" s="463" t="s">
        <v>156</v>
      </c>
      <c r="AR70" s="463" t="s">
        <v>142</v>
      </c>
      <c r="AS70" s="1614"/>
      <c r="AU70" s="538"/>
      <c r="AV70" s="546"/>
      <c r="AW70" s="465" t="s">
        <v>613</v>
      </c>
      <c r="AX70" s="465" t="s">
        <v>151</v>
      </c>
      <c r="AY70" s="491" t="s">
        <v>173</v>
      </c>
      <c r="AZ70" s="491" t="s">
        <v>164</v>
      </c>
      <c r="BA70" s="472" t="s">
        <v>165</v>
      </c>
      <c r="BB70" s="472" t="s">
        <v>174</v>
      </c>
      <c r="BC70" s="465" t="s">
        <v>735</v>
      </c>
      <c r="BD70" s="465" t="s">
        <v>145</v>
      </c>
    </row>
    <row r="71" spans="1:56" ht="12.75" customHeight="1">
      <c r="A71" s="485" t="s">
        <v>40</v>
      </c>
      <c r="B71" s="497"/>
      <c r="C71" s="508"/>
      <c r="D71" s="1413"/>
      <c r="E71" s="508"/>
      <c r="F71" s="508"/>
      <c r="G71" s="1413"/>
      <c r="H71" s="508"/>
      <c r="I71" s="508"/>
      <c r="J71" s="1413"/>
      <c r="K71" s="508"/>
      <c r="L71" s="508"/>
      <c r="M71" s="1413"/>
      <c r="N71" s="508"/>
      <c r="O71" s="508"/>
      <c r="P71" s="508"/>
      <c r="R71" s="485" t="s">
        <v>40</v>
      </c>
      <c r="S71" s="497"/>
      <c r="T71" s="508"/>
      <c r="U71" s="1413"/>
      <c r="V71" s="508"/>
      <c r="W71" s="508"/>
      <c r="X71" s="1413"/>
      <c r="Y71" s="508"/>
      <c r="Z71" s="508"/>
      <c r="AA71" s="1413"/>
      <c r="AB71" s="508"/>
      <c r="AC71" s="508"/>
      <c r="AD71" s="1413"/>
      <c r="AE71" s="508"/>
      <c r="AF71" s="508"/>
      <c r="AG71" s="508"/>
      <c r="AI71" s="485" t="s">
        <v>40</v>
      </c>
      <c r="AJ71" s="497"/>
      <c r="AK71" s="508"/>
      <c r="AL71" s="508"/>
      <c r="AM71" s="508"/>
      <c r="AN71" s="508"/>
      <c r="AO71" s="508"/>
      <c r="AP71" s="508"/>
      <c r="AQ71" s="508"/>
      <c r="AR71" s="508"/>
      <c r="AS71" s="508"/>
      <c r="AU71" s="485" t="s">
        <v>40</v>
      </c>
      <c r="AV71" s="497"/>
      <c r="AW71" s="508"/>
      <c r="AX71" s="508"/>
      <c r="AY71" s="508"/>
      <c r="AZ71" s="508"/>
      <c r="BA71" s="508"/>
      <c r="BB71" s="508"/>
      <c r="BC71" s="508"/>
      <c r="BD71" s="508"/>
    </row>
    <row r="72" spans="1:56" ht="12.75" customHeight="1">
      <c r="A72" s="477" t="s">
        <v>160</v>
      </c>
      <c r="B72" s="497">
        <v>519</v>
      </c>
      <c r="C72" s="508">
        <v>395</v>
      </c>
      <c r="D72" s="1413"/>
      <c r="E72" s="508">
        <v>213</v>
      </c>
      <c r="F72" s="508">
        <v>286</v>
      </c>
      <c r="G72" s="1413"/>
      <c r="H72" s="508">
        <v>160</v>
      </c>
      <c r="I72" s="508">
        <v>264</v>
      </c>
      <c r="J72" s="1413"/>
      <c r="K72" s="508">
        <v>126</v>
      </c>
      <c r="L72" s="508">
        <v>339</v>
      </c>
      <c r="M72" s="1413"/>
      <c r="N72" s="508">
        <v>169</v>
      </c>
      <c r="O72" s="508">
        <v>1284</v>
      </c>
      <c r="P72" s="508">
        <v>668</v>
      </c>
      <c r="R72" s="477" t="s">
        <v>160</v>
      </c>
      <c r="S72" s="497">
        <v>519</v>
      </c>
      <c r="T72" s="508">
        <v>10</v>
      </c>
      <c r="U72" s="1413"/>
      <c r="V72" s="508">
        <v>6</v>
      </c>
      <c r="W72" s="508">
        <v>6</v>
      </c>
      <c r="X72" s="1413"/>
      <c r="Y72" s="508">
        <v>1</v>
      </c>
      <c r="Z72" s="508">
        <v>3</v>
      </c>
      <c r="AA72" s="1413"/>
      <c r="AB72" s="508">
        <v>2</v>
      </c>
      <c r="AC72" s="508">
        <v>45</v>
      </c>
      <c r="AD72" s="1413"/>
      <c r="AE72" s="508">
        <v>25</v>
      </c>
      <c r="AF72" s="508">
        <v>64</v>
      </c>
      <c r="AG72" s="508">
        <v>34</v>
      </c>
      <c r="AI72" s="477" t="s">
        <v>160</v>
      </c>
      <c r="AJ72" s="497">
        <v>519</v>
      </c>
      <c r="AK72" s="508">
        <v>6</v>
      </c>
      <c r="AL72" s="508">
        <v>4</v>
      </c>
      <c r="AM72" s="508">
        <v>4</v>
      </c>
      <c r="AN72" s="508">
        <v>5</v>
      </c>
      <c r="AO72" s="508">
        <v>19</v>
      </c>
      <c r="AP72" s="508">
        <v>19</v>
      </c>
      <c r="AQ72" s="508">
        <v>0</v>
      </c>
      <c r="AR72" s="508">
        <v>19</v>
      </c>
      <c r="AS72" s="508">
        <v>3</v>
      </c>
      <c r="AU72" s="477" t="s">
        <v>160</v>
      </c>
      <c r="AV72" s="497">
        <v>519</v>
      </c>
      <c r="AW72" s="508">
        <v>20</v>
      </c>
      <c r="AX72" s="508">
        <v>3</v>
      </c>
      <c r="AY72" s="508">
        <v>9</v>
      </c>
      <c r="AZ72" s="508">
        <v>10</v>
      </c>
      <c r="BA72" s="508">
        <v>1</v>
      </c>
      <c r="BB72" s="508">
        <v>0</v>
      </c>
      <c r="BC72" s="508">
        <v>0</v>
      </c>
      <c r="BD72" s="508">
        <v>5</v>
      </c>
    </row>
    <row r="73" spans="1:56" ht="12.75" customHeight="1">
      <c r="A73" s="477" t="s">
        <v>42</v>
      </c>
      <c r="B73" s="497">
        <v>517</v>
      </c>
      <c r="C73" s="508">
        <v>233</v>
      </c>
      <c r="D73" s="1413"/>
      <c r="E73" s="508">
        <v>114</v>
      </c>
      <c r="F73" s="508">
        <v>210</v>
      </c>
      <c r="G73" s="1413"/>
      <c r="H73" s="508">
        <v>96</v>
      </c>
      <c r="I73" s="508">
        <v>167</v>
      </c>
      <c r="J73" s="1413"/>
      <c r="K73" s="508">
        <v>79</v>
      </c>
      <c r="L73" s="508">
        <v>150</v>
      </c>
      <c r="M73" s="1413"/>
      <c r="N73" s="508">
        <v>75</v>
      </c>
      <c r="O73" s="508">
        <v>760</v>
      </c>
      <c r="P73" s="508">
        <v>364</v>
      </c>
      <c r="R73" s="477" t="s">
        <v>42</v>
      </c>
      <c r="S73" s="497">
        <v>517</v>
      </c>
      <c r="T73" s="508">
        <v>13</v>
      </c>
      <c r="U73" s="1413"/>
      <c r="V73" s="508">
        <v>6</v>
      </c>
      <c r="W73" s="508">
        <v>0</v>
      </c>
      <c r="X73" s="1413"/>
      <c r="Y73" s="508">
        <v>0</v>
      </c>
      <c r="Z73" s="508">
        <v>2</v>
      </c>
      <c r="AA73" s="1413"/>
      <c r="AB73" s="508">
        <v>0</v>
      </c>
      <c r="AC73" s="508">
        <v>2</v>
      </c>
      <c r="AD73" s="1413"/>
      <c r="AE73" s="508">
        <v>2</v>
      </c>
      <c r="AF73" s="508">
        <v>17</v>
      </c>
      <c r="AG73" s="508">
        <v>8</v>
      </c>
      <c r="AI73" s="477" t="s">
        <v>42</v>
      </c>
      <c r="AJ73" s="497">
        <v>517</v>
      </c>
      <c r="AK73" s="508">
        <v>6</v>
      </c>
      <c r="AL73" s="508">
        <v>6</v>
      </c>
      <c r="AM73" s="508">
        <v>5</v>
      </c>
      <c r="AN73" s="508">
        <v>4</v>
      </c>
      <c r="AO73" s="508">
        <v>21</v>
      </c>
      <c r="AP73" s="508">
        <v>28</v>
      </c>
      <c r="AQ73" s="508">
        <v>0</v>
      </c>
      <c r="AR73" s="508">
        <v>28</v>
      </c>
      <c r="AS73" s="508">
        <v>5</v>
      </c>
      <c r="AU73" s="477" t="s">
        <v>42</v>
      </c>
      <c r="AV73" s="497">
        <v>517</v>
      </c>
      <c r="AW73" s="508">
        <v>37</v>
      </c>
      <c r="AX73" s="508">
        <v>16</v>
      </c>
      <c r="AY73" s="508">
        <v>14</v>
      </c>
      <c r="AZ73" s="508">
        <v>15</v>
      </c>
      <c r="BA73" s="508">
        <v>3</v>
      </c>
      <c r="BB73" s="508">
        <v>5</v>
      </c>
      <c r="BC73" s="508">
        <v>2</v>
      </c>
      <c r="BD73" s="508">
        <v>5</v>
      </c>
    </row>
    <row r="74" spans="1:56" ht="12.75" customHeight="1">
      <c r="A74" s="477" t="s">
        <v>43</v>
      </c>
      <c r="B74" s="497">
        <v>515</v>
      </c>
      <c r="C74" s="508">
        <v>731</v>
      </c>
      <c r="D74" s="1413"/>
      <c r="E74" s="508">
        <v>365</v>
      </c>
      <c r="F74" s="508">
        <v>587</v>
      </c>
      <c r="G74" s="1413"/>
      <c r="H74" s="508">
        <v>300</v>
      </c>
      <c r="I74" s="508">
        <v>548</v>
      </c>
      <c r="J74" s="1413"/>
      <c r="K74" s="508">
        <v>277</v>
      </c>
      <c r="L74" s="508">
        <v>519</v>
      </c>
      <c r="M74" s="1413"/>
      <c r="N74" s="508">
        <v>258</v>
      </c>
      <c r="O74" s="508">
        <v>2385</v>
      </c>
      <c r="P74" s="508">
        <v>1200</v>
      </c>
      <c r="R74" s="477" t="s">
        <v>43</v>
      </c>
      <c r="S74" s="497">
        <v>515</v>
      </c>
      <c r="T74" s="508">
        <v>14</v>
      </c>
      <c r="U74" s="1413"/>
      <c r="V74" s="508">
        <v>4</v>
      </c>
      <c r="W74" s="508">
        <v>14</v>
      </c>
      <c r="X74" s="1413"/>
      <c r="Y74" s="508">
        <v>6</v>
      </c>
      <c r="Z74" s="508">
        <v>19</v>
      </c>
      <c r="AA74" s="1413"/>
      <c r="AB74" s="508">
        <v>5</v>
      </c>
      <c r="AC74" s="508">
        <v>61</v>
      </c>
      <c r="AD74" s="1413"/>
      <c r="AE74" s="508">
        <v>36</v>
      </c>
      <c r="AF74" s="508">
        <v>108</v>
      </c>
      <c r="AG74" s="508">
        <v>51</v>
      </c>
      <c r="AI74" s="477" t="s">
        <v>43</v>
      </c>
      <c r="AJ74" s="497">
        <v>515</v>
      </c>
      <c r="AK74" s="508">
        <v>12</v>
      </c>
      <c r="AL74" s="508">
        <v>9</v>
      </c>
      <c r="AM74" s="508">
        <v>9</v>
      </c>
      <c r="AN74" s="508">
        <v>8</v>
      </c>
      <c r="AO74" s="508">
        <v>38</v>
      </c>
      <c r="AP74" s="508">
        <v>38</v>
      </c>
      <c r="AQ74" s="508">
        <v>0</v>
      </c>
      <c r="AR74" s="508">
        <v>38</v>
      </c>
      <c r="AS74" s="508">
        <v>4</v>
      </c>
      <c r="AU74" s="477" t="s">
        <v>43</v>
      </c>
      <c r="AV74" s="497">
        <v>515</v>
      </c>
      <c r="AW74" s="508">
        <v>50</v>
      </c>
      <c r="AX74" s="508">
        <v>24</v>
      </c>
      <c r="AY74" s="508">
        <v>18</v>
      </c>
      <c r="AZ74" s="508">
        <v>27</v>
      </c>
      <c r="BA74" s="508">
        <v>4</v>
      </c>
      <c r="BB74" s="508">
        <v>1</v>
      </c>
      <c r="BC74" s="508">
        <v>3</v>
      </c>
      <c r="BD74" s="508">
        <v>5</v>
      </c>
    </row>
    <row r="75" spans="1:56" ht="12.75" customHeight="1">
      <c r="A75" s="485" t="s">
        <v>44</v>
      </c>
      <c r="B75" s="497"/>
      <c r="C75" s="508"/>
      <c r="D75" s="1413"/>
      <c r="E75" s="508"/>
      <c r="F75" s="508"/>
      <c r="G75" s="1413"/>
      <c r="H75" s="508"/>
      <c r="I75" s="508"/>
      <c r="J75" s="1413"/>
      <c r="K75" s="508"/>
      <c r="L75" s="508"/>
      <c r="M75" s="1413"/>
      <c r="N75" s="508"/>
      <c r="O75" s="508"/>
      <c r="P75" s="508"/>
      <c r="R75" s="485" t="s">
        <v>44</v>
      </c>
      <c r="S75" s="497"/>
      <c r="T75" s="508"/>
      <c r="U75" s="1413"/>
      <c r="V75" s="508"/>
      <c r="W75" s="508"/>
      <c r="X75" s="1413"/>
      <c r="Y75" s="508"/>
      <c r="Z75" s="508"/>
      <c r="AA75" s="1413"/>
      <c r="AB75" s="508"/>
      <c r="AC75" s="508"/>
      <c r="AD75" s="1413"/>
      <c r="AE75" s="508"/>
      <c r="AF75" s="508"/>
      <c r="AG75" s="508"/>
      <c r="AI75" s="485" t="s">
        <v>44</v>
      </c>
      <c r="AJ75" s="497"/>
      <c r="AK75" s="508"/>
      <c r="AL75" s="508"/>
      <c r="AM75" s="508"/>
      <c r="AN75" s="508"/>
      <c r="AO75" s="508"/>
      <c r="AP75" s="508"/>
      <c r="AQ75" s="508"/>
      <c r="AR75" s="508"/>
      <c r="AS75" s="508"/>
      <c r="AU75" s="485" t="s">
        <v>44</v>
      </c>
      <c r="AV75" s="497"/>
      <c r="AW75" s="508"/>
      <c r="AX75" s="508"/>
      <c r="AY75" s="508"/>
      <c r="AZ75" s="508"/>
      <c r="BA75" s="508"/>
      <c r="BB75" s="508"/>
      <c r="BC75" s="508"/>
      <c r="BD75" s="508"/>
    </row>
    <row r="76" spans="1:56" ht="12.75" customHeight="1">
      <c r="A76" s="477" t="s">
        <v>45</v>
      </c>
      <c r="B76" s="497">
        <v>507</v>
      </c>
      <c r="C76" s="508">
        <v>80</v>
      </c>
      <c r="D76" s="1413"/>
      <c r="E76" s="508">
        <v>37</v>
      </c>
      <c r="F76" s="508">
        <v>61</v>
      </c>
      <c r="G76" s="1413"/>
      <c r="H76" s="508">
        <v>31</v>
      </c>
      <c r="I76" s="508">
        <v>38</v>
      </c>
      <c r="J76" s="1413"/>
      <c r="K76" s="508">
        <v>19</v>
      </c>
      <c r="L76" s="508">
        <v>51</v>
      </c>
      <c r="M76" s="1413"/>
      <c r="N76" s="508">
        <v>25</v>
      </c>
      <c r="O76" s="508">
        <v>230</v>
      </c>
      <c r="P76" s="508">
        <v>112</v>
      </c>
      <c r="R76" s="477" t="s">
        <v>45</v>
      </c>
      <c r="S76" s="497">
        <v>507</v>
      </c>
      <c r="T76" s="508">
        <v>6</v>
      </c>
      <c r="U76" s="1413"/>
      <c r="V76" s="508">
        <v>3</v>
      </c>
      <c r="W76" s="508">
        <v>4</v>
      </c>
      <c r="X76" s="1413"/>
      <c r="Y76" s="508">
        <v>1</v>
      </c>
      <c r="Z76" s="508">
        <v>4</v>
      </c>
      <c r="AA76" s="1413"/>
      <c r="AB76" s="508">
        <v>1</v>
      </c>
      <c r="AC76" s="508">
        <v>2</v>
      </c>
      <c r="AD76" s="1413"/>
      <c r="AE76" s="508">
        <v>2</v>
      </c>
      <c r="AF76" s="508">
        <v>16</v>
      </c>
      <c r="AG76" s="508">
        <v>7</v>
      </c>
      <c r="AI76" s="477" t="s">
        <v>45</v>
      </c>
      <c r="AJ76" s="497">
        <v>507</v>
      </c>
      <c r="AK76" s="508">
        <v>2</v>
      </c>
      <c r="AL76" s="508">
        <v>2</v>
      </c>
      <c r="AM76" s="508">
        <v>2</v>
      </c>
      <c r="AN76" s="508">
        <v>2</v>
      </c>
      <c r="AO76" s="508">
        <v>8</v>
      </c>
      <c r="AP76" s="508">
        <v>8</v>
      </c>
      <c r="AQ76" s="508">
        <v>0</v>
      </c>
      <c r="AR76" s="508">
        <v>8</v>
      </c>
      <c r="AS76" s="508">
        <v>2</v>
      </c>
      <c r="AU76" s="477" t="s">
        <v>45</v>
      </c>
      <c r="AV76" s="497">
        <v>507</v>
      </c>
      <c r="AW76" s="508">
        <v>19</v>
      </c>
      <c r="AX76" s="508">
        <v>3</v>
      </c>
      <c r="AY76" s="508">
        <v>9</v>
      </c>
      <c r="AZ76" s="508">
        <v>9</v>
      </c>
      <c r="BA76" s="508">
        <v>1</v>
      </c>
      <c r="BB76" s="508">
        <v>0</v>
      </c>
      <c r="BC76" s="508">
        <v>0</v>
      </c>
      <c r="BD76" s="508">
        <v>5</v>
      </c>
    </row>
    <row r="77" spans="1:56" ht="12.75" customHeight="1">
      <c r="A77" s="477" t="s">
        <v>46</v>
      </c>
      <c r="B77" s="497">
        <v>505</v>
      </c>
      <c r="C77" s="508">
        <v>111</v>
      </c>
      <c r="D77" s="1413"/>
      <c r="E77" s="508">
        <v>52</v>
      </c>
      <c r="F77" s="508">
        <v>89</v>
      </c>
      <c r="G77" s="1413"/>
      <c r="H77" s="508">
        <v>37</v>
      </c>
      <c r="I77" s="508">
        <v>61</v>
      </c>
      <c r="J77" s="1413"/>
      <c r="K77" s="508">
        <v>28</v>
      </c>
      <c r="L77" s="508">
        <v>63</v>
      </c>
      <c r="M77" s="1413"/>
      <c r="N77" s="508">
        <v>27</v>
      </c>
      <c r="O77" s="508">
        <v>324</v>
      </c>
      <c r="P77" s="508">
        <v>144</v>
      </c>
      <c r="R77" s="477" t="s">
        <v>46</v>
      </c>
      <c r="S77" s="497">
        <v>505</v>
      </c>
      <c r="T77" s="508">
        <v>8</v>
      </c>
      <c r="U77" s="1413"/>
      <c r="V77" s="508">
        <v>3</v>
      </c>
      <c r="W77" s="508">
        <v>6</v>
      </c>
      <c r="X77" s="1413"/>
      <c r="Y77" s="508">
        <v>2</v>
      </c>
      <c r="Z77" s="508">
        <v>10</v>
      </c>
      <c r="AA77" s="1413"/>
      <c r="AB77" s="508">
        <v>7</v>
      </c>
      <c r="AC77" s="508">
        <v>17</v>
      </c>
      <c r="AD77" s="1413"/>
      <c r="AE77" s="508">
        <v>10</v>
      </c>
      <c r="AF77" s="508">
        <v>41</v>
      </c>
      <c r="AG77" s="508">
        <v>22</v>
      </c>
      <c r="AI77" s="477" t="s">
        <v>46</v>
      </c>
      <c r="AJ77" s="497">
        <v>505</v>
      </c>
      <c r="AK77" s="508">
        <v>3</v>
      </c>
      <c r="AL77" s="508">
        <v>2</v>
      </c>
      <c r="AM77" s="508">
        <v>2</v>
      </c>
      <c r="AN77" s="508">
        <v>2</v>
      </c>
      <c r="AO77" s="508">
        <v>9</v>
      </c>
      <c r="AP77" s="508">
        <v>9</v>
      </c>
      <c r="AQ77" s="508">
        <v>0</v>
      </c>
      <c r="AR77" s="508">
        <v>9</v>
      </c>
      <c r="AS77" s="508">
        <v>1</v>
      </c>
      <c r="AU77" s="477" t="s">
        <v>46</v>
      </c>
      <c r="AV77" s="497">
        <v>505</v>
      </c>
      <c r="AW77" s="508">
        <v>15</v>
      </c>
      <c r="AX77" s="508">
        <v>3</v>
      </c>
      <c r="AY77" s="508">
        <v>6</v>
      </c>
      <c r="AZ77" s="508">
        <v>7</v>
      </c>
      <c r="BA77" s="508">
        <v>0</v>
      </c>
      <c r="BB77" s="508">
        <v>2</v>
      </c>
      <c r="BC77" s="508">
        <v>0</v>
      </c>
      <c r="BD77" s="508">
        <v>1</v>
      </c>
    </row>
    <row r="78" spans="1:56" ht="12.75" customHeight="1">
      <c r="A78" s="477" t="s">
        <v>48</v>
      </c>
      <c r="B78" s="497">
        <v>503</v>
      </c>
      <c r="C78" s="508">
        <v>82</v>
      </c>
      <c r="D78" s="1413"/>
      <c r="E78" s="508">
        <v>46</v>
      </c>
      <c r="F78" s="508">
        <v>43</v>
      </c>
      <c r="G78" s="1413"/>
      <c r="H78" s="508">
        <v>23</v>
      </c>
      <c r="I78" s="508">
        <v>31</v>
      </c>
      <c r="J78" s="1413"/>
      <c r="K78" s="508">
        <v>10</v>
      </c>
      <c r="L78" s="508">
        <v>25</v>
      </c>
      <c r="M78" s="1413"/>
      <c r="N78" s="508">
        <v>7</v>
      </c>
      <c r="O78" s="508">
        <v>181</v>
      </c>
      <c r="P78" s="508">
        <v>86</v>
      </c>
      <c r="R78" s="477" t="s">
        <v>48</v>
      </c>
      <c r="S78" s="497">
        <v>503</v>
      </c>
      <c r="T78" s="508">
        <v>20</v>
      </c>
      <c r="U78" s="1413"/>
      <c r="V78" s="508">
        <v>10</v>
      </c>
      <c r="W78" s="508">
        <v>12</v>
      </c>
      <c r="X78" s="1413"/>
      <c r="Y78" s="508">
        <v>4</v>
      </c>
      <c r="Z78" s="508">
        <v>11</v>
      </c>
      <c r="AA78" s="1413"/>
      <c r="AB78" s="508">
        <v>5</v>
      </c>
      <c r="AC78" s="508">
        <v>3</v>
      </c>
      <c r="AD78" s="1413"/>
      <c r="AE78" s="508">
        <v>0</v>
      </c>
      <c r="AF78" s="508">
        <v>46</v>
      </c>
      <c r="AG78" s="508">
        <v>19</v>
      </c>
      <c r="AI78" s="477" t="s">
        <v>48</v>
      </c>
      <c r="AJ78" s="497">
        <v>503</v>
      </c>
      <c r="AK78" s="508">
        <v>2</v>
      </c>
      <c r="AL78" s="508">
        <v>1</v>
      </c>
      <c r="AM78" s="508">
        <v>1</v>
      </c>
      <c r="AN78" s="508">
        <v>1</v>
      </c>
      <c r="AO78" s="508">
        <v>5</v>
      </c>
      <c r="AP78" s="508">
        <v>4</v>
      </c>
      <c r="AQ78" s="508">
        <v>1</v>
      </c>
      <c r="AR78" s="508">
        <v>5</v>
      </c>
      <c r="AS78" s="508">
        <v>1</v>
      </c>
      <c r="AU78" s="477" t="s">
        <v>48</v>
      </c>
      <c r="AV78" s="497">
        <v>503</v>
      </c>
      <c r="AW78" s="508">
        <v>6</v>
      </c>
      <c r="AX78" s="508">
        <v>2</v>
      </c>
      <c r="AY78" s="508">
        <v>3</v>
      </c>
      <c r="AZ78" s="508">
        <v>3</v>
      </c>
      <c r="BA78" s="508">
        <v>0</v>
      </c>
      <c r="BB78" s="508">
        <v>0</v>
      </c>
      <c r="BC78" s="508">
        <v>0</v>
      </c>
      <c r="BD78" s="508">
        <v>0</v>
      </c>
    </row>
    <row r="79" spans="1:56" ht="12.75" customHeight="1">
      <c r="A79" s="477" t="s">
        <v>49</v>
      </c>
      <c r="B79" s="497">
        <v>506</v>
      </c>
      <c r="C79" s="508">
        <v>326</v>
      </c>
      <c r="D79" s="1413"/>
      <c r="E79" s="508">
        <v>147</v>
      </c>
      <c r="F79" s="508">
        <v>267</v>
      </c>
      <c r="G79" s="1413"/>
      <c r="H79" s="508">
        <v>131</v>
      </c>
      <c r="I79" s="508">
        <v>236</v>
      </c>
      <c r="J79" s="1413"/>
      <c r="K79" s="508">
        <v>107</v>
      </c>
      <c r="L79" s="508">
        <v>183</v>
      </c>
      <c r="M79" s="1413"/>
      <c r="N79" s="508">
        <v>86</v>
      </c>
      <c r="O79" s="508">
        <v>1012</v>
      </c>
      <c r="P79" s="508">
        <v>471</v>
      </c>
      <c r="R79" s="477" t="s">
        <v>49</v>
      </c>
      <c r="S79" s="497">
        <v>506</v>
      </c>
      <c r="T79" s="508">
        <v>16</v>
      </c>
      <c r="U79" s="1413"/>
      <c r="V79" s="508">
        <v>8</v>
      </c>
      <c r="W79" s="508">
        <v>4</v>
      </c>
      <c r="X79" s="1413"/>
      <c r="Y79" s="508">
        <v>2</v>
      </c>
      <c r="Z79" s="508">
        <v>6</v>
      </c>
      <c r="AA79" s="1413"/>
      <c r="AB79" s="508">
        <v>2</v>
      </c>
      <c r="AC79" s="508">
        <v>3</v>
      </c>
      <c r="AD79" s="1413"/>
      <c r="AE79" s="508">
        <v>3</v>
      </c>
      <c r="AF79" s="508">
        <v>29</v>
      </c>
      <c r="AG79" s="508">
        <v>15</v>
      </c>
      <c r="AI79" s="477" t="s">
        <v>49</v>
      </c>
      <c r="AJ79" s="497">
        <v>506</v>
      </c>
      <c r="AK79" s="508">
        <v>7</v>
      </c>
      <c r="AL79" s="508">
        <v>6</v>
      </c>
      <c r="AM79" s="508">
        <v>5</v>
      </c>
      <c r="AN79" s="508">
        <v>5</v>
      </c>
      <c r="AO79" s="508">
        <v>23</v>
      </c>
      <c r="AP79" s="508">
        <v>20</v>
      </c>
      <c r="AQ79" s="508">
        <v>4</v>
      </c>
      <c r="AR79" s="508">
        <v>24</v>
      </c>
      <c r="AS79" s="508">
        <v>5</v>
      </c>
      <c r="AU79" s="477" t="s">
        <v>49</v>
      </c>
      <c r="AV79" s="497">
        <v>506</v>
      </c>
      <c r="AW79" s="508">
        <v>42</v>
      </c>
      <c r="AX79" s="508">
        <v>16</v>
      </c>
      <c r="AY79" s="508">
        <v>14</v>
      </c>
      <c r="AZ79" s="508">
        <v>23</v>
      </c>
      <c r="BA79" s="508">
        <v>5</v>
      </c>
      <c r="BB79" s="508">
        <v>0</v>
      </c>
      <c r="BC79" s="508">
        <v>1</v>
      </c>
      <c r="BD79" s="508">
        <v>10</v>
      </c>
    </row>
    <row r="80" spans="1:56" ht="12.75" customHeight="1">
      <c r="A80" s="477" t="s">
        <v>50</v>
      </c>
      <c r="B80" s="497">
        <v>504</v>
      </c>
      <c r="C80" s="508">
        <v>322</v>
      </c>
      <c r="D80" s="1413"/>
      <c r="E80" s="508">
        <v>170</v>
      </c>
      <c r="F80" s="508">
        <v>243</v>
      </c>
      <c r="G80" s="1413"/>
      <c r="H80" s="508">
        <v>122</v>
      </c>
      <c r="I80" s="508">
        <v>204</v>
      </c>
      <c r="J80" s="1413"/>
      <c r="K80" s="508">
        <v>113</v>
      </c>
      <c r="L80" s="508">
        <v>143</v>
      </c>
      <c r="M80" s="1413"/>
      <c r="N80" s="508">
        <v>64</v>
      </c>
      <c r="O80" s="508">
        <v>912</v>
      </c>
      <c r="P80" s="508">
        <v>469</v>
      </c>
      <c r="R80" s="477" t="s">
        <v>50</v>
      </c>
      <c r="S80" s="497">
        <v>504</v>
      </c>
      <c r="T80" s="508">
        <v>24</v>
      </c>
      <c r="U80" s="1413"/>
      <c r="V80" s="508">
        <v>16</v>
      </c>
      <c r="W80" s="508">
        <v>17</v>
      </c>
      <c r="X80" s="1413"/>
      <c r="Y80" s="508">
        <v>9</v>
      </c>
      <c r="Z80" s="508">
        <v>8</v>
      </c>
      <c r="AA80" s="1413"/>
      <c r="AB80" s="508">
        <v>6</v>
      </c>
      <c r="AC80" s="508">
        <v>4</v>
      </c>
      <c r="AD80" s="1413"/>
      <c r="AE80" s="508">
        <v>1</v>
      </c>
      <c r="AF80" s="508">
        <v>53</v>
      </c>
      <c r="AG80" s="508">
        <v>32</v>
      </c>
      <c r="AI80" s="477" t="s">
        <v>50</v>
      </c>
      <c r="AJ80" s="497">
        <v>504</v>
      </c>
      <c r="AK80" s="508">
        <v>8</v>
      </c>
      <c r="AL80" s="508">
        <v>7</v>
      </c>
      <c r="AM80" s="508">
        <v>7</v>
      </c>
      <c r="AN80" s="508">
        <v>7</v>
      </c>
      <c r="AO80" s="508">
        <v>29</v>
      </c>
      <c r="AP80" s="508">
        <v>25</v>
      </c>
      <c r="AQ80" s="508">
        <v>4</v>
      </c>
      <c r="AR80" s="508">
        <v>29</v>
      </c>
      <c r="AS80" s="508">
        <v>6</v>
      </c>
      <c r="AU80" s="477" t="s">
        <v>50</v>
      </c>
      <c r="AV80" s="497">
        <v>504</v>
      </c>
      <c r="AW80" s="508">
        <v>45</v>
      </c>
      <c r="AX80" s="508">
        <v>8</v>
      </c>
      <c r="AY80" s="508">
        <v>18</v>
      </c>
      <c r="AZ80" s="508">
        <v>17</v>
      </c>
      <c r="BA80" s="508">
        <v>1</v>
      </c>
      <c r="BB80" s="508">
        <v>9</v>
      </c>
      <c r="BC80" s="508">
        <v>3</v>
      </c>
      <c r="BD80" s="508">
        <v>6</v>
      </c>
    </row>
    <row r="81" spans="1:56" ht="12.75" customHeight="1">
      <c r="A81" s="477" t="s">
        <v>51</v>
      </c>
      <c r="B81" s="497">
        <v>512</v>
      </c>
      <c r="C81" s="508">
        <v>168</v>
      </c>
      <c r="D81" s="1413"/>
      <c r="E81" s="508">
        <v>76</v>
      </c>
      <c r="F81" s="508">
        <v>164</v>
      </c>
      <c r="G81" s="1413"/>
      <c r="H81" s="508">
        <v>73</v>
      </c>
      <c r="I81" s="508">
        <v>125</v>
      </c>
      <c r="J81" s="1413"/>
      <c r="K81" s="508">
        <v>72</v>
      </c>
      <c r="L81" s="508">
        <v>77</v>
      </c>
      <c r="M81" s="1413"/>
      <c r="N81" s="508">
        <v>37</v>
      </c>
      <c r="O81" s="508">
        <v>534</v>
      </c>
      <c r="P81" s="508">
        <v>258</v>
      </c>
      <c r="R81" s="477" t="s">
        <v>51</v>
      </c>
      <c r="S81" s="497">
        <v>512</v>
      </c>
      <c r="T81" s="508">
        <v>2</v>
      </c>
      <c r="U81" s="1413"/>
      <c r="V81" s="508">
        <v>2</v>
      </c>
      <c r="W81" s="508">
        <v>10</v>
      </c>
      <c r="X81" s="1413"/>
      <c r="Y81" s="508">
        <v>6</v>
      </c>
      <c r="Z81" s="508">
        <v>6</v>
      </c>
      <c r="AA81" s="1413"/>
      <c r="AB81" s="508">
        <v>3</v>
      </c>
      <c r="AC81" s="508">
        <v>6</v>
      </c>
      <c r="AD81" s="1413"/>
      <c r="AE81" s="508">
        <v>3</v>
      </c>
      <c r="AF81" s="508">
        <v>24</v>
      </c>
      <c r="AG81" s="508">
        <v>14</v>
      </c>
      <c r="AI81" s="477" t="s">
        <v>51</v>
      </c>
      <c r="AJ81" s="497">
        <v>512</v>
      </c>
      <c r="AK81" s="508">
        <v>3</v>
      </c>
      <c r="AL81" s="508">
        <v>3</v>
      </c>
      <c r="AM81" s="508">
        <v>3</v>
      </c>
      <c r="AN81" s="508">
        <v>2</v>
      </c>
      <c r="AO81" s="508">
        <v>11</v>
      </c>
      <c r="AP81" s="508">
        <v>7</v>
      </c>
      <c r="AQ81" s="508">
        <v>3</v>
      </c>
      <c r="AR81" s="508">
        <v>10</v>
      </c>
      <c r="AS81" s="508">
        <v>3</v>
      </c>
      <c r="AU81" s="477" t="s">
        <v>51</v>
      </c>
      <c r="AV81" s="497">
        <v>512</v>
      </c>
      <c r="AW81" s="508">
        <v>38</v>
      </c>
      <c r="AX81" s="508">
        <v>14</v>
      </c>
      <c r="AY81" s="508">
        <v>13</v>
      </c>
      <c r="AZ81" s="508">
        <v>21</v>
      </c>
      <c r="BA81" s="508">
        <v>3</v>
      </c>
      <c r="BB81" s="508">
        <v>1</v>
      </c>
      <c r="BC81" s="508">
        <v>0</v>
      </c>
      <c r="BD81" s="508">
        <v>3</v>
      </c>
    </row>
    <row r="82" spans="1:56" ht="12.75" customHeight="1">
      <c r="A82" s="477" t="s">
        <v>52</v>
      </c>
      <c r="B82" s="497">
        <v>501</v>
      </c>
      <c r="C82" s="508">
        <v>1607</v>
      </c>
      <c r="D82" s="1413"/>
      <c r="E82" s="508">
        <v>879</v>
      </c>
      <c r="F82" s="508">
        <v>1238</v>
      </c>
      <c r="G82" s="1413"/>
      <c r="H82" s="508">
        <v>682</v>
      </c>
      <c r="I82" s="508">
        <v>1183</v>
      </c>
      <c r="J82" s="1413"/>
      <c r="K82" s="508">
        <v>650</v>
      </c>
      <c r="L82" s="508">
        <v>956</v>
      </c>
      <c r="M82" s="1413"/>
      <c r="N82" s="508">
        <v>564</v>
      </c>
      <c r="O82" s="508">
        <v>4984</v>
      </c>
      <c r="P82" s="508">
        <v>2775</v>
      </c>
      <c r="R82" s="477" t="s">
        <v>52</v>
      </c>
      <c r="S82" s="497">
        <v>501</v>
      </c>
      <c r="T82" s="508">
        <v>192</v>
      </c>
      <c r="U82" s="1413"/>
      <c r="V82" s="508">
        <v>101</v>
      </c>
      <c r="W82" s="508">
        <v>100</v>
      </c>
      <c r="X82" s="1413"/>
      <c r="Y82" s="508">
        <v>66</v>
      </c>
      <c r="Z82" s="508">
        <v>103</v>
      </c>
      <c r="AA82" s="1413"/>
      <c r="AB82" s="508">
        <v>64</v>
      </c>
      <c r="AC82" s="508">
        <v>36</v>
      </c>
      <c r="AD82" s="1413"/>
      <c r="AE82" s="508">
        <v>23</v>
      </c>
      <c r="AF82" s="508">
        <v>431</v>
      </c>
      <c r="AG82" s="508">
        <v>254</v>
      </c>
      <c r="AI82" s="477" t="s">
        <v>52</v>
      </c>
      <c r="AJ82" s="497">
        <v>501</v>
      </c>
      <c r="AK82" s="508">
        <v>38</v>
      </c>
      <c r="AL82" s="508">
        <v>34</v>
      </c>
      <c r="AM82" s="508">
        <v>30</v>
      </c>
      <c r="AN82" s="508">
        <v>25</v>
      </c>
      <c r="AO82" s="508">
        <v>127</v>
      </c>
      <c r="AP82" s="508">
        <v>127</v>
      </c>
      <c r="AQ82" s="508">
        <v>0</v>
      </c>
      <c r="AR82" s="508">
        <v>127</v>
      </c>
      <c r="AS82" s="508">
        <v>24</v>
      </c>
      <c r="AU82" s="477" t="s">
        <v>52</v>
      </c>
      <c r="AV82" s="497">
        <v>501</v>
      </c>
      <c r="AW82" s="508">
        <v>331</v>
      </c>
      <c r="AX82" s="508">
        <v>96</v>
      </c>
      <c r="AY82" s="508">
        <v>121</v>
      </c>
      <c r="AZ82" s="508">
        <v>173</v>
      </c>
      <c r="BA82" s="508">
        <v>36</v>
      </c>
      <c r="BB82" s="508">
        <v>1</v>
      </c>
      <c r="BC82" s="508">
        <v>8</v>
      </c>
      <c r="BD82" s="508">
        <v>111</v>
      </c>
    </row>
    <row r="83" spans="1:56" ht="12.75" customHeight="1">
      <c r="A83" s="477" t="s">
        <v>53</v>
      </c>
      <c r="B83" s="497">
        <v>520</v>
      </c>
      <c r="C83" s="508">
        <v>318</v>
      </c>
      <c r="D83" s="1413"/>
      <c r="E83" s="508">
        <v>136</v>
      </c>
      <c r="F83" s="508">
        <v>244</v>
      </c>
      <c r="G83" s="1413"/>
      <c r="H83" s="508">
        <v>118</v>
      </c>
      <c r="I83" s="508">
        <v>247</v>
      </c>
      <c r="J83" s="1413"/>
      <c r="K83" s="508">
        <v>118</v>
      </c>
      <c r="L83" s="508">
        <v>135</v>
      </c>
      <c r="M83" s="1413"/>
      <c r="N83" s="508">
        <v>58</v>
      </c>
      <c r="O83" s="508">
        <v>944</v>
      </c>
      <c r="P83" s="508">
        <v>430</v>
      </c>
      <c r="R83" s="477" t="s">
        <v>53</v>
      </c>
      <c r="S83" s="497">
        <v>520</v>
      </c>
      <c r="T83" s="508">
        <v>24</v>
      </c>
      <c r="U83" s="1413"/>
      <c r="V83" s="508">
        <v>14</v>
      </c>
      <c r="W83" s="508">
        <v>13</v>
      </c>
      <c r="X83" s="1413"/>
      <c r="Y83" s="508">
        <v>8</v>
      </c>
      <c r="Z83" s="508">
        <v>37</v>
      </c>
      <c r="AA83" s="1413"/>
      <c r="AB83" s="508">
        <v>21</v>
      </c>
      <c r="AC83" s="508">
        <v>16</v>
      </c>
      <c r="AD83" s="1413"/>
      <c r="AE83" s="508">
        <v>5</v>
      </c>
      <c r="AF83" s="508">
        <v>90</v>
      </c>
      <c r="AG83" s="508">
        <v>48</v>
      </c>
      <c r="AI83" s="477" t="s">
        <v>53</v>
      </c>
      <c r="AJ83" s="497">
        <v>520</v>
      </c>
      <c r="AK83" s="508">
        <v>5</v>
      </c>
      <c r="AL83" s="508">
        <v>4</v>
      </c>
      <c r="AM83" s="508">
        <v>5</v>
      </c>
      <c r="AN83" s="508">
        <v>4</v>
      </c>
      <c r="AO83" s="508">
        <v>18</v>
      </c>
      <c r="AP83" s="508">
        <v>18</v>
      </c>
      <c r="AQ83" s="508">
        <v>0</v>
      </c>
      <c r="AR83" s="508">
        <v>18</v>
      </c>
      <c r="AS83" s="508">
        <v>3</v>
      </c>
      <c r="AU83" s="477" t="s">
        <v>53</v>
      </c>
      <c r="AV83" s="497">
        <v>520</v>
      </c>
      <c r="AW83" s="508">
        <v>37</v>
      </c>
      <c r="AX83" s="508">
        <v>15</v>
      </c>
      <c r="AY83" s="508">
        <v>15</v>
      </c>
      <c r="AZ83" s="508">
        <v>16</v>
      </c>
      <c r="BA83" s="508">
        <v>1</v>
      </c>
      <c r="BB83" s="508">
        <v>5</v>
      </c>
      <c r="BC83" s="508">
        <v>1</v>
      </c>
      <c r="BD83" s="508">
        <v>4</v>
      </c>
    </row>
    <row r="84" spans="1:56" ht="12.75" customHeight="1">
      <c r="A84" s="485" t="s">
        <v>54</v>
      </c>
      <c r="B84" s="497"/>
      <c r="C84" s="508"/>
      <c r="D84" s="1413"/>
      <c r="E84" s="508"/>
      <c r="F84" s="508"/>
      <c r="G84" s="1413"/>
      <c r="H84" s="508"/>
      <c r="I84" s="508"/>
      <c r="J84" s="1413"/>
      <c r="K84" s="508"/>
      <c r="L84" s="508"/>
      <c r="M84" s="1413"/>
      <c r="N84" s="508"/>
      <c r="O84" s="508"/>
      <c r="P84" s="508"/>
      <c r="R84" s="485" t="s">
        <v>54</v>
      </c>
      <c r="S84" s="497"/>
      <c r="T84" s="508"/>
      <c r="U84" s="1413"/>
      <c r="V84" s="508"/>
      <c r="W84" s="508"/>
      <c r="X84" s="1413"/>
      <c r="Y84" s="508"/>
      <c r="Z84" s="508"/>
      <c r="AA84" s="1413"/>
      <c r="AB84" s="508"/>
      <c r="AC84" s="508"/>
      <c r="AD84" s="1413"/>
      <c r="AE84" s="508"/>
      <c r="AF84" s="508"/>
      <c r="AG84" s="508"/>
      <c r="AI84" s="485" t="s">
        <v>54</v>
      </c>
      <c r="AJ84" s="497"/>
      <c r="AK84" s="508"/>
      <c r="AL84" s="508"/>
      <c r="AM84" s="508"/>
      <c r="AN84" s="508"/>
      <c r="AO84" s="508"/>
      <c r="AP84" s="508"/>
      <c r="AQ84" s="508"/>
      <c r="AR84" s="508"/>
      <c r="AS84" s="508"/>
      <c r="AU84" s="485" t="s">
        <v>54</v>
      </c>
      <c r="AV84" s="497"/>
      <c r="AW84" s="508"/>
      <c r="AX84" s="508"/>
      <c r="AY84" s="508"/>
      <c r="AZ84" s="508"/>
      <c r="BA84" s="508"/>
      <c r="BB84" s="508"/>
      <c r="BC84" s="508"/>
      <c r="BD84" s="508"/>
    </row>
    <row r="85" spans="1:56" ht="12.75" customHeight="1">
      <c r="A85" s="477" t="s">
        <v>56</v>
      </c>
      <c r="B85" s="497">
        <v>213</v>
      </c>
      <c r="C85" s="508">
        <v>344</v>
      </c>
      <c r="D85" s="1413"/>
      <c r="E85" s="508">
        <v>176</v>
      </c>
      <c r="F85" s="508">
        <v>297</v>
      </c>
      <c r="G85" s="1413"/>
      <c r="H85" s="508">
        <v>160</v>
      </c>
      <c r="I85" s="508">
        <v>299</v>
      </c>
      <c r="J85" s="1413"/>
      <c r="K85" s="508">
        <v>161</v>
      </c>
      <c r="L85" s="508">
        <v>366</v>
      </c>
      <c r="M85" s="1413"/>
      <c r="N85" s="508">
        <v>197</v>
      </c>
      <c r="O85" s="508">
        <v>1306</v>
      </c>
      <c r="P85" s="508">
        <v>694</v>
      </c>
      <c r="R85" s="477" t="s">
        <v>56</v>
      </c>
      <c r="S85" s="497">
        <v>213</v>
      </c>
      <c r="T85" s="508">
        <v>41</v>
      </c>
      <c r="U85" s="1413"/>
      <c r="V85" s="508">
        <v>25</v>
      </c>
      <c r="W85" s="508">
        <v>29</v>
      </c>
      <c r="X85" s="1413"/>
      <c r="Y85" s="508">
        <v>17</v>
      </c>
      <c r="Z85" s="508">
        <v>28</v>
      </c>
      <c r="AA85" s="1413"/>
      <c r="AB85" s="508">
        <v>15</v>
      </c>
      <c r="AC85" s="508">
        <v>38</v>
      </c>
      <c r="AD85" s="1413"/>
      <c r="AE85" s="508">
        <v>13</v>
      </c>
      <c r="AF85" s="508">
        <v>136</v>
      </c>
      <c r="AG85" s="508">
        <v>70</v>
      </c>
      <c r="AI85" s="477" t="s">
        <v>56</v>
      </c>
      <c r="AJ85" s="497">
        <v>213</v>
      </c>
      <c r="AK85" s="508">
        <v>8</v>
      </c>
      <c r="AL85" s="508">
        <v>8</v>
      </c>
      <c r="AM85" s="508">
        <v>7</v>
      </c>
      <c r="AN85" s="508">
        <v>7</v>
      </c>
      <c r="AO85" s="508">
        <v>30</v>
      </c>
      <c r="AP85" s="508">
        <v>30</v>
      </c>
      <c r="AQ85" s="508">
        <v>0</v>
      </c>
      <c r="AR85" s="508">
        <v>30</v>
      </c>
      <c r="AS85" s="508">
        <v>4</v>
      </c>
      <c r="AU85" s="477" t="s">
        <v>56</v>
      </c>
      <c r="AV85" s="497">
        <v>213</v>
      </c>
      <c r="AW85" s="508">
        <v>55</v>
      </c>
      <c r="AX85" s="508">
        <v>21</v>
      </c>
      <c r="AY85" s="508">
        <v>22</v>
      </c>
      <c r="AZ85" s="508">
        <v>28</v>
      </c>
      <c r="BA85" s="508">
        <v>5</v>
      </c>
      <c r="BB85" s="508">
        <v>0</v>
      </c>
      <c r="BC85" s="508">
        <v>1</v>
      </c>
      <c r="BD85" s="508">
        <v>10</v>
      </c>
    </row>
    <row r="86" spans="1:56" ht="12.75" customHeight="1">
      <c r="A86" s="477" t="s">
        <v>58</v>
      </c>
      <c r="B86" s="497">
        <v>214</v>
      </c>
      <c r="C86" s="508">
        <v>272</v>
      </c>
      <c r="D86" s="1413"/>
      <c r="E86" s="508">
        <v>120</v>
      </c>
      <c r="F86" s="508">
        <v>169</v>
      </c>
      <c r="G86" s="1413"/>
      <c r="H86" s="508">
        <v>80</v>
      </c>
      <c r="I86" s="508">
        <v>182</v>
      </c>
      <c r="J86" s="1413"/>
      <c r="K86" s="508">
        <v>81</v>
      </c>
      <c r="L86" s="508">
        <v>256</v>
      </c>
      <c r="M86" s="1413"/>
      <c r="N86" s="508">
        <v>102</v>
      </c>
      <c r="O86" s="508">
        <v>879</v>
      </c>
      <c r="P86" s="508">
        <v>383</v>
      </c>
      <c r="R86" s="477" t="s">
        <v>58</v>
      </c>
      <c r="S86" s="497">
        <v>214</v>
      </c>
      <c r="T86" s="508">
        <v>0</v>
      </c>
      <c r="U86" s="1413"/>
      <c r="V86" s="508">
        <v>0</v>
      </c>
      <c r="W86" s="508">
        <v>9</v>
      </c>
      <c r="X86" s="1413"/>
      <c r="Y86" s="508">
        <v>3</v>
      </c>
      <c r="Z86" s="508">
        <v>4</v>
      </c>
      <c r="AA86" s="1413"/>
      <c r="AB86" s="508">
        <v>2</v>
      </c>
      <c r="AC86" s="508">
        <v>36</v>
      </c>
      <c r="AD86" s="1413"/>
      <c r="AE86" s="508">
        <v>22</v>
      </c>
      <c r="AF86" s="508">
        <v>49</v>
      </c>
      <c r="AG86" s="508">
        <v>27</v>
      </c>
      <c r="AI86" s="477" t="s">
        <v>58</v>
      </c>
      <c r="AJ86" s="497">
        <v>214</v>
      </c>
      <c r="AK86" s="508">
        <v>5</v>
      </c>
      <c r="AL86" s="508">
        <v>3</v>
      </c>
      <c r="AM86" s="508">
        <v>3</v>
      </c>
      <c r="AN86" s="508">
        <v>6</v>
      </c>
      <c r="AO86" s="508">
        <v>17</v>
      </c>
      <c r="AP86" s="508">
        <v>12</v>
      </c>
      <c r="AQ86" s="508">
        <v>10</v>
      </c>
      <c r="AR86" s="508">
        <v>22</v>
      </c>
      <c r="AS86" s="508">
        <v>3</v>
      </c>
      <c r="AU86" s="477" t="s">
        <v>58</v>
      </c>
      <c r="AV86" s="497">
        <v>214</v>
      </c>
      <c r="AW86" s="508">
        <v>26</v>
      </c>
      <c r="AX86" s="508">
        <v>11</v>
      </c>
      <c r="AY86" s="508">
        <v>12</v>
      </c>
      <c r="AZ86" s="508">
        <v>14</v>
      </c>
      <c r="BA86" s="508">
        <v>0</v>
      </c>
      <c r="BB86" s="508">
        <v>0</v>
      </c>
      <c r="BC86" s="508">
        <v>2</v>
      </c>
      <c r="BD86" s="508">
        <v>8</v>
      </c>
    </row>
    <row r="87" spans="1:56" ht="12.75" customHeight="1">
      <c r="A87" s="485" t="s">
        <v>60</v>
      </c>
      <c r="B87" s="497"/>
      <c r="C87" s="508"/>
      <c r="D87" s="1413"/>
      <c r="E87" s="508"/>
      <c r="F87" s="508"/>
      <c r="G87" s="1413"/>
      <c r="H87" s="508"/>
      <c r="I87" s="508"/>
      <c r="J87" s="1413"/>
      <c r="K87" s="508"/>
      <c r="L87" s="508"/>
      <c r="M87" s="1413"/>
      <c r="N87" s="508"/>
      <c r="O87" s="508"/>
      <c r="P87" s="508"/>
      <c r="R87" s="485" t="s">
        <v>60</v>
      </c>
      <c r="S87" s="497"/>
      <c r="T87" s="508"/>
      <c r="U87" s="1413"/>
      <c r="V87" s="508"/>
      <c r="W87" s="508"/>
      <c r="X87" s="1413"/>
      <c r="Y87" s="508"/>
      <c r="Z87" s="508"/>
      <c r="AA87" s="1413"/>
      <c r="AB87" s="508"/>
      <c r="AC87" s="508"/>
      <c r="AD87" s="1413"/>
      <c r="AE87" s="508"/>
      <c r="AF87" s="508"/>
      <c r="AG87" s="508"/>
      <c r="AI87" s="485" t="s">
        <v>60</v>
      </c>
      <c r="AJ87" s="497"/>
      <c r="AK87" s="508"/>
      <c r="AL87" s="508"/>
      <c r="AM87" s="508"/>
      <c r="AN87" s="508"/>
      <c r="AO87" s="508"/>
      <c r="AP87" s="508"/>
      <c r="AQ87" s="508"/>
      <c r="AR87" s="508"/>
      <c r="AS87" s="508"/>
      <c r="AU87" s="485" t="s">
        <v>60</v>
      </c>
      <c r="AV87" s="497"/>
      <c r="AW87" s="508"/>
      <c r="AX87" s="508"/>
      <c r="AY87" s="508"/>
      <c r="AZ87" s="508"/>
      <c r="BA87" s="508"/>
      <c r="BB87" s="508"/>
      <c r="BC87" s="508"/>
      <c r="BD87" s="508"/>
    </row>
    <row r="88" spans="1:56" ht="12.75" customHeight="1">
      <c r="A88" s="477" t="s">
        <v>62</v>
      </c>
      <c r="B88" s="497">
        <v>306</v>
      </c>
      <c r="C88" s="508">
        <v>262</v>
      </c>
      <c r="D88" s="1413"/>
      <c r="E88" s="508">
        <v>137</v>
      </c>
      <c r="F88" s="508">
        <v>169</v>
      </c>
      <c r="G88" s="1413"/>
      <c r="H88" s="508">
        <v>75</v>
      </c>
      <c r="I88" s="508">
        <v>146</v>
      </c>
      <c r="J88" s="1413"/>
      <c r="K88" s="508">
        <v>85</v>
      </c>
      <c r="L88" s="508">
        <v>151</v>
      </c>
      <c r="M88" s="1413"/>
      <c r="N88" s="508">
        <v>74</v>
      </c>
      <c r="O88" s="508">
        <v>728</v>
      </c>
      <c r="P88" s="508">
        <v>371</v>
      </c>
      <c r="R88" s="477" t="s">
        <v>62</v>
      </c>
      <c r="S88" s="497">
        <v>306</v>
      </c>
      <c r="T88" s="508">
        <v>21</v>
      </c>
      <c r="U88" s="1413"/>
      <c r="V88" s="508">
        <v>12</v>
      </c>
      <c r="W88" s="508">
        <v>14</v>
      </c>
      <c r="X88" s="1413"/>
      <c r="Y88" s="508">
        <v>5</v>
      </c>
      <c r="Z88" s="508">
        <v>9</v>
      </c>
      <c r="AA88" s="1413"/>
      <c r="AB88" s="508">
        <v>3</v>
      </c>
      <c r="AC88" s="508">
        <v>8</v>
      </c>
      <c r="AD88" s="1413"/>
      <c r="AE88" s="508">
        <v>1</v>
      </c>
      <c r="AF88" s="508">
        <v>52</v>
      </c>
      <c r="AG88" s="508">
        <v>21</v>
      </c>
      <c r="AI88" s="477" t="s">
        <v>62</v>
      </c>
      <c r="AJ88" s="497">
        <v>306</v>
      </c>
      <c r="AK88" s="508">
        <v>6</v>
      </c>
      <c r="AL88" s="508">
        <v>5</v>
      </c>
      <c r="AM88" s="508">
        <v>4</v>
      </c>
      <c r="AN88" s="508">
        <v>4</v>
      </c>
      <c r="AO88" s="508">
        <v>19</v>
      </c>
      <c r="AP88" s="508">
        <v>15</v>
      </c>
      <c r="AQ88" s="508">
        <v>4</v>
      </c>
      <c r="AR88" s="508">
        <v>19</v>
      </c>
      <c r="AS88" s="508">
        <v>4</v>
      </c>
      <c r="AU88" s="477" t="s">
        <v>62</v>
      </c>
      <c r="AV88" s="497">
        <v>306</v>
      </c>
      <c r="AW88" s="508">
        <v>44</v>
      </c>
      <c r="AX88" s="508">
        <v>25</v>
      </c>
      <c r="AY88" s="508">
        <v>17</v>
      </c>
      <c r="AZ88" s="508">
        <v>24</v>
      </c>
      <c r="BA88" s="508">
        <v>3</v>
      </c>
      <c r="BB88" s="508">
        <v>0</v>
      </c>
      <c r="BC88" s="508">
        <v>1</v>
      </c>
      <c r="BD88" s="508">
        <v>3</v>
      </c>
    </row>
    <row r="89" spans="1:56" ht="12.75" customHeight="1">
      <c r="A89" s="477" t="s">
        <v>63</v>
      </c>
      <c r="B89" s="497">
        <v>308</v>
      </c>
      <c r="C89" s="508">
        <v>360</v>
      </c>
      <c r="D89" s="1413"/>
      <c r="E89" s="508">
        <v>193</v>
      </c>
      <c r="F89" s="508">
        <v>141</v>
      </c>
      <c r="G89" s="1413"/>
      <c r="H89" s="508">
        <v>67</v>
      </c>
      <c r="I89" s="508">
        <v>123</v>
      </c>
      <c r="J89" s="1413"/>
      <c r="K89" s="508">
        <v>75</v>
      </c>
      <c r="L89" s="508">
        <v>104</v>
      </c>
      <c r="M89" s="1413"/>
      <c r="N89" s="508">
        <v>54</v>
      </c>
      <c r="O89" s="508">
        <v>728</v>
      </c>
      <c r="P89" s="508">
        <v>389</v>
      </c>
      <c r="R89" s="477" t="s">
        <v>63</v>
      </c>
      <c r="S89" s="497">
        <v>308</v>
      </c>
      <c r="T89" s="508">
        <v>60</v>
      </c>
      <c r="U89" s="1413"/>
      <c r="V89" s="508">
        <v>25</v>
      </c>
      <c r="W89" s="508">
        <v>20</v>
      </c>
      <c r="X89" s="1413"/>
      <c r="Y89" s="508">
        <v>9</v>
      </c>
      <c r="Z89" s="508">
        <v>20</v>
      </c>
      <c r="AA89" s="1413"/>
      <c r="AB89" s="508">
        <v>6</v>
      </c>
      <c r="AC89" s="508">
        <v>15</v>
      </c>
      <c r="AD89" s="1413"/>
      <c r="AE89" s="508">
        <v>6</v>
      </c>
      <c r="AF89" s="508">
        <v>115</v>
      </c>
      <c r="AG89" s="508">
        <v>46</v>
      </c>
      <c r="AI89" s="477" t="s">
        <v>63</v>
      </c>
      <c r="AJ89" s="497">
        <v>308</v>
      </c>
      <c r="AK89" s="508">
        <v>7</v>
      </c>
      <c r="AL89" s="508">
        <v>3</v>
      </c>
      <c r="AM89" s="508">
        <v>3</v>
      </c>
      <c r="AN89" s="508">
        <v>3</v>
      </c>
      <c r="AO89" s="508">
        <v>16</v>
      </c>
      <c r="AP89" s="508">
        <v>16</v>
      </c>
      <c r="AQ89" s="508">
        <v>0</v>
      </c>
      <c r="AR89" s="508">
        <v>16</v>
      </c>
      <c r="AS89" s="508">
        <v>3</v>
      </c>
      <c r="AU89" s="477" t="s">
        <v>63</v>
      </c>
      <c r="AV89" s="497">
        <v>308</v>
      </c>
      <c r="AW89" s="508">
        <v>30</v>
      </c>
      <c r="AX89" s="508">
        <v>16</v>
      </c>
      <c r="AY89" s="508">
        <v>11</v>
      </c>
      <c r="AZ89" s="508">
        <v>15</v>
      </c>
      <c r="BA89" s="508">
        <v>4</v>
      </c>
      <c r="BB89" s="508">
        <v>0</v>
      </c>
      <c r="BC89" s="508">
        <v>1</v>
      </c>
      <c r="BD89" s="508">
        <v>10</v>
      </c>
    </row>
    <row r="90" spans="1:56" ht="12.75" customHeight="1">
      <c r="A90" s="477" t="s">
        <v>64</v>
      </c>
      <c r="B90" s="497">
        <v>309</v>
      </c>
      <c r="C90" s="508">
        <v>57</v>
      </c>
      <c r="D90" s="1413"/>
      <c r="E90" s="508">
        <v>30</v>
      </c>
      <c r="F90" s="508">
        <v>50</v>
      </c>
      <c r="G90" s="1413"/>
      <c r="H90" s="508">
        <v>20</v>
      </c>
      <c r="I90" s="508">
        <v>57</v>
      </c>
      <c r="J90" s="1413"/>
      <c r="K90" s="508">
        <v>19</v>
      </c>
      <c r="L90" s="508">
        <v>144</v>
      </c>
      <c r="M90" s="1413"/>
      <c r="N90" s="508">
        <v>74</v>
      </c>
      <c r="O90" s="508">
        <v>308</v>
      </c>
      <c r="P90" s="508">
        <v>143</v>
      </c>
      <c r="R90" s="477" t="s">
        <v>64</v>
      </c>
      <c r="S90" s="497">
        <v>309</v>
      </c>
      <c r="T90" s="508">
        <v>5</v>
      </c>
      <c r="U90" s="1413"/>
      <c r="V90" s="508">
        <v>3</v>
      </c>
      <c r="W90" s="508">
        <v>9</v>
      </c>
      <c r="X90" s="1413"/>
      <c r="Y90" s="508">
        <v>5</v>
      </c>
      <c r="Z90" s="508">
        <v>11</v>
      </c>
      <c r="AA90" s="1413"/>
      <c r="AB90" s="508">
        <v>5</v>
      </c>
      <c r="AC90" s="508">
        <v>66</v>
      </c>
      <c r="AD90" s="1413"/>
      <c r="AE90" s="508">
        <v>26</v>
      </c>
      <c r="AF90" s="508">
        <v>91</v>
      </c>
      <c r="AG90" s="508">
        <v>39</v>
      </c>
      <c r="AI90" s="477" t="s">
        <v>64</v>
      </c>
      <c r="AJ90" s="497">
        <v>309</v>
      </c>
      <c r="AK90" s="508">
        <v>1</v>
      </c>
      <c r="AL90" s="508">
        <v>1</v>
      </c>
      <c r="AM90" s="508">
        <v>1</v>
      </c>
      <c r="AN90" s="508">
        <v>3</v>
      </c>
      <c r="AO90" s="508">
        <v>6</v>
      </c>
      <c r="AP90" s="508">
        <v>6</v>
      </c>
      <c r="AQ90" s="508">
        <v>0</v>
      </c>
      <c r="AR90" s="508">
        <v>6</v>
      </c>
      <c r="AS90" s="508">
        <v>1</v>
      </c>
      <c r="AU90" s="477" t="s">
        <v>64</v>
      </c>
      <c r="AV90" s="497">
        <v>309</v>
      </c>
      <c r="AW90" s="508">
        <v>11</v>
      </c>
      <c r="AX90" s="508">
        <v>2</v>
      </c>
      <c r="AY90" s="508">
        <v>4</v>
      </c>
      <c r="AZ90" s="508">
        <v>6</v>
      </c>
      <c r="BA90" s="508">
        <v>1</v>
      </c>
      <c r="BB90" s="508">
        <v>0</v>
      </c>
      <c r="BC90" s="508">
        <v>1</v>
      </c>
      <c r="BD90" s="508">
        <v>1</v>
      </c>
    </row>
    <row r="91" spans="1:56" ht="12.75" customHeight="1">
      <c r="A91" s="477" t="s">
        <v>65</v>
      </c>
      <c r="B91" s="497">
        <v>301</v>
      </c>
      <c r="C91" s="508">
        <v>2390</v>
      </c>
      <c r="D91" s="1413"/>
      <c r="E91" s="508">
        <v>1272</v>
      </c>
      <c r="F91" s="508">
        <v>2156</v>
      </c>
      <c r="G91" s="1413"/>
      <c r="H91" s="508">
        <v>1080</v>
      </c>
      <c r="I91" s="508">
        <v>1792</v>
      </c>
      <c r="J91" s="1413"/>
      <c r="K91" s="508">
        <v>933</v>
      </c>
      <c r="L91" s="508">
        <v>2181</v>
      </c>
      <c r="M91" s="1413"/>
      <c r="N91" s="508">
        <v>1148</v>
      </c>
      <c r="O91" s="508">
        <v>8519</v>
      </c>
      <c r="P91" s="508">
        <v>4433</v>
      </c>
      <c r="R91" s="477" t="s">
        <v>65</v>
      </c>
      <c r="S91" s="497">
        <v>301</v>
      </c>
      <c r="T91" s="508">
        <v>181</v>
      </c>
      <c r="U91" s="1413"/>
      <c r="V91" s="508">
        <v>95</v>
      </c>
      <c r="W91" s="508">
        <v>81</v>
      </c>
      <c r="X91" s="1413"/>
      <c r="Y91" s="508">
        <v>38</v>
      </c>
      <c r="Z91" s="508">
        <v>71</v>
      </c>
      <c r="AA91" s="1413"/>
      <c r="AB91" s="508">
        <v>37</v>
      </c>
      <c r="AC91" s="508">
        <v>309</v>
      </c>
      <c r="AD91" s="1413"/>
      <c r="AE91" s="508">
        <v>171</v>
      </c>
      <c r="AF91" s="508">
        <v>642</v>
      </c>
      <c r="AG91" s="508">
        <v>341</v>
      </c>
      <c r="AI91" s="477" t="s">
        <v>65</v>
      </c>
      <c r="AJ91" s="497">
        <v>301</v>
      </c>
      <c r="AK91" s="508">
        <v>47</v>
      </c>
      <c r="AL91" s="508">
        <v>43</v>
      </c>
      <c r="AM91" s="508">
        <v>43</v>
      </c>
      <c r="AN91" s="508">
        <v>46</v>
      </c>
      <c r="AO91" s="508">
        <v>179</v>
      </c>
      <c r="AP91" s="508">
        <v>177</v>
      </c>
      <c r="AQ91" s="508">
        <v>5</v>
      </c>
      <c r="AR91" s="508">
        <v>182</v>
      </c>
      <c r="AS91" s="508">
        <v>29</v>
      </c>
      <c r="AU91" s="477" t="s">
        <v>65</v>
      </c>
      <c r="AV91" s="497">
        <v>301</v>
      </c>
      <c r="AW91" s="508">
        <v>431</v>
      </c>
      <c r="AX91" s="508">
        <v>223</v>
      </c>
      <c r="AY91" s="508">
        <v>165</v>
      </c>
      <c r="AZ91" s="508">
        <v>213</v>
      </c>
      <c r="BA91" s="508">
        <v>49</v>
      </c>
      <c r="BB91" s="508">
        <v>4</v>
      </c>
      <c r="BC91" s="508">
        <v>11</v>
      </c>
      <c r="BD91" s="508">
        <v>131</v>
      </c>
    </row>
    <row r="92" spans="1:56" ht="12.75" customHeight="1">
      <c r="A92" s="477" t="s">
        <v>66</v>
      </c>
      <c r="B92" s="497">
        <v>310</v>
      </c>
      <c r="C92" s="508">
        <v>218</v>
      </c>
      <c r="D92" s="1413"/>
      <c r="E92" s="508">
        <v>118</v>
      </c>
      <c r="F92" s="508">
        <v>149</v>
      </c>
      <c r="G92" s="1413"/>
      <c r="H92" s="508">
        <v>84</v>
      </c>
      <c r="I92" s="508">
        <v>96</v>
      </c>
      <c r="J92" s="1413"/>
      <c r="K92" s="508">
        <v>52</v>
      </c>
      <c r="L92" s="508">
        <v>65</v>
      </c>
      <c r="M92" s="1413"/>
      <c r="N92" s="508">
        <v>40</v>
      </c>
      <c r="O92" s="508">
        <v>528</v>
      </c>
      <c r="P92" s="508">
        <v>294</v>
      </c>
      <c r="R92" s="477" t="s">
        <v>66</v>
      </c>
      <c r="S92" s="497">
        <v>310</v>
      </c>
      <c r="T92" s="508">
        <v>27</v>
      </c>
      <c r="U92" s="1413"/>
      <c r="V92" s="508">
        <v>15</v>
      </c>
      <c r="W92" s="508">
        <v>15</v>
      </c>
      <c r="X92" s="1413"/>
      <c r="Y92" s="508">
        <v>8</v>
      </c>
      <c r="Z92" s="508">
        <v>4</v>
      </c>
      <c r="AA92" s="1413"/>
      <c r="AB92" s="508">
        <v>1</v>
      </c>
      <c r="AC92" s="508">
        <v>11</v>
      </c>
      <c r="AD92" s="1413"/>
      <c r="AE92" s="508">
        <v>7</v>
      </c>
      <c r="AF92" s="508">
        <v>57</v>
      </c>
      <c r="AG92" s="508">
        <v>31</v>
      </c>
      <c r="AI92" s="477" t="s">
        <v>66</v>
      </c>
      <c r="AJ92" s="497">
        <v>310</v>
      </c>
      <c r="AK92" s="508">
        <v>5</v>
      </c>
      <c r="AL92" s="508">
        <v>5</v>
      </c>
      <c r="AM92" s="508">
        <v>5</v>
      </c>
      <c r="AN92" s="508">
        <v>3</v>
      </c>
      <c r="AO92" s="508">
        <v>18</v>
      </c>
      <c r="AP92" s="508">
        <v>13</v>
      </c>
      <c r="AQ92" s="508">
        <v>4</v>
      </c>
      <c r="AR92" s="508">
        <v>17</v>
      </c>
      <c r="AS92" s="508">
        <v>5</v>
      </c>
      <c r="AU92" s="477" t="s">
        <v>66</v>
      </c>
      <c r="AV92" s="497">
        <v>310</v>
      </c>
      <c r="AW92" s="508">
        <v>32</v>
      </c>
      <c r="AX92" s="508">
        <v>14</v>
      </c>
      <c r="AY92" s="508">
        <v>14</v>
      </c>
      <c r="AZ92" s="508">
        <v>15</v>
      </c>
      <c r="BA92" s="508">
        <v>2</v>
      </c>
      <c r="BB92" s="508">
        <v>1</v>
      </c>
      <c r="BC92" s="508">
        <v>1</v>
      </c>
      <c r="BD92" s="508">
        <v>3</v>
      </c>
    </row>
    <row r="93" spans="1:56" ht="12.75" customHeight="1">
      <c r="A93" s="477" t="s">
        <v>67</v>
      </c>
      <c r="B93" s="497">
        <v>307</v>
      </c>
      <c r="C93" s="508">
        <v>165</v>
      </c>
      <c r="D93" s="1413"/>
      <c r="E93" s="508">
        <v>82</v>
      </c>
      <c r="F93" s="508">
        <v>170</v>
      </c>
      <c r="G93" s="1413"/>
      <c r="H93" s="508">
        <v>82</v>
      </c>
      <c r="I93" s="508">
        <v>209</v>
      </c>
      <c r="J93" s="1413"/>
      <c r="K93" s="508">
        <v>111</v>
      </c>
      <c r="L93" s="508">
        <v>133</v>
      </c>
      <c r="M93" s="1413"/>
      <c r="N93" s="508">
        <v>70</v>
      </c>
      <c r="O93" s="508">
        <v>677</v>
      </c>
      <c r="P93" s="508">
        <v>345</v>
      </c>
      <c r="R93" s="477" t="s">
        <v>67</v>
      </c>
      <c r="S93" s="497">
        <v>307</v>
      </c>
      <c r="T93" s="508">
        <v>29</v>
      </c>
      <c r="U93" s="1413"/>
      <c r="V93" s="508">
        <v>18</v>
      </c>
      <c r="W93" s="508">
        <v>10</v>
      </c>
      <c r="X93" s="1413"/>
      <c r="Y93" s="508">
        <v>4</v>
      </c>
      <c r="Z93" s="508">
        <v>26</v>
      </c>
      <c r="AA93" s="1413"/>
      <c r="AB93" s="508">
        <v>15</v>
      </c>
      <c r="AC93" s="508">
        <v>2</v>
      </c>
      <c r="AD93" s="1413"/>
      <c r="AE93" s="508">
        <v>2</v>
      </c>
      <c r="AF93" s="508">
        <v>67</v>
      </c>
      <c r="AG93" s="508">
        <v>39</v>
      </c>
      <c r="AI93" s="477" t="s">
        <v>67</v>
      </c>
      <c r="AJ93" s="497">
        <v>307</v>
      </c>
      <c r="AK93" s="508">
        <v>4</v>
      </c>
      <c r="AL93" s="508">
        <v>4</v>
      </c>
      <c r="AM93" s="508">
        <v>5</v>
      </c>
      <c r="AN93" s="508">
        <v>3</v>
      </c>
      <c r="AO93" s="508">
        <v>16</v>
      </c>
      <c r="AP93" s="508">
        <v>16</v>
      </c>
      <c r="AQ93" s="508">
        <v>1</v>
      </c>
      <c r="AR93" s="508">
        <v>17</v>
      </c>
      <c r="AS93" s="508">
        <v>2</v>
      </c>
      <c r="AU93" s="477" t="s">
        <v>67</v>
      </c>
      <c r="AV93" s="497">
        <v>307</v>
      </c>
      <c r="AW93" s="508">
        <v>19</v>
      </c>
      <c r="AX93" s="508">
        <v>15</v>
      </c>
      <c r="AY93" s="508">
        <v>8</v>
      </c>
      <c r="AZ93" s="508">
        <v>10</v>
      </c>
      <c r="BA93" s="508">
        <v>1</v>
      </c>
      <c r="BB93" s="508">
        <v>0</v>
      </c>
      <c r="BC93" s="508">
        <v>0</v>
      </c>
      <c r="BD93" s="508">
        <v>3</v>
      </c>
    </row>
    <row r="94" spans="1:56" ht="12.75" customHeight="1">
      <c r="A94" s="485" t="s">
        <v>68</v>
      </c>
      <c r="B94" s="497"/>
      <c r="C94" s="508"/>
      <c r="D94" s="1413"/>
      <c r="E94" s="508"/>
      <c r="F94" s="508"/>
      <c r="G94" s="1413"/>
      <c r="H94" s="508"/>
      <c r="I94" s="508"/>
      <c r="J94" s="1413"/>
      <c r="K94" s="508"/>
      <c r="L94" s="508"/>
      <c r="M94" s="1413"/>
      <c r="N94" s="508"/>
      <c r="O94" s="508"/>
      <c r="P94" s="508"/>
      <c r="R94" s="485" t="s">
        <v>68</v>
      </c>
      <c r="S94" s="497"/>
      <c r="T94" s="508"/>
      <c r="U94" s="1413"/>
      <c r="V94" s="508"/>
      <c r="W94" s="508"/>
      <c r="X94" s="1413"/>
      <c r="Y94" s="508"/>
      <c r="Z94" s="508"/>
      <c r="AA94" s="1413"/>
      <c r="AB94" s="508"/>
      <c r="AC94" s="508"/>
      <c r="AD94" s="1413"/>
      <c r="AE94" s="508"/>
      <c r="AF94" s="508"/>
      <c r="AG94" s="508"/>
      <c r="AI94" s="485" t="s">
        <v>68</v>
      </c>
      <c r="AJ94" s="497"/>
      <c r="AK94" s="508"/>
      <c r="AL94" s="508"/>
      <c r="AM94" s="508"/>
      <c r="AN94" s="508"/>
      <c r="AO94" s="508"/>
      <c r="AP94" s="508"/>
      <c r="AQ94" s="508"/>
      <c r="AR94" s="508"/>
      <c r="AS94" s="508"/>
      <c r="AU94" s="485" t="s">
        <v>68</v>
      </c>
      <c r="AV94" s="497"/>
      <c r="AW94" s="508"/>
      <c r="AX94" s="508"/>
      <c r="AY94" s="508"/>
      <c r="AZ94" s="508"/>
      <c r="BA94" s="508"/>
      <c r="BB94" s="508"/>
      <c r="BC94" s="508"/>
      <c r="BD94" s="508"/>
    </row>
    <row r="95" spans="1:56" ht="12.75" customHeight="1">
      <c r="A95" s="477" t="s">
        <v>70</v>
      </c>
      <c r="B95" s="497">
        <v>404</v>
      </c>
      <c r="C95" s="508">
        <v>82</v>
      </c>
      <c r="D95" s="1413"/>
      <c r="E95" s="508">
        <v>39</v>
      </c>
      <c r="F95" s="508">
        <v>65</v>
      </c>
      <c r="G95" s="1413"/>
      <c r="H95" s="508">
        <v>38</v>
      </c>
      <c r="I95" s="508">
        <v>86</v>
      </c>
      <c r="J95" s="1413"/>
      <c r="K95" s="508">
        <v>42</v>
      </c>
      <c r="L95" s="508">
        <v>64</v>
      </c>
      <c r="M95" s="1413"/>
      <c r="N95" s="508">
        <v>42</v>
      </c>
      <c r="O95" s="508">
        <v>297</v>
      </c>
      <c r="P95" s="508">
        <v>161</v>
      </c>
      <c r="R95" s="477" t="s">
        <v>70</v>
      </c>
      <c r="S95" s="497">
        <v>404</v>
      </c>
      <c r="T95" s="508">
        <v>6</v>
      </c>
      <c r="U95" s="1413"/>
      <c r="V95" s="508">
        <v>4</v>
      </c>
      <c r="W95" s="508">
        <v>5</v>
      </c>
      <c r="X95" s="1413"/>
      <c r="Y95" s="508">
        <v>5</v>
      </c>
      <c r="Z95" s="508">
        <v>6</v>
      </c>
      <c r="AA95" s="1413"/>
      <c r="AB95" s="508">
        <v>2</v>
      </c>
      <c r="AC95" s="508">
        <v>24</v>
      </c>
      <c r="AD95" s="1413"/>
      <c r="AE95" s="508">
        <v>18</v>
      </c>
      <c r="AF95" s="508">
        <v>41</v>
      </c>
      <c r="AG95" s="508">
        <v>29</v>
      </c>
      <c r="AI95" s="477" t="s">
        <v>70</v>
      </c>
      <c r="AJ95" s="497">
        <v>404</v>
      </c>
      <c r="AK95" s="508">
        <v>3</v>
      </c>
      <c r="AL95" s="508">
        <v>3</v>
      </c>
      <c r="AM95" s="508">
        <v>3</v>
      </c>
      <c r="AN95" s="508">
        <v>3</v>
      </c>
      <c r="AO95" s="508">
        <v>12</v>
      </c>
      <c r="AP95" s="508">
        <v>10</v>
      </c>
      <c r="AQ95" s="508">
        <v>2</v>
      </c>
      <c r="AR95" s="508">
        <v>12</v>
      </c>
      <c r="AS95" s="508">
        <v>2</v>
      </c>
      <c r="AU95" s="477" t="s">
        <v>70</v>
      </c>
      <c r="AV95" s="497">
        <v>404</v>
      </c>
      <c r="AW95" s="508">
        <v>14</v>
      </c>
      <c r="AX95" s="508">
        <v>5</v>
      </c>
      <c r="AY95" s="508">
        <v>5</v>
      </c>
      <c r="AZ95" s="508">
        <v>8</v>
      </c>
      <c r="BA95" s="508">
        <v>1</v>
      </c>
      <c r="BB95" s="508">
        <v>0</v>
      </c>
      <c r="BC95" s="508">
        <v>1</v>
      </c>
      <c r="BD95" s="508">
        <v>1</v>
      </c>
    </row>
    <row r="96" spans="1:56" ht="12.75" customHeight="1">
      <c r="A96" s="486" t="s">
        <v>71</v>
      </c>
      <c r="B96" s="498">
        <v>408</v>
      </c>
      <c r="C96" s="509">
        <v>167</v>
      </c>
      <c r="D96" s="1414"/>
      <c r="E96" s="509">
        <v>81</v>
      </c>
      <c r="F96" s="509">
        <v>162</v>
      </c>
      <c r="G96" s="1414"/>
      <c r="H96" s="509">
        <v>82</v>
      </c>
      <c r="I96" s="509">
        <v>141</v>
      </c>
      <c r="J96" s="1414"/>
      <c r="K96" s="509">
        <v>74</v>
      </c>
      <c r="L96" s="509">
        <v>198</v>
      </c>
      <c r="M96" s="1414"/>
      <c r="N96" s="509">
        <v>90</v>
      </c>
      <c r="O96" s="509">
        <v>668</v>
      </c>
      <c r="P96" s="509">
        <v>327</v>
      </c>
      <c r="R96" s="486" t="s">
        <v>71</v>
      </c>
      <c r="S96" s="498">
        <v>408</v>
      </c>
      <c r="T96" s="509">
        <v>10</v>
      </c>
      <c r="U96" s="1414"/>
      <c r="V96" s="509">
        <v>5</v>
      </c>
      <c r="W96" s="509">
        <v>9</v>
      </c>
      <c r="X96" s="1414"/>
      <c r="Y96" s="509">
        <v>5</v>
      </c>
      <c r="Z96" s="509">
        <v>11</v>
      </c>
      <c r="AA96" s="1414"/>
      <c r="AB96" s="509">
        <v>3</v>
      </c>
      <c r="AC96" s="509">
        <v>20</v>
      </c>
      <c r="AD96" s="1414"/>
      <c r="AE96" s="509">
        <v>8</v>
      </c>
      <c r="AF96" s="509">
        <v>50</v>
      </c>
      <c r="AG96" s="509">
        <v>21</v>
      </c>
      <c r="AI96" s="486" t="s">
        <v>71</v>
      </c>
      <c r="AJ96" s="498">
        <v>408</v>
      </c>
      <c r="AK96" s="509">
        <v>5</v>
      </c>
      <c r="AL96" s="509">
        <v>5</v>
      </c>
      <c r="AM96" s="509">
        <v>4</v>
      </c>
      <c r="AN96" s="509">
        <v>5</v>
      </c>
      <c r="AO96" s="509">
        <v>19</v>
      </c>
      <c r="AP96" s="509">
        <v>16</v>
      </c>
      <c r="AQ96" s="509">
        <v>3</v>
      </c>
      <c r="AR96" s="509">
        <v>19</v>
      </c>
      <c r="AS96" s="509">
        <v>4</v>
      </c>
      <c r="AU96" s="486" t="s">
        <v>71</v>
      </c>
      <c r="AV96" s="498">
        <v>408</v>
      </c>
      <c r="AW96" s="509">
        <v>31</v>
      </c>
      <c r="AX96" s="509">
        <v>13</v>
      </c>
      <c r="AY96" s="509">
        <v>16</v>
      </c>
      <c r="AZ96" s="509">
        <v>13</v>
      </c>
      <c r="BA96" s="509">
        <v>1</v>
      </c>
      <c r="BB96" s="509">
        <v>1</v>
      </c>
      <c r="BC96" s="509">
        <v>0</v>
      </c>
      <c r="BD96" s="509">
        <v>9</v>
      </c>
    </row>
    <row r="97" spans="1:56" ht="12.75" customHeight="1">
      <c r="A97" s="1550" t="s">
        <v>643</v>
      </c>
      <c r="B97" s="1550"/>
      <c r="C97" s="1550"/>
      <c r="D97" s="1550"/>
      <c r="E97" s="1550"/>
      <c r="F97" s="1550"/>
      <c r="G97" s="1550"/>
      <c r="H97" s="1550"/>
      <c r="I97" s="1550"/>
      <c r="J97" s="1550"/>
      <c r="K97" s="1550"/>
      <c r="L97" s="1550"/>
      <c r="M97" s="1550"/>
      <c r="N97" s="1550"/>
      <c r="O97" s="1550"/>
      <c r="P97" s="1550"/>
      <c r="Q97" s="476"/>
      <c r="R97" s="1548" t="s">
        <v>648</v>
      </c>
      <c r="S97" s="1548"/>
      <c r="T97" s="1548"/>
      <c r="U97" s="1549"/>
      <c r="V97" s="1548"/>
      <c r="W97" s="1548"/>
      <c r="X97" s="1549"/>
      <c r="Y97" s="1548"/>
      <c r="Z97" s="1548"/>
      <c r="AA97" s="1549"/>
      <c r="AB97" s="1548"/>
      <c r="AC97" s="1548"/>
      <c r="AD97" s="1549"/>
      <c r="AE97" s="1548"/>
      <c r="AF97" s="1548"/>
      <c r="AG97" s="1548"/>
      <c r="AH97" s="476"/>
      <c r="AI97" s="1565" t="s">
        <v>762</v>
      </c>
      <c r="AJ97" s="1565"/>
      <c r="AK97" s="1565"/>
      <c r="AL97" s="1565"/>
      <c r="AM97" s="1565"/>
      <c r="AN97" s="1565"/>
      <c r="AO97" s="1565"/>
      <c r="AP97" s="1565"/>
      <c r="AQ97" s="1565"/>
      <c r="AR97" s="1565"/>
      <c r="AS97" s="1565"/>
      <c r="AU97" s="570" t="s">
        <v>653</v>
      </c>
      <c r="AV97" s="570"/>
      <c r="AW97" s="570"/>
      <c r="AX97" s="570"/>
      <c r="AY97" s="570"/>
      <c r="AZ97" s="570"/>
      <c r="BA97" s="570"/>
      <c r="BB97" s="570"/>
      <c r="BC97" s="570"/>
      <c r="BD97" s="570"/>
    </row>
    <row r="98" spans="1:56" ht="12.75" customHeight="1">
      <c r="A98" s="569" t="s">
        <v>227</v>
      </c>
      <c r="B98" s="564"/>
      <c r="C98" s="564"/>
      <c r="D98" s="564"/>
      <c r="E98" s="564"/>
      <c r="F98" s="564"/>
      <c r="G98" s="564"/>
      <c r="H98" s="564"/>
      <c r="I98" s="564"/>
      <c r="J98" s="564"/>
      <c r="K98" s="564"/>
      <c r="L98" s="564"/>
      <c r="M98" s="564"/>
      <c r="N98" s="564"/>
      <c r="O98" s="564"/>
      <c r="P98" s="564"/>
      <c r="Q98" s="476"/>
      <c r="R98" s="569" t="s">
        <v>227</v>
      </c>
      <c r="S98" s="564"/>
      <c r="T98" s="564"/>
      <c r="U98" s="564"/>
      <c r="V98" s="564"/>
      <c r="W98" s="564"/>
      <c r="X98" s="564"/>
      <c r="Y98" s="564"/>
      <c r="Z98" s="564"/>
      <c r="AA98" s="564"/>
      <c r="AB98" s="564"/>
      <c r="AC98" s="564"/>
      <c r="AD98" s="564"/>
      <c r="AE98" s="564"/>
      <c r="AF98" s="564"/>
      <c r="AG98" s="564"/>
      <c r="AH98" s="476"/>
      <c r="AI98" s="569" t="s">
        <v>227</v>
      </c>
      <c r="AJ98" s="564"/>
      <c r="AK98" s="564"/>
      <c r="AL98" s="564"/>
      <c r="AM98" s="564"/>
      <c r="AN98" s="564"/>
      <c r="AO98" s="575"/>
      <c r="AP98" s="575"/>
      <c r="AQ98" s="575"/>
      <c r="AR98" s="575"/>
      <c r="AS98" s="564"/>
      <c r="AT98" s="476"/>
      <c r="AU98" s="569" t="s">
        <v>227</v>
      </c>
      <c r="AV98" s="564"/>
      <c r="AW98" s="564"/>
      <c r="AX98" s="564"/>
      <c r="AY98" s="564"/>
      <c r="AZ98" s="564"/>
      <c r="BA98" s="564"/>
      <c r="BB98" s="564"/>
      <c r="BC98" s="564"/>
      <c r="BD98" s="564"/>
    </row>
    <row r="99" spans="1:56" ht="12.75" customHeight="1">
      <c r="A99" s="482"/>
      <c r="B99" s="537"/>
      <c r="C99" s="512"/>
      <c r="D99" s="512"/>
      <c r="E99" s="512"/>
      <c r="F99" s="512"/>
      <c r="G99" s="512"/>
      <c r="H99" s="512"/>
      <c r="I99" s="512"/>
      <c r="J99" s="512"/>
      <c r="K99" s="512"/>
      <c r="L99" s="512"/>
      <c r="M99" s="512"/>
      <c r="N99" s="512"/>
      <c r="O99" s="512"/>
      <c r="P99" s="512"/>
      <c r="Q99" s="482"/>
      <c r="R99" s="482"/>
      <c r="S99" s="537"/>
      <c r="T99" s="512"/>
      <c r="U99" s="512"/>
      <c r="V99" s="512"/>
      <c r="W99" s="512"/>
      <c r="X99" s="512"/>
      <c r="Y99" s="512"/>
      <c r="Z99" s="512"/>
      <c r="AA99" s="512"/>
      <c r="AB99" s="512"/>
      <c r="AC99" s="512"/>
      <c r="AD99" s="512"/>
      <c r="AE99" s="512"/>
      <c r="AF99" s="512"/>
      <c r="AG99" s="512"/>
      <c r="AH99" s="482"/>
      <c r="AI99" s="482"/>
      <c r="AJ99" s="537"/>
      <c r="AK99" s="512"/>
      <c r="AL99" s="512"/>
      <c r="AM99" s="512"/>
      <c r="AN99" s="512"/>
      <c r="AO99" s="512"/>
      <c r="AP99" s="512"/>
      <c r="AQ99" s="512"/>
      <c r="AR99" s="512"/>
      <c r="AS99" s="512"/>
      <c r="AU99" s="482"/>
      <c r="AV99" s="537"/>
      <c r="AW99" s="512"/>
      <c r="AX99" s="512"/>
      <c r="AY99" s="512"/>
      <c r="AZ99" s="512"/>
      <c r="BA99" s="512"/>
      <c r="BB99" s="512"/>
      <c r="BC99" s="512"/>
      <c r="BD99" s="512"/>
    </row>
    <row r="100" spans="1:56" ht="12.75" customHeight="1">
      <c r="A100" s="1654" t="s">
        <v>6</v>
      </c>
      <c r="B100" s="1656" t="s">
        <v>7</v>
      </c>
      <c r="C100" s="1657" t="s">
        <v>168</v>
      </c>
      <c r="D100" s="1658"/>
      <c r="E100" s="1659"/>
      <c r="F100" s="1657" t="s">
        <v>169</v>
      </c>
      <c r="G100" s="1658"/>
      <c r="H100" s="1659"/>
      <c r="I100" s="1657" t="s">
        <v>170</v>
      </c>
      <c r="J100" s="1658"/>
      <c r="K100" s="1659"/>
      <c r="L100" s="1660" t="s">
        <v>171</v>
      </c>
      <c r="M100" s="1658"/>
      <c r="N100" s="1661"/>
      <c r="O100" s="1660" t="s">
        <v>142</v>
      </c>
      <c r="P100" s="1661"/>
      <c r="R100" s="1654" t="s">
        <v>6</v>
      </c>
      <c r="S100" s="1536" t="s">
        <v>7</v>
      </c>
      <c r="T100" s="1506" t="s">
        <v>168</v>
      </c>
      <c r="U100" s="1562"/>
      <c r="V100" s="1507"/>
      <c r="W100" s="1506" t="s">
        <v>169</v>
      </c>
      <c r="X100" s="1562"/>
      <c r="Y100" s="1507"/>
      <c r="Z100" s="1506" t="s">
        <v>170</v>
      </c>
      <c r="AA100" s="1562"/>
      <c r="AB100" s="1507"/>
      <c r="AC100" s="1506" t="s">
        <v>171</v>
      </c>
      <c r="AD100" s="1562"/>
      <c r="AE100" s="1507"/>
      <c r="AF100" s="1506" t="s">
        <v>142</v>
      </c>
      <c r="AG100" s="1507"/>
      <c r="AH100" s="489"/>
      <c r="AI100" s="1654" t="s">
        <v>6</v>
      </c>
      <c r="AJ100" s="1536" t="s">
        <v>7</v>
      </c>
      <c r="AK100" s="1506" t="s">
        <v>412</v>
      </c>
      <c r="AL100" s="1557"/>
      <c r="AM100" s="1557"/>
      <c r="AN100" s="1557"/>
      <c r="AO100" s="1507"/>
      <c r="AP100" s="1506" t="s">
        <v>141</v>
      </c>
      <c r="AQ100" s="1557"/>
      <c r="AR100" s="1507"/>
      <c r="AS100" s="1662" t="s">
        <v>153</v>
      </c>
      <c r="AU100" s="725" t="s">
        <v>6</v>
      </c>
      <c r="AV100" s="726" t="s">
        <v>7</v>
      </c>
      <c r="AW100" s="1336" t="s">
        <v>166</v>
      </c>
      <c r="AX100" s="1337"/>
      <c r="AY100" s="1336" t="s">
        <v>175</v>
      </c>
      <c r="AZ100" s="1338"/>
      <c r="BA100" s="1338"/>
      <c r="BB100" s="1337"/>
      <c r="BC100" s="1336" t="s">
        <v>167</v>
      </c>
      <c r="BD100" s="1337"/>
    </row>
    <row r="101" spans="1:56" ht="27.75" customHeight="1">
      <c r="A101" s="1655"/>
      <c r="B101" s="1656"/>
      <c r="C101" s="463" t="s">
        <v>395</v>
      </c>
      <c r="D101" s="1394"/>
      <c r="E101" s="463" t="s">
        <v>396</v>
      </c>
      <c r="F101" s="463" t="s">
        <v>395</v>
      </c>
      <c r="G101" s="1394"/>
      <c r="H101" s="463" t="s">
        <v>396</v>
      </c>
      <c r="I101" s="463" t="s">
        <v>395</v>
      </c>
      <c r="J101" s="1394"/>
      <c r="K101" s="463" t="s">
        <v>396</v>
      </c>
      <c r="L101" s="463" t="s">
        <v>395</v>
      </c>
      <c r="M101" s="1394"/>
      <c r="N101" s="463" t="s">
        <v>396</v>
      </c>
      <c r="O101" s="463" t="s">
        <v>395</v>
      </c>
      <c r="P101" s="463" t="s">
        <v>396</v>
      </c>
      <c r="R101" s="1655"/>
      <c r="S101" s="1537"/>
      <c r="T101" s="463" t="s">
        <v>395</v>
      </c>
      <c r="U101" s="1394"/>
      <c r="V101" s="463" t="s">
        <v>396</v>
      </c>
      <c r="W101" s="463" t="s">
        <v>395</v>
      </c>
      <c r="X101" s="1394"/>
      <c r="Y101" s="463" t="s">
        <v>396</v>
      </c>
      <c r="Z101" s="463" t="s">
        <v>395</v>
      </c>
      <c r="AA101" s="1394"/>
      <c r="AB101" s="463" t="s">
        <v>396</v>
      </c>
      <c r="AC101" s="463" t="s">
        <v>395</v>
      </c>
      <c r="AD101" s="1394"/>
      <c r="AE101" s="463" t="s">
        <v>396</v>
      </c>
      <c r="AF101" s="463" t="s">
        <v>395</v>
      </c>
      <c r="AG101" s="463" t="s">
        <v>396</v>
      </c>
      <c r="AI101" s="1655"/>
      <c r="AJ101" s="1537"/>
      <c r="AK101" s="463" t="s">
        <v>168</v>
      </c>
      <c r="AL101" s="463" t="s">
        <v>169</v>
      </c>
      <c r="AM101" s="463" t="s">
        <v>170</v>
      </c>
      <c r="AN101" s="463" t="s">
        <v>171</v>
      </c>
      <c r="AO101" s="463" t="s">
        <v>142</v>
      </c>
      <c r="AP101" s="463" t="s">
        <v>736</v>
      </c>
      <c r="AQ101" s="463" t="s">
        <v>156</v>
      </c>
      <c r="AR101" s="463" t="s">
        <v>142</v>
      </c>
      <c r="AS101" s="1614"/>
      <c r="AU101" s="538"/>
      <c r="AV101" s="546"/>
      <c r="AW101" s="465" t="s">
        <v>613</v>
      </c>
      <c r="AX101" s="465" t="s">
        <v>151</v>
      </c>
      <c r="AY101" s="491" t="s">
        <v>173</v>
      </c>
      <c r="AZ101" s="491" t="s">
        <v>164</v>
      </c>
      <c r="BA101" s="472" t="s">
        <v>165</v>
      </c>
      <c r="BB101" s="472" t="s">
        <v>174</v>
      </c>
      <c r="BC101" s="465" t="s">
        <v>735</v>
      </c>
      <c r="BD101" s="465" t="s">
        <v>145</v>
      </c>
    </row>
    <row r="102" spans="1:56" ht="12.75" customHeight="1">
      <c r="A102" s="485" t="s">
        <v>72</v>
      </c>
      <c r="B102" s="497"/>
      <c r="C102" s="508"/>
      <c r="D102" s="1413"/>
      <c r="E102" s="508"/>
      <c r="F102" s="508"/>
      <c r="G102" s="1413"/>
      <c r="H102" s="508"/>
      <c r="I102" s="508"/>
      <c r="J102" s="1413"/>
      <c r="K102" s="508"/>
      <c r="L102" s="508"/>
      <c r="M102" s="1413"/>
      <c r="N102" s="508"/>
      <c r="O102" s="508"/>
      <c r="P102" s="508"/>
      <c r="R102" s="485" t="s">
        <v>72</v>
      </c>
      <c r="S102" s="497"/>
      <c r="T102" s="508"/>
      <c r="U102" s="1413"/>
      <c r="V102" s="508"/>
      <c r="W102" s="508"/>
      <c r="X102" s="1413"/>
      <c r="Y102" s="508"/>
      <c r="Z102" s="508"/>
      <c r="AA102" s="1413"/>
      <c r="AB102" s="508"/>
      <c r="AC102" s="508"/>
      <c r="AD102" s="1413"/>
      <c r="AE102" s="508"/>
      <c r="AF102" s="508"/>
      <c r="AG102" s="508"/>
      <c r="AI102" s="485" t="s">
        <v>72</v>
      </c>
      <c r="AJ102" s="497"/>
      <c r="AK102" s="508"/>
      <c r="AL102" s="508"/>
      <c r="AM102" s="508"/>
      <c r="AN102" s="508"/>
      <c r="AO102" s="508"/>
      <c r="AP102" s="508"/>
      <c r="AQ102" s="508"/>
      <c r="AR102" s="508"/>
      <c r="AS102" s="508"/>
      <c r="AU102" s="485" t="s">
        <v>72</v>
      </c>
      <c r="AV102" s="497"/>
      <c r="AW102" s="508"/>
      <c r="AX102" s="508"/>
      <c r="AY102" s="508"/>
      <c r="AZ102" s="508"/>
      <c r="BA102" s="508"/>
      <c r="BB102" s="508"/>
      <c r="BC102" s="508"/>
      <c r="BD102" s="508"/>
    </row>
    <row r="103" spans="1:56" ht="12.75" customHeight="1">
      <c r="A103" s="477" t="s">
        <v>73</v>
      </c>
      <c r="B103" s="497">
        <v>405</v>
      </c>
      <c r="C103" s="508">
        <v>281</v>
      </c>
      <c r="D103" s="1413"/>
      <c r="E103" s="508">
        <v>116</v>
      </c>
      <c r="F103" s="508">
        <v>311</v>
      </c>
      <c r="G103" s="1413"/>
      <c r="H103" s="508">
        <v>144</v>
      </c>
      <c r="I103" s="508">
        <v>288</v>
      </c>
      <c r="J103" s="1413"/>
      <c r="K103" s="508">
        <v>131</v>
      </c>
      <c r="L103" s="508">
        <v>301</v>
      </c>
      <c r="M103" s="1413"/>
      <c r="N103" s="508">
        <v>131</v>
      </c>
      <c r="O103" s="508">
        <v>1181</v>
      </c>
      <c r="P103" s="508">
        <v>522</v>
      </c>
      <c r="R103" s="477" t="s">
        <v>73</v>
      </c>
      <c r="S103" s="497">
        <v>405</v>
      </c>
      <c r="T103" s="508">
        <v>23</v>
      </c>
      <c r="U103" s="1413"/>
      <c r="V103" s="508">
        <v>10</v>
      </c>
      <c r="W103" s="508">
        <v>36</v>
      </c>
      <c r="X103" s="1413"/>
      <c r="Y103" s="508">
        <v>17</v>
      </c>
      <c r="Z103" s="508">
        <v>20</v>
      </c>
      <c r="AA103" s="1413"/>
      <c r="AB103" s="508">
        <v>10</v>
      </c>
      <c r="AC103" s="508">
        <v>54</v>
      </c>
      <c r="AD103" s="1413"/>
      <c r="AE103" s="508">
        <v>27</v>
      </c>
      <c r="AF103" s="508">
        <v>133</v>
      </c>
      <c r="AG103" s="508">
        <v>64</v>
      </c>
      <c r="AI103" s="477" t="s">
        <v>73</v>
      </c>
      <c r="AJ103" s="497">
        <v>405</v>
      </c>
      <c r="AK103" s="508">
        <v>9</v>
      </c>
      <c r="AL103" s="508">
        <v>9</v>
      </c>
      <c r="AM103" s="508">
        <v>9</v>
      </c>
      <c r="AN103" s="508">
        <v>8</v>
      </c>
      <c r="AO103" s="508">
        <v>35</v>
      </c>
      <c r="AP103" s="508">
        <v>28</v>
      </c>
      <c r="AQ103" s="508">
        <v>2</v>
      </c>
      <c r="AR103" s="508">
        <v>30</v>
      </c>
      <c r="AS103" s="508">
        <v>6</v>
      </c>
      <c r="AU103" s="477" t="s">
        <v>73</v>
      </c>
      <c r="AV103" s="497">
        <v>405</v>
      </c>
      <c r="AW103" s="508">
        <v>47</v>
      </c>
      <c r="AX103" s="508">
        <v>19</v>
      </c>
      <c r="AY103" s="508">
        <v>22</v>
      </c>
      <c r="AZ103" s="508">
        <v>24</v>
      </c>
      <c r="BA103" s="508">
        <v>1</v>
      </c>
      <c r="BB103" s="508">
        <v>0</v>
      </c>
      <c r="BC103" s="508">
        <v>5</v>
      </c>
      <c r="BD103" s="508">
        <v>8</v>
      </c>
    </row>
    <row r="104" spans="1:56" ht="12.75" customHeight="1">
      <c r="A104" s="477" t="s">
        <v>74</v>
      </c>
      <c r="B104" s="497">
        <v>401</v>
      </c>
      <c r="C104" s="508">
        <v>2896</v>
      </c>
      <c r="D104" s="1413"/>
      <c r="E104" s="508">
        <v>1437</v>
      </c>
      <c r="F104" s="508">
        <v>2788</v>
      </c>
      <c r="G104" s="1413"/>
      <c r="H104" s="508">
        <v>1465</v>
      </c>
      <c r="I104" s="508">
        <v>2334</v>
      </c>
      <c r="J104" s="1413"/>
      <c r="K104" s="508">
        <v>1264</v>
      </c>
      <c r="L104" s="508">
        <v>2215</v>
      </c>
      <c r="M104" s="1413"/>
      <c r="N104" s="508">
        <v>1169</v>
      </c>
      <c r="O104" s="508">
        <v>10233</v>
      </c>
      <c r="P104" s="508">
        <v>5335</v>
      </c>
      <c r="R104" s="477" t="s">
        <v>74</v>
      </c>
      <c r="S104" s="497">
        <v>401</v>
      </c>
      <c r="T104" s="508">
        <v>285</v>
      </c>
      <c r="U104" s="1413"/>
      <c r="V104" s="508">
        <v>117</v>
      </c>
      <c r="W104" s="508">
        <v>213</v>
      </c>
      <c r="X104" s="1413"/>
      <c r="Y104" s="508">
        <v>105</v>
      </c>
      <c r="Z104" s="508">
        <v>123</v>
      </c>
      <c r="AA104" s="1413"/>
      <c r="AB104" s="508">
        <v>60</v>
      </c>
      <c r="AC104" s="508">
        <v>253</v>
      </c>
      <c r="AD104" s="1413"/>
      <c r="AE104" s="508">
        <v>131</v>
      </c>
      <c r="AF104" s="508">
        <v>874</v>
      </c>
      <c r="AG104" s="508">
        <v>413</v>
      </c>
      <c r="AI104" s="477" t="s">
        <v>74</v>
      </c>
      <c r="AJ104" s="497">
        <v>401</v>
      </c>
      <c r="AK104" s="508">
        <v>72</v>
      </c>
      <c r="AL104" s="508">
        <v>68</v>
      </c>
      <c r="AM104" s="508">
        <v>57</v>
      </c>
      <c r="AN104" s="508">
        <v>52</v>
      </c>
      <c r="AO104" s="508">
        <v>249</v>
      </c>
      <c r="AP104" s="508">
        <v>242</v>
      </c>
      <c r="AQ104" s="508">
        <v>10</v>
      </c>
      <c r="AR104" s="508">
        <v>252</v>
      </c>
      <c r="AS104" s="508">
        <v>47</v>
      </c>
      <c r="AU104" s="477" t="s">
        <v>74</v>
      </c>
      <c r="AV104" s="497">
        <v>401</v>
      </c>
      <c r="AW104" s="508">
        <v>501</v>
      </c>
      <c r="AX104" s="508">
        <v>230</v>
      </c>
      <c r="AY104" s="508">
        <v>209</v>
      </c>
      <c r="AZ104" s="508">
        <v>228</v>
      </c>
      <c r="BA104" s="508">
        <v>44</v>
      </c>
      <c r="BB104" s="508">
        <v>20</v>
      </c>
      <c r="BC104" s="508">
        <v>19</v>
      </c>
      <c r="BD104" s="508">
        <v>111</v>
      </c>
    </row>
    <row r="105" spans="1:56" ht="12.75" customHeight="1">
      <c r="A105" s="477" t="s">
        <v>75</v>
      </c>
      <c r="B105" s="497">
        <v>415</v>
      </c>
      <c r="C105" s="508">
        <v>117</v>
      </c>
      <c r="D105" s="1413"/>
      <c r="E105" s="508">
        <v>51</v>
      </c>
      <c r="F105" s="508">
        <v>109</v>
      </c>
      <c r="G105" s="1413"/>
      <c r="H105" s="508">
        <v>46</v>
      </c>
      <c r="I105" s="508">
        <v>78</v>
      </c>
      <c r="J105" s="1413"/>
      <c r="K105" s="508">
        <v>35</v>
      </c>
      <c r="L105" s="508">
        <v>63</v>
      </c>
      <c r="M105" s="1413"/>
      <c r="N105" s="508">
        <v>27</v>
      </c>
      <c r="O105" s="508">
        <v>367</v>
      </c>
      <c r="P105" s="508">
        <v>159</v>
      </c>
      <c r="R105" s="477" t="s">
        <v>75</v>
      </c>
      <c r="S105" s="497">
        <v>415</v>
      </c>
      <c r="T105" s="508">
        <v>26</v>
      </c>
      <c r="U105" s="1413"/>
      <c r="V105" s="508">
        <v>9</v>
      </c>
      <c r="W105" s="508">
        <v>16</v>
      </c>
      <c r="X105" s="1413"/>
      <c r="Y105" s="508">
        <v>4</v>
      </c>
      <c r="Z105" s="508">
        <v>4</v>
      </c>
      <c r="AA105" s="1413"/>
      <c r="AB105" s="508">
        <v>1</v>
      </c>
      <c r="AC105" s="508">
        <v>7</v>
      </c>
      <c r="AD105" s="1413"/>
      <c r="AE105" s="508">
        <v>1</v>
      </c>
      <c r="AF105" s="508">
        <v>53</v>
      </c>
      <c r="AG105" s="508">
        <v>15</v>
      </c>
      <c r="AI105" s="477" t="s">
        <v>75</v>
      </c>
      <c r="AJ105" s="497">
        <v>415</v>
      </c>
      <c r="AK105" s="508">
        <v>5</v>
      </c>
      <c r="AL105" s="508">
        <v>4</v>
      </c>
      <c r="AM105" s="508">
        <v>3</v>
      </c>
      <c r="AN105" s="508">
        <v>3</v>
      </c>
      <c r="AO105" s="508">
        <v>15</v>
      </c>
      <c r="AP105" s="508">
        <v>13</v>
      </c>
      <c r="AQ105" s="508">
        <v>2</v>
      </c>
      <c r="AR105" s="508">
        <v>15</v>
      </c>
      <c r="AS105" s="508">
        <v>4</v>
      </c>
      <c r="AU105" s="477" t="s">
        <v>75</v>
      </c>
      <c r="AV105" s="497">
        <v>415</v>
      </c>
      <c r="AW105" s="508">
        <v>20</v>
      </c>
      <c r="AX105" s="508">
        <v>11</v>
      </c>
      <c r="AY105" s="508">
        <v>6</v>
      </c>
      <c r="AZ105" s="508">
        <v>10</v>
      </c>
      <c r="BA105" s="508">
        <v>1</v>
      </c>
      <c r="BB105" s="508">
        <v>3</v>
      </c>
      <c r="BC105" s="508">
        <v>1</v>
      </c>
      <c r="BD105" s="508">
        <v>4</v>
      </c>
    </row>
    <row r="106" spans="1:56" ht="12.75" customHeight="1">
      <c r="A106" s="477" t="s">
        <v>76</v>
      </c>
      <c r="B106" s="497">
        <v>406</v>
      </c>
      <c r="C106" s="508">
        <v>327</v>
      </c>
      <c r="D106" s="1413"/>
      <c r="E106" s="508">
        <v>158</v>
      </c>
      <c r="F106" s="508">
        <v>308</v>
      </c>
      <c r="G106" s="1413"/>
      <c r="H106" s="508">
        <v>156</v>
      </c>
      <c r="I106" s="508">
        <v>265</v>
      </c>
      <c r="J106" s="1413"/>
      <c r="K106" s="508">
        <v>116</v>
      </c>
      <c r="L106" s="508">
        <v>331</v>
      </c>
      <c r="M106" s="1413"/>
      <c r="N106" s="508">
        <v>166</v>
      </c>
      <c r="O106" s="508">
        <v>1231</v>
      </c>
      <c r="P106" s="508">
        <v>596</v>
      </c>
      <c r="R106" s="477" t="s">
        <v>76</v>
      </c>
      <c r="S106" s="497">
        <v>406</v>
      </c>
      <c r="T106" s="508">
        <v>32</v>
      </c>
      <c r="U106" s="1413"/>
      <c r="V106" s="508">
        <v>15</v>
      </c>
      <c r="W106" s="508">
        <v>24</v>
      </c>
      <c r="X106" s="1413"/>
      <c r="Y106" s="508">
        <v>13</v>
      </c>
      <c r="Z106" s="508">
        <v>11</v>
      </c>
      <c r="AA106" s="1413"/>
      <c r="AB106" s="508">
        <v>7</v>
      </c>
      <c r="AC106" s="508">
        <v>47</v>
      </c>
      <c r="AD106" s="1413"/>
      <c r="AE106" s="508">
        <v>27</v>
      </c>
      <c r="AF106" s="508">
        <v>114</v>
      </c>
      <c r="AG106" s="508">
        <v>62</v>
      </c>
      <c r="AI106" s="477" t="s">
        <v>76</v>
      </c>
      <c r="AJ106" s="497">
        <v>406</v>
      </c>
      <c r="AK106" s="508">
        <v>10</v>
      </c>
      <c r="AL106" s="508">
        <v>10</v>
      </c>
      <c r="AM106" s="508">
        <v>7</v>
      </c>
      <c r="AN106" s="508">
        <v>10</v>
      </c>
      <c r="AO106" s="508">
        <v>37</v>
      </c>
      <c r="AP106" s="508">
        <v>36</v>
      </c>
      <c r="AQ106" s="508">
        <v>0</v>
      </c>
      <c r="AR106" s="508">
        <v>36</v>
      </c>
      <c r="AS106" s="508">
        <v>7</v>
      </c>
      <c r="AU106" s="477" t="s">
        <v>76</v>
      </c>
      <c r="AV106" s="497">
        <v>406</v>
      </c>
      <c r="AW106" s="508">
        <v>85</v>
      </c>
      <c r="AX106" s="508">
        <v>28</v>
      </c>
      <c r="AY106" s="508">
        <v>26</v>
      </c>
      <c r="AZ106" s="508">
        <v>50</v>
      </c>
      <c r="BA106" s="508">
        <v>6</v>
      </c>
      <c r="BB106" s="508">
        <v>3</v>
      </c>
      <c r="BC106" s="508">
        <v>1</v>
      </c>
      <c r="BD106" s="508">
        <v>12</v>
      </c>
    </row>
    <row r="107" spans="1:56" ht="12.75" customHeight="1">
      <c r="A107" s="477" t="s">
        <v>77</v>
      </c>
      <c r="B107" s="497">
        <v>407</v>
      </c>
      <c r="C107" s="508">
        <v>132</v>
      </c>
      <c r="D107" s="1413"/>
      <c r="E107" s="508">
        <v>71</v>
      </c>
      <c r="F107" s="508">
        <v>106</v>
      </c>
      <c r="G107" s="1413"/>
      <c r="H107" s="508">
        <v>52</v>
      </c>
      <c r="I107" s="508">
        <v>77</v>
      </c>
      <c r="J107" s="1413"/>
      <c r="K107" s="508">
        <v>34</v>
      </c>
      <c r="L107" s="508">
        <v>43</v>
      </c>
      <c r="M107" s="1413"/>
      <c r="N107" s="508">
        <v>22</v>
      </c>
      <c r="O107" s="508">
        <v>358</v>
      </c>
      <c r="P107" s="508">
        <v>179</v>
      </c>
      <c r="R107" s="477" t="s">
        <v>77</v>
      </c>
      <c r="S107" s="497">
        <v>407</v>
      </c>
      <c r="T107" s="508">
        <v>44</v>
      </c>
      <c r="U107" s="1413"/>
      <c r="V107" s="508">
        <v>19</v>
      </c>
      <c r="W107" s="508">
        <v>28</v>
      </c>
      <c r="X107" s="1413"/>
      <c r="Y107" s="508">
        <v>16</v>
      </c>
      <c r="Z107" s="508">
        <v>15</v>
      </c>
      <c r="AA107" s="1413"/>
      <c r="AB107" s="508">
        <v>6</v>
      </c>
      <c r="AC107" s="508">
        <v>1</v>
      </c>
      <c r="AD107" s="1413"/>
      <c r="AE107" s="508">
        <v>0</v>
      </c>
      <c r="AF107" s="508">
        <v>88</v>
      </c>
      <c r="AG107" s="508">
        <v>41</v>
      </c>
      <c r="AI107" s="477" t="s">
        <v>77</v>
      </c>
      <c r="AJ107" s="497">
        <v>407</v>
      </c>
      <c r="AK107" s="508">
        <v>2</v>
      </c>
      <c r="AL107" s="508">
        <v>2</v>
      </c>
      <c r="AM107" s="508">
        <v>2</v>
      </c>
      <c r="AN107" s="508">
        <v>1</v>
      </c>
      <c r="AO107" s="508">
        <v>7</v>
      </c>
      <c r="AP107" s="508">
        <v>7</v>
      </c>
      <c r="AQ107" s="508">
        <v>0</v>
      </c>
      <c r="AR107" s="508">
        <v>7</v>
      </c>
      <c r="AS107" s="508">
        <v>1</v>
      </c>
      <c r="AU107" s="477" t="s">
        <v>77</v>
      </c>
      <c r="AV107" s="497">
        <v>407</v>
      </c>
      <c r="AW107" s="508">
        <v>13</v>
      </c>
      <c r="AX107" s="508">
        <v>6</v>
      </c>
      <c r="AY107" s="508">
        <v>5</v>
      </c>
      <c r="AZ107" s="508">
        <v>7</v>
      </c>
      <c r="BA107" s="508">
        <v>1</v>
      </c>
      <c r="BB107" s="508">
        <v>0</v>
      </c>
      <c r="BC107" s="508">
        <v>1</v>
      </c>
      <c r="BD107" s="508">
        <v>1</v>
      </c>
    </row>
    <row r="108" spans="1:56" ht="12.75" customHeight="1">
      <c r="A108" s="542" t="s">
        <v>79</v>
      </c>
      <c r="B108" s="588"/>
      <c r="C108" s="588"/>
      <c r="D108" s="1416"/>
      <c r="E108" s="588"/>
      <c r="F108" s="588"/>
      <c r="G108" s="1416"/>
      <c r="H108" s="588"/>
      <c r="I108" s="588"/>
      <c r="J108" s="1416"/>
      <c r="K108" s="588"/>
      <c r="L108" s="588"/>
      <c r="M108" s="1416"/>
      <c r="N108" s="588"/>
      <c r="O108" s="588"/>
      <c r="P108" s="588"/>
      <c r="R108" s="586" t="s">
        <v>79</v>
      </c>
      <c r="S108" s="589"/>
      <c r="T108" s="589"/>
      <c r="U108" s="1415"/>
      <c r="V108" s="589"/>
      <c r="W108" s="589"/>
      <c r="X108" s="1415"/>
      <c r="Y108" s="589"/>
      <c r="Z108" s="589"/>
      <c r="AA108" s="1415"/>
      <c r="AB108" s="589"/>
      <c r="AC108" s="589"/>
      <c r="AD108" s="1415"/>
      <c r="AE108" s="589"/>
      <c r="AF108" s="589"/>
      <c r="AG108" s="589"/>
      <c r="AI108" s="586" t="s">
        <v>79</v>
      </c>
      <c r="AJ108" s="587"/>
      <c r="AK108" s="587"/>
      <c r="AL108" s="587"/>
      <c r="AM108" s="587"/>
      <c r="AN108" s="587"/>
      <c r="AO108" s="587"/>
      <c r="AP108" s="587"/>
      <c r="AQ108" s="587"/>
      <c r="AR108" s="587"/>
      <c r="AS108" s="587"/>
      <c r="AU108" s="485" t="s">
        <v>79</v>
      </c>
      <c r="AV108" s="497"/>
      <c r="AW108" s="508"/>
      <c r="AX108" s="508"/>
      <c r="AY108" s="508"/>
      <c r="AZ108" s="508"/>
      <c r="BA108" s="508"/>
      <c r="BB108" s="508"/>
      <c r="BC108" s="508"/>
      <c r="BD108" s="508"/>
    </row>
    <row r="109" spans="1:56" ht="12.75" customHeight="1">
      <c r="A109" s="477" t="s">
        <v>80</v>
      </c>
      <c r="B109" s="497">
        <v>119</v>
      </c>
      <c r="C109" s="508">
        <v>352</v>
      </c>
      <c r="D109" s="1413"/>
      <c r="E109" s="508">
        <v>180</v>
      </c>
      <c r="F109" s="508">
        <v>230</v>
      </c>
      <c r="G109" s="1413"/>
      <c r="H109" s="508">
        <v>122</v>
      </c>
      <c r="I109" s="508">
        <v>165</v>
      </c>
      <c r="J109" s="1413"/>
      <c r="K109" s="508">
        <v>79</v>
      </c>
      <c r="L109" s="508">
        <v>193</v>
      </c>
      <c r="M109" s="1413"/>
      <c r="N109" s="508">
        <v>105</v>
      </c>
      <c r="O109" s="508">
        <v>940</v>
      </c>
      <c r="P109" s="508">
        <v>486</v>
      </c>
      <c r="R109" s="477" t="s">
        <v>80</v>
      </c>
      <c r="S109" s="497">
        <v>119</v>
      </c>
      <c r="T109" s="508">
        <v>23</v>
      </c>
      <c r="U109" s="1413"/>
      <c r="V109" s="508">
        <v>12</v>
      </c>
      <c r="W109" s="508">
        <v>9</v>
      </c>
      <c r="X109" s="1413"/>
      <c r="Y109" s="508">
        <v>4</v>
      </c>
      <c r="Z109" s="508">
        <v>7</v>
      </c>
      <c r="AA109" s="1413"/>
      <c r="AB109" s="508">
        <v>3</v>
      </c>
      <c r="AC109" s="508">
        <v>19</v>
      </c>
      <c r="AD109" s="1413"/>
      <c r="AE109" s="508">
        <v>7</v>
      </c>
      <c r="AF109" s="508">
        <v>58</v>
      </c>
      <c r="AG109" s="508">
        <v>26</v>
      </c>
      <c r="AI109" s="477" t="s">
        <v>80</v>
      </c>
      <c r="AJ109" s="497">
        <v>119</v>
      </c>
      <c r="AK109" s="508">
        <v>8</v>
      </c>
      <c r="AL109" s="508">
        <v>7</v>
      </c>
      <c r="AM109" s="508">
        <v>6</v>
      </c>
      <c r="AN109" s="508">
        <v>6</v>
      </c>
      <c r="AO109" s="508">
        <v>27</v>
      </c>
      <c r="AP109" s="508">
        <v>18</v>
      </c>
      <c r="AQ109" s="508">
        <v>9</v>
      </c>
      <c r="AR109" s="508">
        <v>27</v>
      </c>
      <c r="AS109" s="508">
        <v>7</v>
      </c>
      <c r="AU109" s="477" t="s">
        <v>80</v>
      </c>
      <c r="AV109" s="497">
        <v>119</v>
      </c>
      <c r="AW109" s="508">
        <v>40</v>
      </c>
      <c r="AX109" s="508">
        <v>10</v>
      </c>
      <c r="AY109" s="508">
        <v>13</v>
      </c>
      <c r="AZ109" s="508">
        <v>21</v>
      </c>
      <c r="BA109" s="508">
        <v>1</v>
      </c>
      <c r="BB109" s="508">
        <v>5</v>
      </c>
      <c r="BC109" s="508">
        <v>1</v>
      </c>
      <c r="BD109" s="508">
        <v>0</v>
      </c>
    </row>
    <row r="110" spans="1:56" ht="12.75" customHeight="1">
      <c r="A110" s="477" t="s">
        <v>81</v>
      </c>
      <c r="B110" s="497">
        <v>111</v>
      </c>
      <c r="C110" s="508">
        <v>1997</v>
      </c>
      <c r="D110" s="1413"/>
      <c r="E110" s="508">
        <v>1009</v>
      </c>
      <c r="F110" s="508">
        <v>1479</v>
      </c>
      <c r="G110" s="1413"/>
      <c r="H110" s="508">
        <v>742</v>
      </c>
      <c r="I110" s="508">
        <v>1089</v>
      </c>
      <c r="J110" s="1413"/>
      <c r="K110" s="508">
        <v>535</v>
      </c>
      <c r="L110" s="508">
        <v>1134</v>
      </c>
      <c r="M110" s="1413"/>
      <c r="N110" s="508">
        <v>593</v>
      </c>
      <c r="O110" s="508">
        <v>5699</v>
      </c>
      <c r="P110" s="508">
        <v>2879</v>
      </c>
      <c r="R110" s="477" t="s">
        <v>81</v>
      </c>
      <c r="S110" s="497">
        <v>111</v>
      </c>
      <c r="T110" s="508">
        <v>149</v>
      </c>
      <c r="U110" s="1413"/>
      <c r="V110" s="508">
        <v>71</v>
      </c>
      <c r="W110" s="508">
        <v>105</v>
      </c>
      <c r="X110" s="1413"/>
      <c r="Y110" s="508">
        <v>50</v>
      </c>
      <c r="Z110" s="508">
        <v>86</v>
      </c>
      <c r="AA110" s="1413"/>
      <c r="AB110" s="508">
        <v>44</v>
      </c>
      <c r="AC110" s="508">
        <v>172</v>
      </c>
      <c r="AD110" s="1413"/>
      <c r="AE110" s="508">
        <v>88</v>
      </c>
      <c r="AF110" s="508">
        <v>512</v>
      </c>
      <c r="AG110" s="508">
        <v>253</v>
      </c>
      <c r="AI110" s="477" t="s">
        <v>81</v>
      </c>
      <c r="AJ110" s="497">
        <v>111</v>
      </c>
      <c r="AK110" s="508">
        <v>35</v>
      </c>
      <c r="AL110" s="508">
        <v>28</v>
      </c>
      <c r="AM110" s="508">
        <v>25</v>
      </c>
      <c r="AN110" s="508">
        <v>24</v>
      </c>
      <c r="AO110" s="508">
        <v>112</v>
      </c>
      <c r="AP110" s="508">
        <v>98</v>
      </c>
      <c r="AQ110" s="508">
        <v>20</v>
      </c>
      <c r="AR110" s="508">
        <v>118</v>
      </c>
      <c r="AS110" s="508">
        <v>19</v>
      </c>
      <c r="AU110" s="477" t="s">
        <v>81</v>
      </c>
      <c r="AV110" s="497">
        <v>111</v>
      </c>
      <c r="AW110" s="508">
        <v>180</v>
      </c>
      <c r="AX110" s="508">
        <v>78</v>
      </c>
      <c r="AY110" s="508">
        <v>71</v>
      </c>
      <c r="AZ110" s="508">
        <v>89</v>
      </c>
      <c r="BA110" s="508">
        <v>10</v>
      </c>
      <c r="BB110" s="508">
        <v>10</v>
      </c>
      <c r="BC110" s="508">
        <v>8</v>
      </c>
      <c r="BD110" s="508">
        <v>26</v>
      </c>
    </row>
    <row r="111" spans="1:56" ht="12.75" customHeight="1">
      <c r="A111" s="485" t="s">
        <v>82</v>
      </c>
      <c r="B111" s="497"/>
      <c r="C111" s="508"/>
      <c r="D111" s="1413"/>
      <c r="E111" s="508"/>
      <c r="F111" s="508"/>
      <c r="G111" s="1413"/>
      <c r="H111" s="508"/>
      <c r="I111" s="508"/>
      <c r="J111" s="1413"/>
      <c r="K111" s="508"/>
      <c r="L111" s="508"/>
      <c r="M111" s="1413"/>
      <c r="N111" s="508"/>
      <c r="O111" s="508"/>
      <c r="P111" s="508"/>
      <c r="R111" s="485" t="s">
        <v>82</v>
      </c>
      <c r="S111" s="497"/>
      <c r="T111" s="508"/>
      <c r="U111" s="1413"/>
      <c r="V111" s="508"/>
      <c r="W111" s="508"/>
      <c r="X111" s="1413"/>
      <c r="Y111" s="508"/>
      <c r="Z111" s="508"/>
      <c r="AA111" s="1413"/>
      <c r="AB111" s="508"/>
      <c r="AC111" s="508"/>
      <c r="AD111" s="1413"/>
      <c r="AE111" s="508"/>
      <c r="AF111" s="508"/>
      <c r="AG111" s="508"/>
      <c r="AI111" s="485" t="s">
        <v>82</v>
      </c>
      <c r="AJ111" s="497"/>
      <c r="AK111" s="508"/>
      <c r="AL111" s="508"/>
      <c r="AM111" s="508"/>
      <c r="AN111" s="508"/>
      <c r="AO111" s="508"/>
      <c r="AP111" s="508"/>
      <c r="AQ111" s="508"/>
      <c r="AR111" s="508"/>
      <c r="AS111" s="508"/>
      <c r="AU111" s="485" t="s">
        <v>82</v>
      </c>
      <c r="AV111" s="497"/>
      <c r="AW111" s="508"/>
      <c r="AX111" s="508"/>
      <c r="AY111" s="508"/>
      <c r="AZ111" s="508"/>
      <c r="BA111" s="508"/>
      <c r="BB111" s="508"/>
      <c r="BC111" s="508"/>
      <c r="BD111" s="508"/>
    </row>
    <row r="112" spans="1:56" ht="12.75" customHeight="1">
      <c r="A112" s="477" t="s">
        <v>83</v>
      </c>
      <c r="B112" s="497">
        <v>618</v>
      </c>
      <c r="C112" s="508">
        <v>1170</v>
      </c>
      <c r="D112" s="1413"/>
      <c r="E112" s="508">
        <v>620</v>
      </c>
      <c r="F112" s="508">
        <v>1091</v>
      </c>
      <c r="G112" s="1413"/>
      <c r="H112" s="508">
        <v>577</v>
      </c>
      <c r="I112" s="508">
        <v>988</v>
      </c>
      <c r="J112" s="1413"/>
      <c r="K112" s="508">
        <v>530</v>
      </c>
      <c r="L112" s="508">
        <v>1155</v>
      </c>
      <c r="M112" s="1413"/>
      <c r="N112" s="508">
        <v>652</v>
      </c>
      <c r="O112" s="508">
        <v>4404</v>
      </c>
      <c r="P112" s="508">
        <v>2379</v>
      </c>
      <c r="R112" s="477" t="s">
        <v>83</v>
      </c>
      <c r="S112" s="497">
        <v>618</v>
      </c>
      <c r="T112" s="508">
        <v>128</v>
      </c>
      <c r="U112" s="1413"/>
      <c r="V112" s="508">
        <v>68</v>
      </c>
      <c r="W112" s="508">
        <v>53</v>
      </c>
      <c r="X112" s="1413"/>
      <c r="Y112" s="508">
        <v>21</v>
      </c>
      <c r="Z112" s="508">
        <v>72</v>
      </c>
      <c r="AA112" s="1413"/>
      <c r="AB112" s="508">
        <v>42</v>
      </c>
      <c r="AC112" s="508">
        <v>258</v>
      </c>
      <c r="AD112" s="1413"/>
      <c r="AE112" s="508">
        <v>135</v>
      </c>
      <c r="AF112" s="508">
        <v>511</v>
      </c>
      <c r="AG112" s="508">
        <v>266</v>
      </c>
      <c r="AI112" s="477" t="s">
        <v>83</v>
      </c>
      <c r="AJ112" s="497">
        <v>618</v>
      </c>
      <c r="AK112" s="508">
        <v>18</v>
      </c>
      <c r="AL112" s="508">
        <v>23</v>
      </c>
      <c r="AM112" s="508">
        <v>20</v>
      </c>
      <c r="AN112" s="508">
        <v>21</v>
      </c>
      <c r="AO112" s="508">
        <v>82</v>
      </c>
      <c r="AP112" s="513">
        <v>75</v>
      </c>
      <c r="AQ112" s="513">
        <v>7</v>
      </c>
      <c r="AR112" s="513">
        <v>82</v>
      </c>
      <c r="AS112" s="508">
        <v>13</v>
      </c>
      <c r="AU112" s="477" t="s">
        <v>83</v>
      </c>
      <c r="AV112" s="497">
        <v>618</v>
      </c>
      <c r="AW112" s="508">
        <v>136</v>
      </c>
      <c r="AX112" s="508">
        <v>35</v>
      </c>
      <c r="AY112" s="508">
        <v>51</v>
      </c>
      <c r="AZ112" s="508">
        <v>70</v>
      </c>
      <c r="BA112" s="508">
        <v>9</v>
      </c>
      <c r="BB112" s="508">
        <v>6</v>
      </c>
      <c r="BC112" s="508">
        <v>7</v>
      </c>
      <c r="BD112" s="508">
        <v>20</v>
      </c>
    </row>
    <row r="113" spans="1:56" ht="12.75" customHeight="1">
      <c r="A113" s="477" t="s">
        <v>84</v>
      </c>
      <c r="B113" s="497">
        <v>616</v>
      </c>
      <c r="C113" s="508">
        <v>961</v>
      </c>
      <c r="D113" s="1413"/>
      <c r="E113" s="508">
        <v>505</v>
      </c>
      <c r="F113" s="508">
        <v>722</v>
      </c>
      <c r="G113" s="1413"/>
      <c r="H113" s="508">
        <v>400</v>
      </c>
      <c r="I113" s="508">
        <v>674</v>
      </c>
      <c r="J113" s="1413"/>
      <c r="K113" s="508">
        <v>362</v>
      </c>
      <c r="L113" s="508">
        <v>656</v>
      </c>
      <c r="M113" s="1413"/>
      <c r="N113" s="508">
        <v>333</v>
      </c>
      <c r="O113" s="508">
        <v>3013</v>
      </c>
      <c r="P113" s="508">
        <v>1600</v>
      </c>
      <c r="R113" s="477" t="s">
        <v>84</v>
      </c>
      <c r="S113" s="497">
        <v>616</v>
      </c>
      <c r="T113" s="508">
        <v>40</v>
      </c>
      <c r="U113" s="1413"/>
      <c r="V113" s="508">
        <v>20</v>
      </c>
      <c r="W113" s="508">
        <v>27</v>
      </c>
      <c r="X113" s="1413"/>
      <c r="Y113" s="508">
        <v>14</v>
      </c>
      <c r="Z113" s="508">
        <v>21</v>
      </c>
      <c r="AA113" s="1413"/>
      <c r="AB113" s="508">
        <v>15</v>
      </c>
      <c r="AC113" s="508">
        <v>53</v>
      </c>
      <c r="AD113" s="1413"/>
      <c r="AE113" s="508">
        <v>31</v>
      </c>
      <c r="AF113" s="508">
        <v>141</v>
      </c>
      <c r="AG113" s="508">
        <v>80</v>
      </c>
      <c r="AI113" s="477" t="s">
        <v>84</v>
      </c>
      <c r="AJ113" s="497">
        <v>616</v>
      </c>
      <c r="AK113" s="508">
        <v>16</v>
      </c>
      <c r="AL113" s="508">
        <v>13</v>
      </c>
      <c r="AM113" s="508">
        <v>15</v>
      </c>
      <c r="AN113" s="508">
        <v>14</v>
      </c>
      <c r="AO113" s="508">
        <v>58</v>
      </c>
      <c r="AP113" s="508">
        <v>58</v>
      </c>
      <c r="AQ113" s="508">
        <v>0</v>
      </c>
      <c r="AR113" s="508">
        <v>58</v>
      </c>
      <c r="AS113" s="508">
        <v>10</v>
      </c>
      <c r="AU113" s="477" t="s">
        <v>84</v>
      </c>
      <c r="AV113" s="497">
        <v>616</v>
      </c>
      <c r="AW113" s="508">
        <v>121</v>
      </c>
      <c r="AX113" s="508">
        <v>25</v>
      </c>
      <c r="AY113" s="508">
        <v>43</v>
      </c>
      <c r="AZ113" s="508">
        <v>61</v>
      </c>
      <c r="BA113" s="508">
        <v>16</v>
      </c>
      <c r="BB113" s="508">
        <v>1</v>
      </c>
      <c r="BC113" s="508">
        <v>2</v>
      </c>
      <c r="BD113" s="508">
        <v>16</v>
      </c>
    </row>
    <row r="114" spans="1:56" ht="12.75" customHeight="1">
      <c r="A114" s="477" t="s">
        <v>85</v>
      </c>
      <c r="B114" s="497">
        <v>614</v>
      </c>
      <c r="C114" s="508">
        <v>2042</v>
      </c>
      <c r="D114" s="1413"/>
      <c r="E114" s="508">
        <v>1128</v>
      </c>
      <c r="F114" s="508">
        <v>1628</v>
      </c>
      <c r="G114" s="1413"/>
      <c r="H114" s="508">
        <v>863</v>
      </c>
      <c r="I114" s="508">
        <v>1322</v>
      </c>
      <c r="J114" s="1413"/>
      <c r="K114" s="508">
        <v>726</v>
      </c>
      <c r="L114" s="508">
        <v>1466</v>
      </c>
      <c r="M114" s="1413"/>
      <c r="N114" s="508">
        <v>809</v>
      </c>
      <c r="O114" s="508">
        <v>6458</v>
      </c>
      <c r="P114" s="508">
        <v>3526</v>
      </c>
      <c r="R114" s="477" t="s">
        <v>85</v>
      </c>
      <c r="S114" s="497">
        <v>614</v>
      </c>
      <c r="T114" s="508">
        <v>224</v>
      </c>
      <c r="U114" s="1413"/>
      <c r="V114" s="508">
        <v>111</v>
      </c>
      <c r="W114" s="508">
        <v>174</v>
      </c>
      <c r="X114" s="1413"/>
      <c r="Y114" s="508">
        <v>92</v>
      </c>
      <c r="Z114" s="508">
        <v>122</v>
      </c>
      <c r="AA114" s="1413"/>
      <c r="AB114" s="508">
        <v>54</v>
      </c>
      <c r="AC114" s="508">
        <v>126</v>
      </c>
      <c r="AD114" s="1413"/>
      <c r="AE114" s="508">
        <v>93</v>
      </c>
      <c r="AF114" s="508">
        <v>646</v>
      </c>
      <c r="AG114" s="508">
        <v>350</v>
      </c>
      <c r="AI114" s="477" t="s">
        <v>85</v>
      </c>
      <c r="AJ114" s="497">
        <v>614</v>
      </c>
      <c r="AK114" s="508">
        <v>45</v>
      </c>
      <c r="AL114" s="508">
        <v>42</v>
      </c>
      <c r="AM114" s="508">
        <v>34</v>
      </c>
      <c r="AN114" s="508">
        <v>38</v>
      </c>
      <c r="AO114" s="508">
        <v>159</v>
      </c>
      <c r="AP114" s="508">
        <v>131</v>
      </c>
      <c r="AQ114" s="508">
        <v>30</v>
      </c>
      <c r="AR114" s="508">
        <v>161</v>
      </c>
      <c r="AS114" s="508">
        <v>29</v>
      </c>
      <c r="AU114" s="477" t="s">
        <v>85</v>
      </c>
      <c r="AV114" s="497">
        <v>614</v>
      </c>
      <c r="AW114" s="508">
        <v>306</v>
      </c>
      <c r="AX114" s="508">
        <v>119</v>
      </c>
      <c r="AY114" s="508">
        <v>117</v>
      </c>
      <c r="AZ114" s="508">
        <v>157</v>
      </c>
      <c r="BA114" s="508">
        <v>26</v>
      </c>
      <c r="BB114" s="508">
        <v>6</v>
      </c>
      <c r="BC114" s="508">
        <v>6</v>
      </c>
      <c r="BD114" s="508">
        <v>67</v>
      </c>
    </row>
    <row r="115" spans="1:56" ht="12.75" customHeight="1">
      <c r="A115" s="477" t="s">
        <v>86</v>
      </c>
      <c r="B115" s="497">
        <v>613</v>
      </c>
      <c r="C115" s="508">
        <v>381</v>
      </c>
      <c r="D115" s="1413"/>
      <c r="E115" s="508">
        <v>183</v>
      </c>
      <c r="F115" s="508">
        <v>300</v>
      </c>
      <c r="G115" s="1413"/>
      <c r="H115" s="508">
        <v>153</v>
      </c>
      <c r="I115" s="508">
        <v>198</v>
      </c>
      <c r="J115" s="1413"/>
      <c r="K115" s="508">
        <v>105</v>
      </c>
      <c r="L115" s="508">
        <v>153</v>
      </c>
      <c r="M115" s="1413"/>
      <c r="N115" s="508">
        <v>58</v>
      </c>
      <c r="O115" s="508">
        <v>1032</v>
      </c>
      <c r="P115" s="508">
        <v>499</v>
      </c>
      <c r="R115" s="477" t="s">
        <v>86</v>
      </c>
      <c r="S115" s="497">
        <v>613</v>
      </c>
      <c r="T115" s="508">
        <v>36</v>
      </c>
      <c r="U115" s="1413"/>
      <c r="V115" s="508">
        <v>16</v>
      </c>
      <c r="W115" s="508">
        <v>24</v>
      </c>
      <c r="X115" s="1413"/>
      <c r="Y115" s="508">
        <v>10</v>
      </c>
      <c r="Z115" s="508">
        <v>10</v>
      </c>
      <c r="AA115" s="1413"/>
      <c r="AB115" s="508">
        <v>6</v>
      </c>
      <c r="AC115" s="508">
        <v>20</v>
      </c>
      <c r="AD115" s="1413"/>
      <c r="AE115" s="508">
        <v>9</v>
      </c>
      <c r="AF115" s="508">
        <v>90</v>
      </c>
      <c r="AG115" s="508">
        <v>41</v>
      </c>
      <c r="AI115" s="477" t="s">
        <v>86</v>
      </c>
      <c r="AJ115" s="497">
        <v>613</v>
      </c>
      <c r="AK115" s="508">
        <v>11</v>
      </c>
      <c r="AL115" s="508">
        <v>11</v>
      </c>
      <c r="AM115" s="508">
        <v>10</v>
      </c>
      <c r="AN115" s="508">
        <v>8</v>
      </c>
      <c r="AO115" s="508">
        <v>40</v>
      </c>
      <c r="AP115" s="508">
        <v>14</v>
      </c>
      <c r="AQ115" s="508">
        <v>21</v>
      </c>
      <c r="AR115" s="508">
        <v>35</v>
      </c>
      <c r="AS115" s="508">
        <v>10</v>
      </c>
      <c r="AU115" s="477" t="s">
        <v>86</v>
      </c>
      <c r="AV115" s="497">
        <v>613</v>
      </c>
      <c r="AW115" s="508">
        <v>45</v>
      </c>
      <c r="AX115" s="508">
        <v>13</v>
      </c>
      <c r="AY115" s="508">
        <v>19</v>
      </c>
      <c r="AZ115" s="508">
        <v>24</v>
      </c>
      <c r="BA115" s="508">
        <v>2</v>
      </c>
      <c r="BB115" s="508">
        <v>0</v>
      </c>
      <c r="BC115" s="508">
        <v>4</v>
      </c>
      <c r="BD115" s="508">
        <v>2</v>
      </c>
    </row>
    <row r="116" spans="1:56" ht="12.75" customHeight="1">
      <c r="A116" s="477" t="s">
        <v>163</v>
      </c>
      <c r="B116" s="497">
        <v>617</v>
      </c>
      <c r="C116" s="508">
        <v>947</v>
      </c>
      <c r="D116" s="1413"/>
      <c r="E116" s="508">
        <v>523</v>
      </c>
      <c r="F116" s="508">
        <v>930</v>
      </c>
      <c r="G116" s="1413"/>
      <c r="H116" s="508">
        <v>515</v>
      </c>
      <c r="I116" s="508">
        <v>731</v>
      </c>
      <c r="J116" s="1413"/>
      <c r="K116" s="508">
        <v>392</v>
      </c>
      <c r="L116" s="508">
        <v>805</v>
      </c>
      <c r="M116" s="1413"/>
      <c r="N116" s="508">
        <v>442</v>
      </c>
      <c r="O116" s="508">
        <v>3413</v>
      </c>
      <c r="P116" s="508">
        <v>1872</v>
      </c>
      <c r="R116" s="477" t="s">
        <v>163</v>
      </c>
      <c r="S116" s="497">
        <v>617</v>
      </c>
      <c r="T116" s="508">
        <v>132</v>
      </c>
      <c r="U116" s="1413"/>
      <c r="V116" s="508">
        <v>75</v>
      </c>
      <c r="W116" s="508">
        <v>108</v>
      </c>
      <c r="X116" s="1413"/>
      <c r="Y116" s="508">
        <v>56</v>
      </c>
      <c r="Z116" s="508">
        <v>69</v>
      </c>
      <c r="AA116" s="1413"/>
      <c r="AB116" s="508">
        <v>36</v>
      </c>
      <c r="AC116" s="508">
        <v>236</v>
      </c>
      <c r="AD116" s="1413"/>
      <c r="AE116" s="508">
        <v>131</v>
      </c>
      <c r="AF116" s="508">
        <v>545</v>
      </c>
      <c r="AG116" s="508">
        <v>298</v>
      </c>
      <c r="AI116" s="477" t="s">
        <v>163</v>
      </c>
      <c r="AJ116" s="497">
        <v>617</v>
      </c>
      <c r="AK116" s="508">
        <v>17</v>
      </c>
      <c r="AL116" s="508">
        <v>18</v>
      </c>
      <c r="AM116" s="508">
        <v>15</v>
      </c>
      <c r="AN116" s="508">
        <v>17</v>
      </c>
      <c r="AO116" s="508">
        <v>67</v>
      </c>
      <c r="AP116" s="508">
        <v>63</v>
      </c>
      <c r="AQ116" s="508">
        <v>4</v>
      </c>
      <c r="AR116" s="508">
        <v>67</v>
      </c>
      <c r="AS116" s="508">
        <v>12</v>
      </c>
      <c r="AU116" s="477" t="s">
        <v>163</v>
      </c>
      <c r="AV116" s="497">
        <v>617</v>
      </c>
      <c r="AW116" s="508">
        <v>131</v>
      </c>
      <c r="AX116" s="508">
        <v>44</v>
      </c>
      <c r="AY116" s="508">
        <v>54</v>
      </c>
      <c r="AZ116" s="508">
        <v>64</v>
      </c>
      <c r="BA116" s="508">
        <v>13</v>
      </c>
      <c r="BB116" s="508">
        <v>0</v>
      </c>
      <c r="BC116" s="508">
        <v>5</v>
      </c>
      <c r="BD116" s="508">
        <v>14</v>
      </c>
    </row>
    <row r="117" spans="1:56" ht="12.75" customHeight="1">
      <c r="A117" s="485" t="s">
        <v>88</v>
      </c>
      <c r="B117" s="497"/>
      <c r="C117" s="508"/>
      <c r="D117" s="1413"/>
      <c r="E117" s="508"/>
      <c r="F117" s="508"/>
      <c r="G117" s="1413"/>
      <c r="H117" s="508"/>
      <c r="I117" s="508"/>
      <c r="J117" s="1413"/>
      <c r="K117" s="508"/>
      <c r="L117" s="508"/>
      <c r="M117" s="1413"/>
      <c r="N117" s="508"/>
      <c r="O117" s="508"/>
      <c r="P117" s="508"/>
      <c r="R117" s="485" t="s">
        <v>88</v>
      </c>
      <c r="S117" s="497"/>
      <c r="T117" s="508"/>
      <c r="U117" s="1413"/>
      <c r="V117" s="508"/>
      <c r="W117" s="508"/>
      <c r="X117" s="1413"/>
      <c r="Y117" s="508"/>
      <c r="Z117" s="508"/>
      <c r="AA117" s="1413"/>
      <c r="AB117" s="508"/>
      <c r="AC117" s="508"/>
      <c r="AD117" s="1413"/>
      <c r="AE117" s="508"/>
      <c r="AF117" s="508"/>
      <c r="AG117" s="508"/>
      <c r="AI117" s="485" t="s">
        <v>88</v>
      </c>
      <c r="AJ117" s="497"/>
      <c r="AK117" s="508"/>
      <c r="AL117" s="508"/>
      <c r="AM117" s="508"/>
      <c r="AN117" s="508"/>
      <c r="AO117" s="508"/>
      <c r="AP117" s="508"/>
      <c r="AQ117" s="508"/>
      <c r="AR117" s="508"/>
      <c r="AS117" s="508"/>
      <c r="AU117" s="485" t="s">
        <v>88</v>
      </c>
      <c r="AV117" s="497"/>
      <c r="AW117" s="508"/>
      <c r="AX117" s="508"/>
      <c r="AY117" s="508"/>
      <c r="AZ117" s="508"/>
      <c r="BA117" s="508"/>
      <c r="BB117" s="508"/>
      <c r="BC117" s="508"/>
      <c r="BD117" s="508"/>
    </row>
    <row r="118" spans="1:56" ht="12.75" customHeight="1">
      <c r="A118" s="477" t="s">
        <v>89</v>
      </c>
      <c r="B118" s="497">
        <v>205</v>
      </c>
      <c r="C118" s="508">
        <v>877</v>
      </c>
      <c r="D118" s="1413"/>
      <c r="E118" s="508">
        <v>466</v>
      </c>
      <c r="F118" s="508">
        <v>671</v>
      </c>
      <c r="G118" s="1413"/>
      <c r="H118" s="508">
        <v>368</v>
      </c>
      <c r="I118" s="508">
        <v>540</v>
      </c>
      <c r="J118" s="1413"/>
      <c r="K118" s="508">
        <v>314</v>
      </c>
      <c r="L118" s="508">
        <v>533</v>
      </c>
      <c r="M118" s="1413"/>
      <c r="N118" s="508">
        <v>273</v>
      </c>
      <c r="O118" s="508">
        <v>2621</v>
      </c>
      <c r="P118" s="508">
        <v>1421</v>
      </c>
      <c r="R118" s="477" t="s">
        <v>89</v>
      </c>
      <c r="S118" s="497">
        <v>205</v>
      </c>
      <c r="T118" s="508">
        <v>132</v>
      </c>
      <c r="U118" s="1413"/>
      <c r="V118" s="508">
        <v>73</v>
      </c>
      <c r="W118" s="508">
        <v>80</v>
      </c>
      <c r="X118" s="1413"/>
      <c r="Y118" s="508">
        <v>42</v>
      </c>
      <c r="Z118" s="508">
        <v>67</v>
      </c>
      <c r="AA118" s="1413"/>
      <c r="AB118" s="508">
        <v>44</v>
      </c>
      <c r="AC118" s="508">
        <v>118</v>
      </c>
      <c r="AD118" s="1413"/>
      <c r="AE118" s="508">
        <v>69</v>
      </c>
      <c r="AF118" s="508">
        <v>397</v>
      </c>
      <c r="AG118" s="508">
        <v>228</v>
      </c>
      <c r="AI118" s="477" t="s">
        <v>89</v>
      </c>
      <c r="AJ118" s="497">
        <v>205</v>
      </c>
      <c r="AK118" s="508">
        <v>13</v>
      </c>
      <c r="AL118" s="508">
        <v>11</v>
      </c>
      <c r="AM118" s="508">
        <v>9</v>
      </c>
      <c r="AN118" s="508">
        <v>8</v>
      </c>
      <c r="AO118" s="508">
        <v>41</v>
      </c>
      <c r="AP118" s="508">
        <v>31</v>
      </c>
      <c r="AQ118" s="508">
        <v>10</v>
      </c>
      <c r="AR118" s="508">
        <v>41</v>
      </c>
      <c r="AS118" s="508">
        <v>8</v>
      </c>
      <c r="AU118" s="477" t="s">
        <v>89</v>
      </c>
      <c r="AV118" s="497">
        <v>205</v>
      </c>
      <c r="AW118" s="508">
        <v>89</v>
      </c>
      <c r="AX118" s="508">
        <v>40</v>
      </c>
      <c r="AY118" s="508">
        <v>34</v>
      </c>
      <c r="AZ118" s="508">
        <v>37</v>
      </c>
      <c r="BA118" s="508">
        <v>5</v>
      </c>
      <c r="BB118" s="508">
        <v>13</v>
      </c>
      <c r="BC118" s="508">
        <v>1</v>
      </c>
      <c r="BD118" s="508">
        <v>12</v>
      </c>
    </row>
    <row r="119" spans="1:56" ht="12.75" customHeight="1">
      <c r="A119" s="477" t="s">
        <v>90</v>
      </c>
      <c r="B119" s="497">
        <v>208</v>
      </c>
      <c r="C119" s="508">
        <v>321</v>
      </c>
      <c r="D119" s="1413"/>
      <c r="E119" s="508">
        <v>170</v>
      </c>
      <c r="F119" s="508">
        <v>228</v>
      </c>
      <c r="G119" s="1413"/>
      <c r="H119" s="508">
        <v>138</v>
      </c>
      <c r="I119" s="508">
        <v>226</v>
      </c>
      <c r="J119" s="1413"/>
      <c r="K119" s="508">
        <v>139</v>
      </c>
      <c r="L119" s="508">
        <v>174</v>
      </c>
      <c r="M119" s="1413"/>
      <c r="N119" s="508">
        <v>110</v>
      </c>
      <c r="O119" s="508">
        <v>949</v>
      </c>
      <c r="P119" s="508">
        <v>557</v>
      </c>
      <c r="R119" s="477" t="s">
        <v>90</v>
      </c>
      <c r="S119" s="497">
        <v>208</v>
      </c>
      <c r="T119" s="508">
        <v>18</v>
      </c>
      <c r="U119" s="1413"/>
      <c r="V119" s="508">
        <v>13</v>
      </c>
      <c r="W119" s="508">
        <v>8</v>
      </c>
      <c r="X119" s="1413"/>
      <c r="Y119" s="508">
        <v>3</v>
      </c>
      <c r="Z119" s="508">
        <v>16</v>
      </c>
      <c r="AA119" s="1413"/>
      <c r="AB119" s="508">
        <v>11</v>
      </c>
      <c r="AC119" s="508">
        <v>15</v>
      </c>
      <c r="AD119" s="1413"/>
      <c r="AE119" s="508">
        <v>10</v>
      </c>
      <c r="AF119" s="508">
        <v>57</v>
      </c>
      <c r="AG119" s="508">
        <v>37</v>
      </c>
      <c r="AI119" s="477" t="s">
        <v>90</v>
      </c>
      <c r="AJ119" s="497">
        <v>208</v>
      </c>
      <c r="AK119" s="508">
        <v>8</v>
      </c>
      <c r="AL119" s="508">
        <v>5</v>
      </c>
      <c r="AM119" s="508">
        <v>6</v>
      </c>
      <c r="AN119" s="508">
        <v>5</v>
      </c>
      <c r="AO119" s="508">
        <v>24</v>
      </c>
      <c r="AP119" s="508">
        <v>25</v>
      </c>
      <c r="AQ119" s="508">
        <v>3</v>
      </c>
      <c r="AR119" s="508">
        <v>28</v>
      </c>
      <c r="AS119" s="508">
        <v>4</v>
      </c>
      <c r="AU119" s="477" t="s">
        <v>90</v>
      </c>
      <c r="AV119" s="497">
        <v>208</v>
      </c>
      <c r="AW119" s="508">
        <v>40</v>
      </c>
      <c r="AX119" s="508">
        <v>28</v>
      </c>
      <c r="AY119" s="508">
        <v>15</v>
      </c>
      <c r="AZ119" s="508">
        <v>21</v>
      </c>
      <c r="BA119" s="508">
        <v>4</v>
      </c>
      <c r="BB119" s="508">
        <v>0</v>
      </c>
      <c r="BC119" s="508">
        <v>0</v>
      </c>
      <c r="BD119" s="508">
        <v>3</v>
      </c>
    </row>
    <row r="120" spans="1:56" ht="12.75" customHeight="1">
      <c r="A120" s="477" t="s">
        <v>91</v>
      </c>
      <c r="B120" s="497">
        <v>201</v>
      </c>
      <c r="C120" s="508">
        <v>1745</v>
      </c>
      <c r="D120" s="1413"/>
      <c r="E120" s="508">
        <v>903</v>
      </c>
      <c r="F120" s="508">
        <v>1412</v>
      </c>
      <c r="G120" s="1413"/>
      <c r="H120" s="508">
        <v>713</v>
      </c>
      <c r="I120" s="508">
        <v>1429</v>
      </c>
      <c r="J120" s="1413"/>
      <c r="K120" s="508">
        <v>726</v>
      </c>
      <c r="L120" s="508">
        <v>1505</v>
      </c>
      <c r="M120" s="1413"/>
      <c r="N120" s="508">
        <v>773</v>
      </c>
      <c r="O120" s="508">
        <v>6091</v>
      </c>
      <c r="P120" s="508">
        <v>3115</v>
      </c>
      <c r="R120" s="477" t="s">
        <v>91</v>
      </c>
      <c r="S120" s="497">
        <v>201</v>
      </c>
      <c r="T120" s="508">
        <v>152</v>
      </c>
      <c r="U120" s="1413"/>
      <c r="V120" s="508">
        <v>79</v>
      </c>
      <c r="W120" s="508">
        <v>84</v>
      </c>
      <c r="X120" s="1413"/>
      <c r="Y120" s="508">
        <v>36</v>
      </c>
      <c r="Z120" s="508">
        <v>77</v>
      </c>
      <c r="AA120" s="1413"/>
      <c r="AB120" s="508">
        <v>35</v>
      </c>
      <c r="AC120" s="508">
        <v>231</v>
      </c>
      <c r="AD120" s="1413"/>
      <c r="AE120" s="508">
        <v>131</v>
      </c>
      <c r="AF120" s="508">
        <v>544</v>
      </c>
      <c r="AG120" s="508">
        <v>281</v>
      </c>
      <c r="AI120" s="477" t="s">
        <v>91</v>
      </c>
      <c r="AJ120" s="497">
        <v>201</v>
      </c>
      <c r="AK120" s="508">
        <v>49</v>
      </c>
      <c r="AL120" s="508">
        <v>41</v>
      </c>
      <c r="AM120" s="508">
        <v>42</v>
      </c>
      <c r="AN120" s="508">
        <v>43</v>
      </c>
      <c r="AO120" s="508">
        <v>175</v>
      </c>
      <c r="AP120" s="508">
        <v>175</v>
      </c>
      <c r="AQ120" s="508">
        <v>14</v>
      </c>
      <c r="AR120" s="508">
        <v>189</v>
      </c>
      <c r="AS120" s="508">
        <v>31</v>
      </c>
      <c r="AU120" s="477" t="s">
        <v>91</v>
      </c>
      <c r="AV120" s="497">
        <v>201</v>
      </c>
      <c r="AW120" s="508">
        <v>353</v>
      </c>
      <c r="AX120" s="508">
        <v>190</v>
      </c>
      <c r="AY120" s="508">
        <v>107</v>
      </c>
      <c r="AZ120" s="508">
        <v>182</v>
      </c>
      <c r="BA120" s="508">
        <v>27</v>
      </c>
      <c r="BB120" s="508">
        <v>37</v>
      </c>
      <c r="BC120" s="508">
        <v>3</v>
      </c>
      <c r="BD120" s="508">
        <v>80</v>
      </c>
    </row>
    <row r="121" spans="1:56" ht="12.75" customHeight="1">
      <c r="A121" s="477" t="s">
        <v>92</v>
      </c>
      <c r="B121" s="497">
        <v>220</v>
      </c>
      <c r="C121" s="508">
        <v>1377</v>
      </c>
      <c r="D121" s="1413"/>
      <c r="E121" s="508">
        <v>752</v>
      </c>
      <c r="F121" s="508">
        <v>1073</v>
      </c>
      <c r="G121" s="1413"/>
      <c r="H121" s="508">
        <v>588</v>
      </c>
      <c r="I121" s="508">
        <v>964</v>
      </c>
      <c r="J121" s="1413"/>
      <c r="K121" s="508">
        <v>528</v>
      </c>
      <c r="L121" s="508">
        <v>877</v>
      </c>
      <c r="M121" s="1413"/>
      <c r="N121" s="508">
        <v>465</v>
      </c>
      <c r="O121" s="508">
        <v>4291</v>
      </c>
      <c r="P121" s="508">
        <v>2333</v>
      </c>
      <c r="R121" s="477" t="s">
        <v>92</v>
      </c>
      <c r="S121" s="497">
        <v>220</v>
      </c>
      <c r="T121" s="508">
        <v>90</v>
      </c>
      <c r="U121" s="1413"/>
      <c r="V121" s="508">
        <v>53</v>
      </c>
      <c r="W121" s="508">
        <v>52</v>
      </c>
      <c r="X121" s="1413"/>
      <c r="Y121" s="508">
        <v>33</v>
      </c>
      <c r="Z121" s="508">
        <v>45</v>
      </c>
      <c r="AA121" s="1413"/>
      <c r="AB121" s="508">
        <v>24</v>
      </c>
      <c r="AC121" s="508">
        <v>184</v>
      </c>
      <c r="AD121" s="1413"/>
      <c r="AE121" s="508">
        <v>105</v>
      </c>
      <c r="AF121" s="508">
        <v>371</v>
      </c>
      <c r="AG121" s="508">
        <v>215</v>
      </c>
      <c r="AI121" s="477" t="s">
        <v>92</v>
      </c>
      <c r="AJ121" s="497">
        <v>220</v>
      </c>
      <c r="AK121" s="508">
        <v>29</v>
      </c>
      <c r="AL121" s="508">
        <v>25</v>
      </c>
      <c r="AM121" s="508">
        <v>23</v>
      </c>
      <c r="AN121" s="508">
        <v>20</v>
      </c>
      <c r="AO121" s="508">
        <v>97</v>
      </c>
      <c r="AP121" s="508">
        <v>75</v>
      </c>
      <c r="AQ121" s="508">
        <v>20</v>
      </c>
      <c r="AR121" s="508">
        <v>95</v>
      </c>
      <c r="AS121" s="508">
        <v>20</v>
      </c>
      <c r="AU121" s="477" t="s">
        <v>92</v>
      </c>
      <c r="AV121" s="497">
        <v>220</v>
      </c>
      <c r="AW121" s="508">
        <v>158</v>
      </c>
      <c r="AX121" s="508">
        <v>70</v>
      </c>
      <c r="AY121" s="508">
        <v>57</v>
      </c>
      <c r="AZ121" s="508">
        <v>85</v>
      </c>
      <c r="BA121" s="508">
        <v>8</v>
      </c>
      <c r="BB121" s="508">
        <v>8</v>
      </c>
      <c r="BC121" s="508">
        <v>5</v>
      </c>
      <c r="BD121" s="508">
        <v>12</v>
      </c>
    </row>
    <row r="122" spans="1:56" ht="12.75" customHeight="1">
      <c r="A122" s="477" t="s">
        <v>93</v>
      </c>
      <c r="B122" s="497">
        <v>219</v>
      </c>
      <c r="C122" s="508">
        <v>102</v>
      </c>
      <c r="D122" s="1413"/>
      <c r="E122" s="508">
        <v>60</v>
      </c>
      <c r="F122" s="508">
        <v>60</v>
      </c>
      <c r="G122" s="1413"/>
      <c r="H122" s="508">
        <v>38</v>
      </c>
      <c r="I122" s="508">
        <v>70</v>
      </c>
      <c r="J122" s="1413"/>
      <c r="K122" s="508">
        <v>35</v>
      </c>
      <c r="L122" s="508">
        <v>50</v>
      </c>
      <c r="M122" s="1413"/>
      <c r="N122" s="508">
        <v>17</v>
      </c>
      <c r="O122" s="508">
        <v>282</v>
      </c>
      <c r="P122" s="508">
        <v>150</v>
      </c>
      <c r="R122" s="477" t="s">
        <v>93</v>
      </c>
      <c r="S122" s="497">
        <v>219</v>
      </c>
      <c r="T122" s="508">
        <v>0</v>
      </c>
      <c r="U122" s="1413"/>
      <c r="V122" s="508">
        <v>0</v>
      </c>
      <c r="W122" s="508">
        <v>7</v>
      </c>
      <c r="X122" s="1413"/>
      <c r="Y122" s="508">
        <v>5</v>
      </c>
      <c r="Z122" s="508">
        <v>6</v>
      </c>
      <c r="AA122" s="1413"/>
      <c r="AB122" s="508">
        <v>3</v>
      </c>
      <c r="AC122" s="508">
        <v>26</v>
      </c>
      <c r="AD122" s="1413"/>
      <c r="AE122" s="508">
        <v>8</v>
      </c>
      <c r="AF122" s="508">
        <v>39</v>
      </c>
      <c r="AG122" s="508">
        <v>16</v>
      </c>
      <c r="AI122" s="477" t="s">
        <v>93</v>
      </c>
      <c r="AJ122" s="497">
        <v>219</v>
      </c>
      <c r="AK122" s="508">
        <v>2</v>
      </c>
      <c r="AL122" s="508">
        <v>2</v>
      </c>
      <c r="AM122" s="508">
        <v>2</v>
      </c>
      <c r="AN122" s="508">
        <v>1</v>
      </c>
      <c r="AO122" s="508">
        <v>7</v>
      </c>
      <c r="AP122" s="508">
        <v>7</v>
      </c>
      <c r="AQ122" s="508">
        <v>0</v>
      </c>
      <c r="AR122" s="508">
        <v>7</v>
      </c>
      <c r="AS122" s="508">
        <v>2</v>
      </c>
      <c r="AU122" s="477" t="s">
        <v>93</v>
      </c>
      <c r="AV122" s="497">
        <v>219</v>
      </c>
      <c r="AW122" s="508">
        <v>15</v>
      </c>
      <c r="AX122" s="508">
        <v>6</v>
      </c>
      <c r="AY122" s="508">
        <v>6</v>
      </c>
      <c r="AZ122" s="508">
        <v>7</v>
      </c>
      <c r="BA122" s="508">
        <v>2</v>
      </c>
      <c r="BB122" s="508">
        <v>0</v>
      </c>
      <c r="BC122" s="508">
        <v>3</v>
      </c>
      <c r="BD122" s="508">
        <v>0</v>
      </c>
    </row>
    <row r="123" spans="1:56" ht="12.75" customHeight="1">
      <c r="A123" s="485" t="s">
        <v>94</v>
      </c>
      <c r="B123" s="497"/>
      <c r="C123" s="508"/>
      <c r="D123" s="1413"/>
      <c r="E123" s="508"/>
      <c r="F123" s="508"/>
      <c r="G123" s="1413"/>
      <c r="H123" s="508"/>
      <c r="I123" s="508"/>
      <c r="J123" s="1413"/>
      <c r="K123" s="508"/>
      <c r="L123" s="508"/>
      <c r="M123" s="1413"/>
      <c r="N123" s="508"/>
      <c r="O123" s="508"/>
      <c r="P123" s="508"/>
      <c r="R123" s="485" t="s">
        <v>94</v>
      </c>
      <c r="S123" s="497"/>
      <c r="T123" s="508"/>
      <c r="U123" s="1413"/>
      <c r="V123" s="508"/>
      <c r="W123" s="508"/>
      <c r="X123" s="1413"/>
      <c r="Y123" s="508"/>
      <c r="Z123" s="508"/>
      <c r="AA123" s="1413"/>
      <c r="AB123" s="508"/>
      <c r="AC123" s="508"/>
      <c r="AD123" s="1413"/>
      <c r="AE123" s="508"/>
      <c r="AF123" s="508"/>
      <c r="AG123" s="508"/>
      <c r="AI123" s="485" t="s">
        <v>94</v>
      </c>
      <c r="AJ123" s="497"/>
      <c r="AK123" s="508"/>
      <c r="AL123" s="508"/>
      <c r="AM123" s="508"/>
      <c r="AN123" s="508"/>
      <c r="AO123" s="508"/>
      <c r="AP123" s="508"/>
      <c r="AQ123" s="508"/>
      <c r="AR123" s="508"/>
      <c r="AS123" s="508"/>
      <c r="AU123" s="485" t="s">
        <v>94</v>
      </c>
      <c r="AV123" s="497"/>
      <c r="AW123" s="508"/>
      <c r="AX123" s="508"/>
      <c r="AY123" s="508"/>
      <c r="AZ123" s="508"/>
      <c r="BA123" s="508"/>
      <c r="BB123" s="508"/>
      <c r="BC123" s="508"/>
      <c r="BD123" s="508"/>
    </row>
    <row r="124" spans="1:56" ht="12.75" customHeight="1">
      <c r="A124" s="477" t="s">
        <v>96</v>
      </c>
      <c r="B124" s="497">
        <v>216</v>
      </c>
      <c r="C124" s="508">
        <v>755</v>
      </c>
      <c r="D124" s="1413"/>
      <c r="E124" s="508">
        <v>376</v>
      </c>
      <c r="F124" s="508">
        <v>602</v>
      </c>
      <c r="G124" s="1413"/>
      <c r="H124" s="508">
        <v>304</v>
      </c>
      <c r="I124" s="508">
        <v>482</v>
      </c>
      <c r="J124" s="1413"/>
      <c r="K124" s="508">
        <v>245</v>
      </c>
      <c r="L124" s="508">
        <v>353</v>
      </c>
      <c r="M124" s="1413"/>
      <c r="N124" s="508">
        <v>171</v>
      </c>
      <c r="O124" s="508">
        <v>2192</v>
      </c>
      <c r="P124" s="508">
        <v>1096</v>
      </c>
      <c r="R124" s="477" t="s">
        <v>96</v>
      </c>
      <c r="S124" s="497">
        <v>216</v>
      </c>
      <c r="T124" s="508">
        <v>77</v>
      </c>
      <c r="U124" s="1413"/>
      <c r="V124" s="508">
        <v>36</v>
      </c>
      <c r="W124" s="508">
        <v>51</v>
      </c>
      <c r="X124" s="1413"/>
      <c r="Y124" s="508">
        <v>23</v>
      </c>
      <c r="Z124" s="508">
        <v>42</v>
      </c>
      <c r="AA124" s="1413"/>
      <c r="AB124" s="508">
        <v>16</v>
      </c>
      <c r="AC124" s="508">
        <v>25</v>
      </c>
      <c r="AD124" s="1413"/>
      <c r="AE124" s="508">
        <v>14</v>
      </c>
      <c r="AF124" s="508">
        <v>195</v>
      </c>
      <c r="AG124" s="508">
        <v>89</v>
      </c>
      <c r="AI124" s="477" t="s">
        <v>96</v>
      </c>
      <c r="AJ124" s="497">
        <v>216</v>
      </c>
      <c r="AK124" s="508">
        <v>14</v>
      </c>
      <c r="AL124" s="508">
        <v>11</v>
      </c>
      <c r="AM124" s="508">
        <v>9</v>
      </c>
      <c r="AN124" s="508">
        <v>8</v>
      </c>
      <c r="AO124" s="508">
        <v>42</v>
      </c>
      <c r="AP124" s="508">
        <v>43</v>
      </c>
      <c r="AQ124" s="508">
        <v>1</v>
      </c>
      <c r="AR124" s="508">
        <v>44</v>
      </c>
      <c r="AS124" s="508">
        <v>9</v>
      </c>
      <c r="AU124" s="477" t="s">
        <v>96</v>
      </c>
      <c r="AV124" s="497">
        <v>216</v>
      </c>
      <c r="AW124" s="508">
        <v>82</v>
      </c>
      <c r="AX124" s="508">
        <v>31</v>
      </c>
      <c r="AY124" s="508">
        <v>32</v>
      </c>
      <c r="AZ124" s="508">
        <v>39</v>
      </c>
      <c r="BA124" s="508">
        <v>5</v>
      </c>
      <c r="BB124" s="508">
        <v>6</v>
      </c>
      <c r="BC124" s="508">
        <v>5</v>
      </c>
      <c r="BD124" s="508">
        <v>11</v>
      </c>
    </row>
    <row r="125" spans="1:56" ht="12.75" customHeight="1">
      <c r="A125" s="485" t="s">
        <v>98</v>
      </c>
      <c r="B125" s="497"/>
      <c r="C125" s="508"/>
      <c r="D125" s="1413"/>
      <c r="E125" s="508"/>
      <c r="F125" s="508"/>
      <c r="G125" s="1413"/>
      <c r="H125" s="508"/>
      <c r="I125" s="508"/>
      <c r="J125" s="1413"/>
      <c r="K125" s="508"/>
      <c r="L125" s="508"/>
      <c r="M125" s="1413"/>
      <c r="N125" s="508"/>
      <c r="O125" s="508"/>
      <c r="P125" s="508"/>
      <c r="R125" s="485" t="s">
        <v>98</v>
      </c>
      <c r="S125" s="497"/>
      <c r="T125" s="508"/>
      <c r="U125" s="1413"/>
      <c r="V125" s="508"/>
      <c r="W125" s="508"/>
      <c r="X125" s="1413"/>
      <c r="Y125" s="508"/>
      <c r="Z125" s="508"/>
      <c r="AA125" s="1413"/>
      <c r="AB125" s="508"/>
      <c r="AC125" s="508"/>
      <c r="AD125" s="1413"/>
      <c r="AE125" s="508"/>
      <c r="AF125" s="508"/>
      <c r="AG125" s="508"/>
      <c r="AI125" s="485" t="s">
        <v>98</v>
      </c>
      <c r="AJ125" s="497"/>
      <c r="AK125" s="508"/>
      <c r="AL125" s="508"/>
      <c r="AM125" s="508"/>
      <c r="AN125" s="508"/>
      <c r="AO125" s="508"/>
      <c r="AP125" s="508"/>
      <c r="AQ125" s="508"/>
      <c r="AR125" s="508"/>
      <c r="AS125" s="508"/>
      <c r="AU125" s="485" t="s">
        <v>98</v>
      </c>
      <c r="AV125" s="497"/>
      <c r="AW125" s="508"/>
      <c r="AX125" s="508"/>
      <c r="AY125" s="508"/>
      <c r="AZ125" s="508"/>
      <c r="BA125" s="508"/>
      <c r="BB125" s="508"/>
      <c r="BC125" s="508"/>
      <c r="BD125" s="508"/>
    </row>
    <row r="126" spans="1:56" ht="12.75" customHeight="1">
      <c r="A126" s="477" t="s">
        <v>99</v>
      </c>
      <c r="B126" s="497">
        <v>105</v>
      </c>
      <c r="C126" s="508">
        <v>1353</v>
      </c>
      <c r="D126" s="1413"/>
      <c r="E126" s="508">
        <v>703</v>
      </c>
      <c r="F126" s="508">
        <v>1082</v>
      </c>
      <c r="G126" s="1413"/>
      <c r="H126" s="508">
        <v>599</v>
      </c>
      <c r="I126" s="508">
        <v>1101</v>
      </c>
      <c r="J126" s="1413"/>
      <c r="K126" s="508">
        <v>584</v>
      </c>
      <c r="L126" s="508">
        <v>1293</v>
      </c>
      <c r="M126" s="1413"/>
      <c r="N126" s="508">
        <v>686</v>
      </c>
      <c r="O126" s="508">
        <v>4829</v>
      </c>
      <c r="P126" s="508">
        <v>2572</v>
      </c>
      <c r="R126" s="477" t="s">
        <v>99</v>
      </c>
      <c r="S126" s="497">
        <v>105</v>
      </c>
      <c r="T126" s="508">
        <v>95</v>
      </c>
      <c r="U126" s="1413"/>
      <c r="V126" s="508">
        <v>45</v>
      </c>
      <c r="W126" s="508">
        <v>74</v>
      </c>
      <c r="X126" s="1413"/>
      <c r="Y126" s="508">
        <v>45</v>
      </c>
      <c r="Z126" s="508">
        <v>91</v>
      </c>
      <c r="AA126" s="1413"/>
      <c r="AB126" s="508">
        <v>59</v>
      </c>
      <c r="AC126" s="508">
        <v>187</v>
      </c>
      <c r="AD126" s="1413"/>
      <c r="AE126" s="508">
        <v>103</v>
      </c>
      <c r="AF126" s="508">
        <v>447</v>
      </c>
      <c r="AG126" s="508">
        <v>252</v>
      </c>
      <c r="AI126" s="477" t="s">
        <v>99</v>
      </c>
      <c r="AJ126" s="497">
        <v>105</v>
      </c>
      <c r="AK126" s="508">
        <v>34</v>
      </c>
      <c r="AL126" s="508">
        <v>30</v>
      </c>
      <c r="AM126" s="508">
        <v>29</v>
      </c>
      <c r="AN126" s="508">
        <v>33</v>
      </c>
      <c r="AO126" s="508">
        <v>126</v>
      </c>
      <c r="AP126" s="508">
        <v>117</v>
      </c>
      <c r="AQ126" s="508">
        <v>9</v>
      </c>
      <c r="AR126" s="508">
        <v>126</v>
      </c>
      <c r="AS126" s="508">
        <v>25</v>
      </c>
      <c r="AU126" s="477" t="s">
        <v>99</v>
      </c>
      <c r="AV126" s="497">
        <v>105</v>
      </c>
      <c r="AW126" s="508">
        <v>229</v>
      </c>
      <c r="AX126" s="508">
        <v>102</v>
      </c>
      <c r="AY126" s="508">
        <v>81</v>
      </c>
      <c r="AZ126" s="508">
        <v>114</v>
      </c>
      <c r="BA126" s="508">
        <v>15</v>
      </c>
      <c r="BB126" s="508">
        <v>19</v>
      </c>
      <c r="BC126" s="508">
        <v>2</v>
      </c>
      <c r="BD126" s="508">
        <v>35</v>
      </c>
    </row>
    <row r="127" spans="1:56" ht="12.75" customHeight="1">
      <c r="A127" s="477" t="s">
        <v>100</v>
      </c>
      <c r="B127" s="497">
        <v>112</v>
      </c>
      <c r="C127" s="508">
        <v>1345</v>
      </c>
      <c r="D127" s="1413"/>
      <c r="E127" s="508">
        <v>677</v>
      </c>
      <c r="F127" s="508">
        <v>1119</v>
      </c>
      <c r="G127" s="1413"/>
      <c r="H127" s="508">
        <v>561</v>
      </c>
      <c r="I127" s="508">
        <v>974</v>
      </c>
      <c r="J127" s="1413"/>
      <c r="K127" s="508">
        <v>510</v>
      </c>
      <c r="L127" s="508">
        <v>1061</v>
      </c>
      <c r="M127" s="1413"/>
      <c r="N127" s="508">
        <v>549</v>
      </c>
      <c r="O127" s="508">
        <v>4499</v>
      </c>
      <c r="P127" s="508">
        <v>2297</v>
      </c>
      <c r="R127" s="477" t="s">
        <v>100</v>
      </c>
      <c r="S127" s="497">
        <v>112</v>
      </c>
      <c r="T127" s="508">
        <v>79</v>
      </c>
      <c r="U127" s="1413"/>
      <c r="V127" s="508">
        <v>38</v>
      </c>
      <c r="W127" s="508">
        <v>48</v>
      </c>
      <c r="X127" s="1413"/>
      <c r="Y127" s="508">
        <v>29</v>
      </c>
      <c r="Z127" s="508">
        <v>39</v>
      </c>
      <c r="AA127" s="1413"/>
      <c r="AB127" s="508">
        <v>24</v>
      </c>
      <c r="AC127" s="508">
        <v>172</v>
      </c>
      <c r="AD127" s="1413"/>
      <c r="AE127" s="508">
        <v>88</v>
      </c>
      <c r="AF127" s="508">
        <v>338</v>
      </c>
      <c r="AG127" s="508">
        <v>179</v>
      </c>
      <c r="AI127" s="477" t="s">
        <v>100</v>
      </c>
      <c r="AJ127" s="497">
        <v>112</v>
      </c>
      <c r="AK127" s="508">
        <v>34</v>
      </c>
      <c r="AL127" s="508">
        <v>29</v>
      </c>
      <c r="AM127" s="508">
        <v>27</v>
      </c>
      <c r="AN127" s="508">
        <v>29</v>
      </c>
      <c r="AO127" s="508">
        <v>119</v>
      </c>
      <c r="AP127" s="508">
        <v>108</v>
      </c>
      <c r="AQ127" s="508">
        <v>12</v>
      </c>
      <c r="AR127" s="508">
        <v>120</v>
      </c>
      <c r="AS127" s="508">
        <v>24</v>
      </c>
      <c r="AU127" s="477" t="s">
        <v>100</v>
      </c>
      <c r="AV127" s="497">
        <v>112</v>
      </c>
      <c r="AW127" s="508">
        <v>184</v>
      </c>
      <c r="AX127" s="508">
        <v>74</v>
      </c>
      <c r="AY127" s="508">
        <v>73</v>
      </c>
      <c r="AZ127" s="508">
        <v>92</v>
      </c>
      <c r="BA127" s="508">
        <v>15</v>
      </c>
      <c r="BB127" s="508">
        <v>4</v>
      </c>
      <c r="BC127" s="508">
        <v>6</v>
      </c>
      <c r="BD127" s="508">
        <v>27</v>
      </c>
    </row>
    <row r="128" spans="1:56" ht="12.75" customHeight="1">
      <c r="A128" s="477" t="s">
        <v>101</v>
      </c>
      <c r="B128" s="497">
        <v>113</v>
      </c>
      <c r="C128" s="508">
        <v>496</v>
      </c>
      <c r="D128" s="1413"/>
      <c r="E128" s="508">
        <v>244</v>
      </c>
      <c r="F128" s="508">
        <v>690</v>
      </c>
      <c r="G128" s="1413"/>
      <c r="H128" s="508">
        <v>369</v>
      </c>
      <c r="I128" s="508">
        <v>605</v>
      </c>
      <c r="J128" s="1413"/>
      <c r="K128" s="508">
        <v>314</v>
      </c>
      <c r="L128" s="508">
        <v>633</v>
      </c>
      <c r="M128" s="1413"/>
      <c r="N128" s="508">
        <v>361</v>
      </c>
      <c r="O128" s="508">
        <v>2424</v>
      </c>
      <c r="P128" s="508">
        <v>1288</v>
      </c>
      <c r="R128" s="477" t="s">
        <v>101</v>
      </c>
      <c r="S128" s="497">
        <v>113</v>
      </c>
      <c r="T128" s="508">
        <v>48</v>
      </c>
      <c r="U128" s="1413"/>
      <c r="V128" s="508">
        <v>17</v>
      </c>
      <c r="W128" s="508">
        <v>56</v>
      </c>
      <c r="X128" s="1413"/>
      <c r="Y128" s="508">
        <v>31</v>
      </c>
      <c r="Z128" s="508">
        <v>33</v>
      </c>
      <c r="AA128" s="1413"/>
      <c r="AB128" s="508">
        <v>20</v>
      </c>
      <c r="AC128" s="508">
        <v>89</v>
      </c>
      <c r="AD128" s="1413"/>
      <c r="AE128" s="508">
        <v>47</v>
      </c>
      <c r="AF128" s="508">
        <v>226</v>
      </c>
      <c r="AG128" s="508">
        <v>115</v>
      </c>
      <c r="AI128" s="477" t="s">
        <v>101</v>
      </c>
      <c r="AJ128" s="497">
        <v>113</v>
      </c>
      <c r="AK128" s="508">
        <v>12</v>
      </c>
      <c r="AL128" s="508">
        <v>22</v>
      </c>
      <c r="AM128" s="508">
        <v>22</v>
      </c>
      <c r="AN128" s="508">
        <v>21</v>
      </c>
      <c r="AO128" s="508">
        <v>77</v>
      </c>
      <c r="AP128" s="508">
        <v>64</v>
      </c>
      <c r="AQ128" s="508">
        <v>13</v>
      </c>
      <c r="AR128" s="508">
        <v>77</v>
      </c>
      <c r="AS128" s="508">
        <v>20</v>
      </c>
      <c r="AU128" s="477" t="s">
        <v>101</v>
      </c>
      <c r="AV128" s="497">
        <v>113</v>
      </c>
      <c r="AW128" s="508">
        <v>130</v>
      </c>
      <c r="AX128" s="508">
        <v>58</v>
      </c>
      <c r="AY128" s="508">
        <v>50</v>
      </c>
      <c r="AZ128" s="508">
        <v>64</v>
      </c>
      <c r="BA128" s="508">
        <v>11</v>
      </c>
      <c r="BB128" s="508">
        <v>5</v>
      </c>
      <c r="BC128" s="508">
        <v>2</v>
      </c>
      <c r="BD128" s="508">
        <v>21</v>
      </c>
    </row>
    <row r="129" spans="1:56" ht="12.75" customHeight="1">
      <c r="A129" s="485" t="s">
        <v>102</v>
      </c>
      <c r="B129" s="497"/>
      <c r="C129" s="508"/>
      <c r="D129" s="1413"/>
      <c r="E129" s="508"/>
      <c r="F129" s="508"/>
      <c r="G129" s="1413"/>
      <c r="H129" s="508"/>
      <c r="I129" s="508"/>
      <c r="J129" s="1413"/>
      <c r="K129" s="508"/>
      <c r="L129" s="508"/>
      <c r="M129" s="1413"/>
      <c r="N129" s="508"/>
      <c r="O129" s="508"/>
      <c r="P129" s="508"/>
      <c r="R129" s="485" t="s">
        <v>102</v>
      </c>
      <c r="S129" s="497"/>
      <c r="T129" s="508"/>
      <c r="U129" s="1413"/>
      <c r="V129" s="508"/>
      <c r="W129" s="508"/>
      <c r="X129" s="1413"/>
      <c r="Y129" s="508"/>
      <c r="Z129" s="508"/>
      <c r="AA129" s="1413"/>
      <c r="AB129" s="508"/>
      <c r="AC129" s="508"/>
      <c r="AD129" s="1413"/>
      <c r="AE129" s="508"/>
      <c r="AF129" s="508"/>
      <c r="AG129" s="508"/>
      <c r="AI129" s="485" t="s">
        <v>102</v>
      </c>
      <c r="AJ129" s="497"/>
      <c r="AK129" s="508"/>
      <c r="AL129" s="508"/>
      <c r="AM129" s="508"/>
      <c r="AN129" s="508"/>
      <c r="AO129" s="508"/>
      <c r="AP129" s="508"/>
      <c r="AQ129" s="508"/>
      <c r="AR129" s="508"/>
      <c r="AS129" s="508"/>
      <c r="AU129" s="485" t="s">
        <v>102</v>
      </c>
      <c r="AV129" s="497"/>
      <c r="AW129" s="508"/>
      <c r="AX129" s="508"/>
      <c r="AY129" s="508"/>
      <c r="AZ129" s="508"/>
      <c r="BA129" s="508"/>
      <c r="BB129" s="508"/>
      <c r="BC129" s="508"/>
      <c r="BD129" s="508"/>
    </row>
    <row r="130" spans="1:56" ht="12.75" customHeight="1">
      <c r="A130" s="477" t="s">
        <v>104</v>
      </c>
      <c r="B130" s="497">
        <v>420</v>
      </c>
      <c r="C130" s="508">
        <v>79</v>
      </c>
      <c r="D130" s="1413"/>
      <c r="E130" s="508">
        <v>46</v>
      </c>
      <c r="F130" s="508">
        <v>88</v>
      </c>
      <c r="G130" s="1413"/>
      <c r="H130" s="508">
        <v>42</v>
      </c>
      <c r="I130" s="508">
        <v>80</v>
      </c>
      <c r="J130" s="1413"/>
      <c r="K130" s="508">
        <v>33</v>
      </c>
      <c r="L130" s="508">
        <v>44</v>
      </c>
      <c r="M130" s="1413"/>
      <c r="N130" s="508">
        <v>25</v>
      </c>
      <c r="O130" s="508">
        <v>291</v>
      </c>
      <c r="P130" s="508">
        <v>146</v>
      </c>
      <c r="R130" s="477" t="s">
        <v>104</v>
      </c>
      <c r="S130" s="497">
        <v>420</v>
      </c>
      <c r="T130" s="508">
        <v>7</v>
      </c>
      <c r="U130" s="1413"/>
      <c r="V130" s="508">
        <v>3</v>
      </c>
      <c r="W130" s="508">
        <v>3</v>
      </c>
      <c r="X130" s="1413"/>
      <c r="Y130" s="508">
        <v>2</v>
      </c>
      <c r="Z130" s="508">
        <v>2</v>
      </c>
      <c r="AA130" s="1413"/>
      <c r="AB130" s="508">
        <v>1</v>
      </c>
      <c r="AC130" s="508">
        <v>6</v>
      </c>
      <c r="AD130" s="1413"/>
      <c r="AE130" s="508">
        <v>4</v>
      </c>
      <c r="AF130" s="508">
        <v>18</v>
      </c>
      <c r="AG130" s="508">
        <v>10</v>
      </c>
      <c r="AI130" s="477" t="s">
        <v>104</v>
      </c>
      <c r="AJ130" s="497">
        <v>420</v>
      </c>
      <c r="AK130" s="508">
        <v>2</v>
      </c>
      <c r="AL130" s="508">
        <v>2</v>
      </c>
      <c r="AM130" s="508">
        <v>2</v>
      </c>
      <c r="AN130" s="508">
        <v>1</v>
      </c>
      <c r="AO130" s="508">
        <v>7</v>
      </c>
      <c r="AP130" s="508">
        <v>7</v>
      </c>
      <c r="AQ130" s="508">
        <v>0</v>
      </c>
      <c r="AR130" s="508">
        <v>7</v>
      </c>
      <c r="AS130" s="508">
        <v>1</v>
      </c>
      <c r="AU130" s="477" t="s">
        <v>104</v>
      </c>
      <c r="AV130" s="497">
        <v>420</v>
      </c>
      <c r="AW130" s="508">
        <v>8</v>
      </c>
      <c r="AX130" s="508">
        <v>6</v>
      </c>
      <c r="AY130" s="508">
        <v>3</v>
      </c>
      <c r="AZ130" s="508">
        <v>5</v>
      </c>
      <c r="BA130" s="508">
        <v>0</v>
      </c>
      <c r="BB130" s="508">
        <v>0</v>
      </c>
      <c r="BC130" s="508">
        <v>0</v>
      </c>
      <c r="BD130" s="508">
        <v>0</v>
      </c>
    </row>
    <row r="131" spans="1:56" ht="12.75" customHeight="1">
      <c r="A131" s="486" t="s">
        <v>106</v>
      </c>
      <c r="B131" s="498">
        <v>421</v>
      </c>
      <c r="C131" s="509">
        <v>140</v>
      </c>
      <c r="D131" s="1414"/>
      <c r="E131" s="509">
        <v>73</v>
      </c>
      <c r="F131" s="509">
        <v>118</v>
      </c>
      <c r="G131" s="1414"/>
      <c r="H131" s="509">
        <v>64</v>
      </c>
      <c r="I131" s="509">
        <v>134</v>
      </c>
      <c r="J131" s="1414"/>
      <c r="K131" s="509">
        <v>68</v>
      </c>
      <c r="L131" s="509">
        <v>188</v>
      </c>
      <c r="M131" s="1414"/>
      <c r="N131" s="509">
        <v>95</v>
      </c>
      <c r="O131" s="509">
        <v>580</v>
      </c>
      <c r="P131" s="509"/>
      <c r="Q131" s="577"/>
      <c r="R131" s="486" t="s">
        <v>106</v>
      </c>
      <c r="S131" s="498">
        <v>421</v>
      </c>
      <c r="T131" s="509">
        <v>7</v>
      </c>
      <c r="U131" s="1414"/>
      <c r="V131" s="509">
        <v>3</v>
      </c>
      <c r="W131" s="509">
        <v>9</v>
      </c>
      <c r="X131" s="1414"/>
      <c r="Y131" s="509">
        <v>5</v>
      </c>
      <c r="Z131" s="509">
        <v>9</v>
      </c>
      <c r="AA131" s="1414"/>
      <c r="AB131" s="509">
        <v>4</v>
      </c>
      <c r="AC131" s="509">
        <v>63</v>
      </c>
      <c r="AD131" s="1414"/>
      <c r="AE131" s="509">
        <v>32</v>
      </c>
      <c r="AF131" s="509">
        <v>88</v>
      </c>
      <c r="AG131" s="509">
        <v>44</v>
      </c>
      <c r="AH131" s="577"/>
      <c r="AI131" s="486" t="s">
        <v>106</v>
      </c>
      <c r="AJ131" s="498">
        <v>421</v>
      </c>
      <c r="AK131" s="509">
        <v>3</v>
      </c>
      <c r="AL131" s="509">
        <v>3</v>
      </c>
      <c r="AM131" s="509">
        <v>3</v>
      </c>
      <c r="AN131" s="509">
        <v>4</v>
      </c>
      <c r="AO131" s="509">
        <v>13</v>
      </c>
      <c r="AP131" s="509">
        <v>12</v>
      </c>
      <c r="AQ131" s="509">
        <v>1</v>
      </c>
      <c r="AR131" s="509">
        <v>13</v>
      </c>
      <c r="AS131" s="509">
        <v>2</v>
      </c>
      <c r="AT131" s="577"/>
      <c r="AU131" s="486" t="s">
        <v>106</v>
      </c>
      <c r="AV131" s="498">
        <v>421</v>
      </c>
      <c r="AW131" s="509">
        <v>31</v>
      </c>
      <c r="AX131" s="509">
        <v>15</v>
      </c>
      <c r="AY131" s="509">
        <v>10</v>
      </c>
      <c r="AZ131" s="509">
        <v>17</v>
      </c>
      <c r="BA131" s="509">
        <v>4</v>
      </c>
      <c r="BB131" s="509">
        <v>0</v>
      </c>
      <c r="BC131" s="509">
        <v>0</v>
      </c>
      <c r="BD131" s="509">
        <v>3</v>
      </c>
    </row>
    <row r="132" spans="1:56" ht="12.75" customHeight="1">
      <c r="A132" s="482"/>
      <c r="B132" s="537"/>
      <c r="C132" s="512"/>
      <c r="D132" s="512"/>
      <c r="E132" s="512"/>
      <c r="F132" s="512"/>
      <c r="G132" s="512"/>
      <c r="H132" s="512"/>
      <c r="I132" s="512"/>
      <c r="J132" s="512"/>
      <c r="K132" s="512"/>
      <c r="L132" s="512"/>
      <c r="M132" s="512"/>
      <c r="N132" s="512"/>
      <c r="O132" s="512"/>
      <c r="P132" s="512"/>
      <c r="Q132" s="482"/>
      <c r="R132" s="482"/>
      <c r="S132" s="537"/>
      <c r="T132" s="512"/>
      <c r="U132" s="512"/>
      <c r="V132" s="512"/>
      <c r="W132" s="512"/>
      <c r="X132" s="512"/>
      <c r="Y132" s="512"/>
      <c r="Z132" s="512"/>
      <c r="AA132" s="512"/>
      <c r="AB132" s="512"/>
      <c r="AC132" s="512"/>
      <c r="AD132" s="512"/>
      <c r="AE132" s="512"/>
      <c r="AF132" s="512"/>
      <c r="AG132" s="512"/>
      <c r="AH132" s="482"/>
      <c r="AI132" s="482"/>
      <c r="AJ132" s="537"/>
      <c r="AK132" s="512"/>
      <c r="AL132" s="512"/>
      <c r="AM132" s="512"/>
      <c r="AN132" s="512"/>
      <c r="AO132" s="512"/>
      <c r="AP132" s="512"/>
      <c r="AQ132" s="512"/>
      <c r="AR132" s="512"/>
      <c r="AS132" s="512"/>
      <c r="AU132" s="482"/>
      <c r="AV132" s="537"/>
      <c r="AW132" s="512"/>
      <c r="AX132" s="512"/>
      <c r="AY132" s="512"/>
      <c r="AZ132" s="512"/>
      <c r="BA132" s="512"/>
      <c r="BB132" s="512"/>
      <c r="BC132" s="512"/>
      <c r="BD132" s="512"/>
    </row>
    <row r="133" spans="1:56" ht="12.75" customHeight="1">
      <c r="A133" s="1550" t="s">
        <v>644</v>
      </c>
      <c r="B133" s="1550"/>
      <c r="C133" s="1550"/>
      <c r="D133" s="1550"/>
      <c r="E133" s="1550"/>
      <c r="F133" s="1550"/>
      <c r="G133" s="1550"/>
      <c r="H133" s="1550"/>
      <c r="I133" s="1550"/>
      <c r="J133" s="1550"/>
      <c r="K133" s="1550"/>
      <c r="L133" s="1550"/>
      <c r="M133" s="1550"/>
      <c r="N133" s="1550"/>
      <c r="O133" s="1550"/>
      <c r="P133" s="1550"/>
      <c r="Q133" s="476"/>
      <c r="R133" s="1550" t="s">
        <v>649</v>
      </c>
      <c r="S133" s="1550"/>
      <c r="T133" s="1550"/>
      <c r="U133" s="1550"/>
      <c r="V133" s="1550"/>
      <c r="W133" s="1550"/>
      <c r="X133" s="1550"/>
      <c r="Y133" s="1550"/>
      <c r="Z133" s="1550"/>
      <c r="AA133" s="1550"/>
      <c r="AB133" s="1550"/>
      <c r="AC133" s="1550"/>
      <c r="AD133" s="1550"/>
      <c r="AE133" s="1550"/>
      <c r="AF133" s="1550"/>
      <c r="AG133" s="1550"/>
      <c r="AH133" s="476"/>
      <c r="AI133" s="1565" t="s">
        <v>763</v>
      </c>
      <c r="AJ133" s="1565"/>
      <c r="AK133" s="1565"/>
      <c r="AL133" s="1565"/>
      <c r="AM133" s="1565"/>
      <c r="AN133" s="1565"/>
      <c r="AO133" s="1565"/>
      <c r="AP133" s="1565"/>
      <c r="AQ133" s="1565"/>
      <c r="AR133" s="1565"/>
      <c r="AS133" s="1565"/>
      <c r="AU133" s="570" t="s">
        <v>654</v>
      </c>
      <c r="AV133" s="570"/>
      <c r="AW133" s="570"/>
      <c r="AX133" s="570"/>
      <c r="AY133" s="570"/>
      <c r="AZ133" s="570"/>
      <c r="BA133" s="570"/>
      <c r="BB133" s="570"/>
      <c r="BC133" s="570"/>
      <c r="BD133" s="570"/>
    </row>
    <row r="134" spans="1:56" ht="12.75" customHeight="1">
      <c r="A134" s="569" t="s">
        <v>227</v>
      </c>
      <c r="B134" s="564"/>
      <c r="C134" s="564"/>
      <c r="D134" s="564"/>
      <c r="E134" s="564"/>
      <c r="F134" s="564"/>
      <c r="G134" s="564"/>
      <c r="H134" s="564"/>
      <c r="I134" s="564"/>
      <c r="J134" s="564"/>
      <c r="K134" s="564"/>
      <c r="L134" s="564"/>
      <c r="M134" s="564"/>
      <c r="N134" s="564"/>
      <c r="O134" s="564"/>
      <c r="P134" s="564"/>
      <c r="Q134" s="476"/>
      <c r="R134" s="569" t="s">
        <v>227</v>
      </c>
      <c r="S134" s="564"/>
      <c r="T134" s="564"/>
      <c r="U134" s="564"/>
      <c r="V134" s="564"/>
      <c r="W134" s="564"/>
      <c r="X134" s="564"/>
      <c r="Y134" s="564"/>
      <c r="Z134" s="564"/>
      <c r="AA134" s="564"/>
      <c r="AB134" s="564"/>
      <c r="AC134" s="564"/>
      <c r="AD134" s="564"/>
      <c r="AE134" s="564"/>
      <c r="AF134" s="564"/>
      <c r="AG134" s="564"/>
      <c r="AH134" s="476"/>
      <c r="AI134" s="569" t="s">
        <v>227</v>
      </c>
      <c r="AJ134" s="564"/>
      <c r="AK134" s="564"/>
      <c r="AL134" s="564"/>
      <c r="AM134" s="564"/>
      <c r="AN134" s="564"/>
      <c r="AO134" s="575"/>
      <c r="AP134" s="575"/>
      <c r="AQ134" s="575"/>
      <c r="AR134" s="575"/>
      <c r="AS134" s="564"/>
      <c r="AT134" s="476"/>
      <c r="AU134" s="569" t="s">
        <v>227</v>
      </c>
      <c r="AV134" s="564"/>
      <c r="AW134" s="564"/>
      <c r="AX134" s="564"/>
      <c r="AY134" s="564"/>
      <c r="AZ134" s="564"/>
      <c r="BA134" s="564"/>
      <c r="BB134" s="564"/>
      <c r="BC134" s="564"/>
      <c r="BD134" s="564"/>
    </row>
    <row r="135" spans="1:56" ht="12.75" customHeight="1">
      <c r="A135" s="482"/>
      <c r="B135" s="537"/>
      <c r="C135" s="512"/>
      <c r="D135" s="512"/>
      <c r="E135" s="512"/>
      <c r="F135" s="512"/>
      <c r="G135" s="512"/>
      <c r="H135" s="512"/>
      <c r="I135" s="512"/>
      <c r="J135" s="512"/>
      <c r="K135" s="512"/>
      <c r="L135" s="512"/>
      <c r="M135" s="512"/>
      <c r="N135" s="512"/>
      <c r="O135" s="512"/>
      <c r="P135" s="512"/>
      <c r="Q135" s="482"/>
      <c r="R135" s="482"/>
      <c r="S135" s="537"/>
      <c r="T135" s="512"/>
      <c r="U135" s="512"/>
      <c r="V135" s="512"/>
      <c r="W135" s="512"/>
      <c r="X135" s="512"/>
      <c r="Y135" s="512"/>
      <c r="Z135" s="512"/>
      <c r="AA135" s="512"/>
      <c r="AB135" s="512"/>
      <c r="AC135" s="512"/>
      <c r="AD135" s="512"/>
      <c r="AE135" s="512"/>
      <c r="AF135" s="512"/>
      <c r="AG135" s="512"/>
      <c r="AH135" s="482"/>
      <c r="AI135" s="482"/>
      <c r="AJ135" s="537"/>
      <c r="AK135" s="512"/>
      <c r="AL135" s="512"/>
      <c r="AM135" s="512"/>
      <c r="AN135" s="512"/>
      <c r="AO135" s="512"/>
      <c r="AP135" s="512"/>
      <c r="AQ135" s="512"/>
      <c r="AR135" s="512"/>
      <c r="AS135" s="512"/>
      <c r="AU135" s="482"/>
      <c r="AV135" s="537"/>
      <c r="AW135" s="512"/>
      <c r="AX135" s="512"/>
      <c r="AY135" s="512"/>
      <c r="AZ135" s="512"/>
      <c r="BA135" s="512"/>
      <c r="BB135" s="512"/>
      <c r="BC135" s="512"/>
      <c r="BD135" s="512"/>
    </row>
    <row r="136" spans="1:56" ht="12.75" customHeight="1">
      <c r="A136" s="1654" t="s">
        <v>6</v>
      </c>
      <c r="B136" s="1656" t="s">
        <v>7</v>
      </c>
      <c r="C136" s="1657" t="s">
        <v>168</v>
      </c>
      <c r="D136" s="1658"/>
      <c r="E136" s="1659"/>
      <c r="F136" s="1657" t="s">
        <v>169</v>
      </c>
      <c r="G136" s="1658"/>
      <c r="H136" s="1659"/>
      <c r="I136" s="1657" t="s">
        <v>170</v>
      </c>
      <c r="J136" s="1658"/>
      <c r="K136" s="1659"/>
      <c r="L136" s="1660" t="s">
        <v>171</v>
      </c>
      <c r="M136" s="1658"/>
      <c r="N136" s="1661"/>
      <c r="O136" s="1660" t="s">
        <v>142</v>
      </c>
      <c r="P136" s="1661"/>
      <c r="Q136" s="655"/>
      <c r="R136" s="1654" t="s">
        <v>6</v>
      </c>
      <c r="S136" s="1536" t="s">
        <v>7</v>
      </c>
      <c r="T136" s="1506" t="s">
        <v>168</v>
      </c>
      <c r="U136" s="1562"/>
      <c r="V136" s="1507"/>
      <c r="W136" s="1506" t="s">
        <v>169</v>
      </c>
      <c r="X136" s="1562"/>
      <c r="Y136" s="1507"/>
      <c r="Z136" s="1506" t="s">
        <v>170</v>
      </c>
      <c r="AA136" s="1562"/>
      <c r="AB136" s="1507"/>
      <c r="AC136" s="1506" t="s">
        <v>171</v>
      </c>
      <c r="AD136" s="1562"/>
      <c r="AE136" s="1507"/>
      <c r="AF136" s="1506" t="s">
        <v>142</v>
      </c>
      <c r="AG136" s="1507"/>
      <c r="AH136" s="489"/>
      <c r="AI136" s="1654" t="s">
        <v>6</v>
      </c>
      <c r="AJ136" s="1536" t="s">
        <v>7</v>
      </c>
      <c r="AK136" s="1506" t="s">
        <v>412</v>
      </c>
      <c r="AL136" s="1557"/>
      <c r="AM136" s="1557"/>
      <c r="AN136" s="1557"/>
      <c r="AO136" s="1507"/>
      <c r="AP136" s="1506" t="s">
        <v>141</v>
      </c>
      <c r="AQ136" s="1557"/>
      <c r="AR136" s="1507"/>
      <c r="AS136" s="1662" t="s">
        <v>153</v>
      </c>
      <c r="AU136" s="725" t="s">
        <v>6</v>
      </c>
      <c r="AV136" s="726" t="s">
        <v>7</v>
      </c>
      <c r="AW136" s="1336" t="s">
        <v>166</v>
      </c>
      <c r="AX136" s="1337"/>
      <c r="AY136" s="1336" t="s">
        <v>175</v>
      </c>
      <c r="AZ136" s="1338"/>
      <c r="BA136" s="1338"/>
      <c r="BB136" s="1337"/>
      <c r="BC136" s="1336" t="s">
        <v>167</v>
      </c>
      <c r="BD136" s="1337"/>
    </row>
    <row r="137" spans="1:56" ht="27.75" customHeight="1">
      <c r="A137" s="1655"/>
      <c r="B137" s="1656"/>
      <c r="C137" s="463" t="s">
        <v>395</v>
      </c>
      <c r="D137" s="1394"/>
      <c r="E137" s="463" t="s">
        <v>396</v>
      </c>
      <c r="F137" s="463" t="s">
        <v>395</v>
      </c>
      <c r="G137" s="1394"/>
      <c r="H137" s="463" t="s">
        <v>396</v>
      </c>
      <c r="I137" s="463" t="s">
        <v>395</v>
      </c>
      <c r="J137" s="1394"/>
      <c r="K137" s="463" t="s">
        <v>396</v>
      </c>
      <c r="L137" s="463" t="s">
        <v>395</v>
      </c>
      <c r="M137" s="1394"/>
      <c r="N137" s="463" t="s">
        <v>396</v>
      </c>
      <c r="O137" s="463" t="s">
        <v>395</v>
      </c>
      <c r="P137" s="463" t="s">
        <v>396</v>
      </c>
      <c r="Q137" s="655"/>
      <c r="R137" s="1655"/>
      <c r="S137" s="1537"/>
      <c r="T137" s="463" t="s">
        <v>395</v>
      </c>
      <c r="U137" s="1394"/>
      <c r="V137" s="463" t="s">
        <v>396</v>
      </c>
      <c r="W137" s="463" t="s">
        <v>395</v>
      </c>
      <c r="X137" s="1394"/>
      <c r="Y137" s="463" t="s">
        <v>396</v>
      </c>
      <c r="Z137" s="463" t="s">
        <v>395</v>
      </c>
      <c r="AA137" s="1394"/>
      <c r="AB137" s="463" t="s">
        <v>396</v>
      </c>
      <c r="AC137" s="463" t="s">
        <v>395</v>
      </c>
      <c r="AD137" s="1394"/>
      <c r="AE137" s="463" t="s">
        <v>396</v>
      </c>
      <c r="AF137" s="463" t="s">
        <v>395</v>
      </c>
      <c r="AG137" s="463" t="s">
        <v>396</v>
      </c>
      <c r="AI137" s="1655"/>
      <c r="AJ137" s="1537"/>
      <c r="AK137" s="463" t="s">
        <v>168</v>
      </c>
      <c r="AL137" s="463" t="s">
        <v>169</v>
      </c>
      <c r="AM137" s="463" t="s">
        <v>170</v>
      </c>
      <c r="AN137" s="463" t="s">
        <v>171</v>
      </c>
      <c r="AO137" s="463" t="s">
        <v>142</v>
      </c>
      <c r="AP137" s="463" t="s">
        <v>736</v>
      </c>
      <c r="AQ137" s="463" t="s">
        <v>156</v>
      </c>
      <c r="AR137" s="463" t="s">
        <v>142</v>
      </c>
      <c r="AS137" s="1614"/>
      <c r="AU137" s="538"/>
      <c r="AV137" s="546"/>
      <c r="AW137" s="465" t="s">
        <v>613</v>
      </c>
      <c r="AX137" s="465" t="s">
        <v>151</v>
      </c>
      <c r="AY137" s="491" t="s">
        <v>173</v>
      </c>
      <c r="AZ137" s="491" t="s">
        <v>164</v>
      </c>
      <c r="BA137" s="472" t="s">
        <v>165</v>
      </c>
      <c r="BB137" s="472" t="s">
        <v>174</v>
      </c>
      <c r="BC137" s="465" t="s">
        <v>735</v>
      </c>
      <c r="BD137" s="465" t="s">
        <v>145</v>
      </c>
    </row>
    <row r="138" spans="1:56" ht="12.75" customHeight="1">
      <c r="A138" s="485" t="s">
        <v>108</v>
      </c>
      <c r="B138" s="497"/>
      <c r="C138" s="508"/>
      <c r="D138" s="1413"/>
      <c r="E138" s="508"/>
      <c r="F138" s="508"/>
      <c r="G138" s="1413"/>
      <c r="H138" s="508"/>
      <c r="I138" s="508"/>
      <c r="J138" s="1413"/>
      <c r="K138" s="508"/>
      <c r="L138" s="508"/>
      <c r="M138" s="1413"/>
      <c r="N138" s="508"/>
      <c r="O138" s="508"/>
      <c r="P138" s="508"/>
      <c r="Q138" s="655"/>
      <c r="R138" s="485" t="s">
        <v>108</v>
      </c>
      <c r="S138" s="497"/>
      <c r="T138" s="508"/>
      <c r="U138" s="1413"/>
      <c r="V138" s="508"/>
      <c r="W138" s="508"/>
      <c r="X138" s="1413"/>
      <c r="Y138" s="508"/>
      <c r="Z138" s="508"/>
      <c r="AA138" s="1413"/>
      <c r="AB138" s="508"/>
      <c r="AC138" s="508"/>
      <c r="AD138" s="1413"/>
      <c r="AE138" s="508"/>
      <c r="AF138" s="508"/>
      <c r="AG138" s="508"/>
      <c r="AI138" s="485" t="s">
        <v>108</v>
      </c>
      <c r="AJ138" s="497"/>
      <c r="AK138" s="508"/>
      <c r="AL138" s="508"/>
      <c r="AM138" s="508"/>
      <c r="AN138" s="508"/>
      <c r="AO138" s="508"/>
      <c r="AP138" s="508"/>
      <c r="AQ138" s="508"/>
      <c r="AR138" s="508"/>
      <c r="AS138" s="508"/>
      <c r="AU138" s="485" t="s">
        <v>108</v>
      </c>
      <c r="AV138" s="497"/>
      <c r="AW138" s="508"/>
      <c r="AX138" s="508"/>
      <c r="AY138" s="508"/>
      <c r="AZ138" s="508"/>
      <c r="BA138" s="508"/>
      <c r="BB138" s="508"/>
      <c r="BC138" s="508"/>
      <c r="BD138" s="508"/>
    </row>
    <row r="139" spans="1:56" ht="12.75" customHeight="1">
      <c r="A139" s="477" t="s">
        <v>109</v>
      </c>
      <c r="B139" s="497">
        <v>510</v>
      </c>
      <c r="C139" s="508">
        <v>318</v>
      </c>
      <c r="D139" s="1413"/>
      <c r="E139" s="508">
        <v>168</v>
      </c>
      <c r="F139" s="508">
        <v>178</v>
      </c>
      <c r="G139" s="1413"/>
      <c r="H139" s="508">
        <v>80</v>
      </c>
      <c r="I139" s="508">
        <v>169</v>
      </c>
      <c r="J139" s="1413"/>
      <c r="K139" s="508">
        <v>77</v>
      </c>
      <c r="L139" s="508">
        <v>142</v>
      </c>
      <c r="M139" s="1413"/>
      <c r="N139" s="508">
        <v>63</v>
      </c>
      <c r="O139" s="508">
        <v>807</v>
      </c>
      <c r="P139" s="508">
        <v>388</v>
      </c>
      <c r="Q139" s="655"/>
      <c r="R139" s="477" t="s">
        <v>109</v>
      </c>
      <c r="S139" s="497">
        <v>510</v>
      </c>
      <c r="T139" s="508">
        <v>37</v>
      </c>
      <c r="U139" s="1413"/>
      <c r="V139" s="508">
        <v>24</v>
      </c>
      <c r="W139" s="508">
        <v>15</v>
      </c>
      <c r="X139" s="1413"/>
      <c r="Y139" s="508">
        <v>8</v>
      </c>
      <c r="Z139" s="508">
        <v>18</v>
      </c>
      <c r="AA139" s="1413"/>
      <c r="AB139" s="508">
        <v>7</v>
      </c>
      <c r="AC139" s="508">
        <v>3</v>
      </c>
      <c r="AD139" s="1413"/>
      <c r="AE139" s="508">
        <v>2</v>
      </c>
      <c r="AF139" s="508">
        <v>73</v>
      </c>
      <c r="AG139" s="508">
        <v>41</v>
      </c>
      <c r="AI139" s="477" t="s">
        <v>109</v>
      </c>
      <c r="AJ139" s="497">
        <v>510</v>
      </c>
      <c r="AK139" s="508">
        <v>7</v>
      </c>
      <c r="AL139" s="508">
        <v>4</v>
      </c>
      <c r="AM139" s="508">
        <v>4</v>
      </c>
      <c r="AN139" s="508">
        <v>4</v>
      </c>
      <c r="AO139" s="508">
        <v>19</v>
      </c>
      <c r="AP139" s="508">
        <v>11</v>
      </c>
      <c r="AQ139" s="508">
        <v>8</v>
      </c>
      <c r="AR139" s="508">
        <v>19</v>
      </c>
      <c r="AS139" s="508">
        <v>4</v>
      </c>
      <c r="AU139" s="477" t="s">
        <v>109</v>
      </c>
      <c r="AV139" s="497">
        <v>510</v>
      </c>
      <c r="AW139" s="508">
        <v>29</v>
      </c>
      <c r="AX139" s="508">
        <v>8</v>
      </c>
      <c r="AY139" s="508">
        <v>8</v>
      </c>
      <c r="AZ139" s="508">
        <v>18</v>
      </c>
      <c r="BA139" s="508">
        <v>3</v>
      </c>
      <c r="BB139" s="508">
        <v>0</v>
      </c>
      <c r="BC139" s="508">
        <v>0</v>
      </c>
      <c r="BD139" s="508">
        <v>1</v>
      </c>
    </row>
    <row r="140" spans="1:56" ht="12.75" customHeight="1">
      <c r="A140" s="477" t="s">
        <v>110</v>
      </c>
      <c r="B140" s="497">
        <v>509</v>
      </c>
      <c r="C140" s="508">
        <v>106</v>
      </c>
      <c r="D140" s="1413"/>
      <c r="E140" s="508">
        <v>55</v>
      </c>
      <c r="F140" s="508">
        <v>76</v>
      </c>
      <c r="G140" s="1413"/>
      <c r="H140" s="508">
        <v>50</v>
      </c>
      <c r="I140" s="508">
        <v>86</v>
      </c>
      <c r="J140" s="1413"/>
      <c r="K140" s="508">
        <v>49</v>
      </c>
      <c r="L140" s="508">
        <v>52</v>
      </c>
      <c r="M140" s="1413"/>
      <c r="N140" s="508">
        <v>24</v>
      </c>
      <c r="O140" s="508">
        <v>320</v>
      </c>
      <c r="P140" s="508">
        <v>178</v>
      </c>
      <c r="Q140" s="655"/>
      <c r="R140" s="477" t="s">
        <v>110</v>
      </c>
      <c r="S140" s="497">
        <v>509</v>
      </c>
      <c r="T140" s="508">
        <v>10</v>
      </c>
      <c r="U140" s="1413"/>
      <c r="V140" s="508">
        <v>5</v>
      </c>
      <c r="W140" s="508">
        <v>8</v>
      </c>
      <c r="X140" s="1413"/>
      <c r="Y140" s="508">
        <v>6</v>
      </c>
      <c r="Z140" s="508">
        <v>8</v>
      </c>
      <c r="AA140" s="1413"/>
      <c r="AB140" s="508">
        <v>2</v>
      </c>
      <c r="AC140" s="508">
        <v>7</v>
      </c>
      <c r="AD140" s="1413"/>
      <c r="AE140" s="508">
        <v>3</v>
      </c>
      <c r="AF140" s="508">
        <v>33</v>
      </c>
      <c r="AG140" s="508">
        <v>16</v>
      </c>
      <c r="AI140" s="477" t="s">
        <v>110</v>
      </c>
      <c r="AJ140" s="497">
        <v>509</v>
      </c>
      <c r="AK140" s="508">
        <v>2</v>
      </c>
      <c r="AL140" s="508">
        <v>2</v>
      </c>
      <c r="AM140" s="508">
        <v>2</v>
      </c>
      <c r="AN140" s="508">
        <v>1</v>
      </c>
      <c r="AO140" s="508">
        <v>7</v>
      </c>
      <c r="AP140" s="508">
        <v>7</v>
      </c>
      <c r="AQ140" s="508">
        <v>0</v>
      </c>
      <c r="AR140" s="508">
        <v>7</v>
      </c>
      <c r="AS140" s="508">
        <v>1</v>
      </c>
      <c r="AU140" s="477" t="s">
        <v>110</v>
      </c>
      <c r="AV140" s="497">
        <v>509</v>
      </c>
      <c r="AW140" s="508">
        <v>13</v>
      </c>
      <c r="AX140" s="508">
        <v>3</v>
      </c>
      <c r="AY140" s="508">
        <v>3</v>
      </c>
      <c r="AZ140" s="508">
        <v>10</v>
      </c>
      <c r="BA140" s="508">
        <v>0</v>
      </c>
      <c r="BB140" s="508">
        <v>0</v>
      </c>
      <c r="BC140" s="508">
        <v>0</v>
      </c>
      <c r="BD140" s="508">
        <v>1</v>
      </c>
    </row>
    <row r="141" spans="1:56" ht="12.75" customHeight="1">
      <c r="A141" s="477" t="s">
        <v>111</v>
      </c>
      <c r="B141" s="497">
        <v>502</v>
      </c>
      <c r="C141" s="508">
        <v>13</v>
      </c>
      <c r="D141" s="1413"/>
      <c r="E141" s="508">
        <v>8</v>
      </c>
      <c r="F141" s="508">
        <v>10</v>
      </c>
      <c r="G141" s="1413"/>
      <c r="H141" s="508">
        <v>5</v>
      </c>
      <c r="I141" s="508">
        <v>0</v>
      </c>
      <c r="J141" s="1413"/>
      <c r="K141" s="508">
        <v>0</v>
      </c>
      <c r="L141" s="508">
        <v>0</v>
      </c>
      <c r="M141" s="1413"/>
      <c r="N141" s="508">
        <v>0</v>
      </c>
      <c r="O141" s="508">
        <v>23</v>
      </c>
      <c r="P141" s="508">
        <v>13</v>
      </c>
      <c r="Q141" s="655"/>
      <c r="R141" s="477" t="s">
        <v>111</v>
      </c>
      <c r="S141" s="497">
        <v>502</v>
      </c>
      <c r="T141" s="508">
        <v>0</v>
      </c>
      <c r="U141" s="1413"/>
      <c r="V141" s="508">
        <v>0</v>
      </c>
      <c r="W141" s="508">
        <v>0</v>
      </c>
      <c r="X141" s="1413"/>
      <c r="Y141" s="508">
        <v>0</v>
      </c>
      <c r="Z141" s="508">
        <v>0</v>
      </c>
      <c r="AA141" s="1413"/>
      <c r="AB141" s="508">
        <v>0</v>
      </c>
      <c r="AC141" s="508">
        <v>0</v>
      </c>
      <c r="AD141" s="1413"/>
      <c r="AE141" s="508">
        <v>0</v>
      </c>
      <c r="AF141" s="508">
        <v>0</v>
      </c>
      <c r="AG141" s="508">
        <v>0</v>
      </c>
      <c r="AI141" s="477" t="s">
        <v>111</v>
      </c>
      <c r="AJ141" s="497">
        <v>502</v>
      </c>
      <c r="AK141" s="508">
        <v>1</v>
      </c>
      <c r="AL141" s="508">
        <v>1</v>
      </c>
      <c r="AM141" s="508">
        <v>0</v>
      </c>
      <c r="AN141" s="508">
        <v>0</v>
      </c>
      <c r="AO141" s="508">
        <v>2</v>
      </c>
      <c r="AP141" s="508">
        <v>2</v>
      </c>
      <c r="AQ141" s="508">
        <v>0</v>
      </c>
      <c r="AR141" s="508">
        <v>2</v>
      </c>
      <c r="AS141" s="508">
        <v>1</v>
      </c>
      <c r="AU141" s="477" t="s">
        <v>111</v>
      </c>
      <c r="AV141" s="497">
        <v>502</v>
      </c>
      <c r="AW141" s="508">
        <v>7</v>
      </c>
      <c r="AX141" s="508">
        <v>1</v>
      </c>
      <c r="AY141" s="508">
        <v>2</v>
      </c>
      <c r="AZ141" s="508">
        <v>4</v>
      </c>
      <c r="BA141" s="508">
        <v>1</v>
      </c>
      <c r="BB141" s="508">
        <v>0</v>
      </c>
      <c r="BC141" s="508">
        <v>0</v>
      </c>
      <c r="BD141" s="508">
        <v>2</v>
      </c>
    </row>
    <row r="142" spans="1:56" ht="12.75" customHeight="1">
      <c r="A142" s="477" t="s">
        <v>112</v>
      </c>
      <c r="B142" s="497">
        <v>511</v>
      </c>
      <c r="C142" s="508">
        <v>249</v>
      </c>
      <c r="D142" s="1413"/>
      <c r="E142" s="508">
        <v>101</v>
      </c>
      <c r="F142" s="508">
        <v>162</v>
      </c>
      <c r="G142" s="1413"/>
      <c r="H142" s="508">
        <v>77</v>
      </c>
      <c r="I142" s="508">
        <v>148</v>
      </c>
      <c r="J142" s="1413"/>
      <c r="K142" s="508">
        <v>65</v>
      </c>
      <c r="L142" s="508">
        <v>153</v>
      </c>
      <c r="M142" s="1413"/>
      <c r="N142" s="508">
        <v>75</v>
      </c>
      <c r="O142" s="508">
        <v>712</v>
      </c>
      <c r="P142" s="508">
        <v>318</v>
      </c>
      <c r="Q142" s="655"/>
      <c r="R142" s="477" t="s">
        <v>112</v>
      </c>
      <c r="S142" s="497">
        <v>511</v>
      </c>
      <c r="T142" s="508">
        <v>18</v>
      </c>
      <c r="U142" s="1413"/>
      <c r="V142" s="508">
        <v>7</v>
      </c>
      <c r="W142" s="508">
        <v>4</v>
      </c>
      <c r="X142" s="1413"/>
      <c r="Y142" s="508">
        <v>2</v>
      </c>
      <c r="Z142" s="508">
        <v>10</v>
      </c>
      <c r="AA142" s="1413"/>
      <c r="AB142" s="508">
        <v>7</v>
      </c>
      <c r="AC142" s="508">
        <v>11</v>
      </c>
      <c r="AD142" s="1413"/>
      <c r="AE142" s="508">
        <v>6</v>
      </c>
      <c r="AF142" s="508">
        <v>43</v>
      </c>
      <c r="AG142" s="508">
        <v>22</v>
      </c>
      <c r="AI142" s="477" t="s">
        <v>112</v>
      </c>
      <c r="AJ142" s="497">
        <v>511</v>
      </c>
      <c r="AK142" s="508">
        <v>5</v>
      </c>
      <c r="AL142" s="508">
        <v>4</v>
      </c>
      <c r="AM142" s="508">
        <v>4</v>
      </c>
      <c r="AN142" s="508">
        <v>3</v>
      </c>
      <c r="AO142" s="508">
        <v>16</v>
      </c>
      <c r="AP142" s="508">
        <v>14</v>
      </c>
      <c r="AQ142" s="508">
        <v>1</v>
      </c>
      <c r="AR142" s="508">
        <v>15</v>
      </c>
      <c r="AS142" s="508">
        <v>3</v>
      </c>
      <c r="AU142" s="477" t="s">
        <v>112</v>
      </c>
      <c r="AV142" s="497">
        <v>511</v>
      </c>
      <c r="AW142" s="508">
        <v>36</v>
      </c>
      <c r="AX142" s="508">
        <v>18</v>
      </c>
      <c r="AY142" s="508">
        <v>13</v>
      </c>
      <c r="AZ142" s="508">
        <v>20</v>
      </c>
      <c r="BA142" s="508">
        <v>3</v>
      </c>
      <c r="BB142" s="508">
        <v>0</v>
      </c>
      <c r="BC142" s="508">
        <v>2</v>
      </c>
      <c r="BD142" s="508">
        <v>3</v>
      </c>
    </row>
    <row r="143" spans="1:56" ht="12.75" customHeight="1">
      <c r="A143" s="477" t="s">
        <v>113</v>
      </c>
      <c r="B143" s="497">
        <v>508</v>
      </c>
      <c r="C143" s="508">
        <v>438</v>
      </c>
      <c r="D143" s="1413"/>
      <c r="E143" s="508">
        <v>230</v>
      </c>
      <c r="F143" s="508">
        <v>373</v>
      </c>
      <c r="G143" s="1413"/>
      <c r="H143" s="508">
        <v>204</v>
      </c>
      <c r="I143" s="508">
        <v>350</v>
      </c>
      <c r="J143" s="1413"/>
      <c r="K143" s="508">
        <v>195</v>
      </c>
      <c r="L143" s="508">
        <v>300</v>
      </c>
      <c r="M143" s="1413"/>
      <c r="N143" s="508">
        <v>159</v>
      </c>
      <c r="O143" s="508">
        <v>1461</v>
      </c>
      <c r="P143" s="508">
        <v>788</v>
      </c>
      <c r="Q143" s="655"/>
      <c r="R143" s="477" t="s">
        <v>113</v>
      </c>
      <c r="S143" s="497">
        <v>508</v>
      </c>
      <c r="T143" s="508">
        <v>45</v>
      </c>
      <c r="U143" s="1413"/>
      <c r="V143" s="508">
        <v>22</v>
      </c>
      <c r="W143" s="508">
        <v>35</v>
      </c>
      <c r="X143" s="1413"/>
      <c r="Y143" s="508">
        <v>14</v>
      </c>
      <c r="Z143" s="508">
        <v>30</v>
      </c>
      <c r="AA143" s="1413"/>
      <c r="AB143" s="508">
        <v>16</v>
      </c>
      <c r="AC143" s="508">
        <v>9</v>
      </c>
      <c r="AD143" s="1413"/>
      <c r="AE143" s="508">
        <v>5</v>
      </c>
      <c r="AF143" s="508">
        <v>119</v>
      </c>
      <c r="AG143" s="508">
        <v>57</v>
      </c>
      <c r="AI143" s="477" t="s">
        <v>113</v>
      </c>
      <c r="AJ143" s="497">
        <v>508</v>
      </c>
      <c r="AK143" s="508">
        <v>11</v>
      </c>
      <c r="AL143" s="508">
        <v>9</v>
      </c>
      <c r="AM143" s="508">
        <v>10</v>
      </c>
      <c r="AN143" s="508">
        <v>9</v>
      </c>
      <c r="AO143" s="508">
        <v>39</v>
      </c>
      <c r="AP143" s="508">
        <v>37</v>
      </c>
      <c r="AQ143" s="508">
        <v>4</v>
      </c>
      <c r="AR143" s="508">
        <v>41</v>
      </c>
      <c r="AS143" s="508">
        <v>7</v>
      </c>
      <c r="AU143" s="477" t="s">
        <v>113</v>
      </c>
      <c r="AV143" s="497">
        <v>508</v>
      </c>
      <c r="AW143" s="508">
        <v>64</v>
      </c>
      <c r="AX143" s="508">
        <v>37</v>
      </c>
      <c r="AY143" s="508">
        <v>21</v>
      </c>
      <c r="AZ143" s="508">
        <v>34</v>
      </c>
      <c r="BA143" s="508">
        <v>5</v>
      </c>
      <c r="BB143" s="508">
        <v>4</v>
      </c>
      <c r="BC143" s="508">
        <v>5</v>
      </c>
      <c r="BD143" s="508">
        <v>22</v>
      </c>
    </row>
    <row r="144" spans="1:56" ht="12.75" customHeight="1">
      <c r="A144" s="485" t="s">
        <v>114</v>
      </c>
      <c r="B144" s="497"/>
      <c r="C144" s="508"/>
      <c r="D144" s="1413"/>
      <c r="E144" s="508"/>
      <c r="F144" s="508"/>
      <c r="G144" s="1413"/>
      <c r="H144" s="508"/>
      <c r="I144" s="508"/>
      <c r="J144" s="1413"/>
      <c r="K144" s="508"/>
      <c r="L144" s="508"/>
      <c r="M144" s="1413"/>
      <c r="N144" s="508"/>
      <c r="O144" s="508"/>
      <c r="P144" s="508"/>
      <c r="Q144" s="655"/>
      <c r="R144" s="485" t="s">
        <v>114</v>
      </c>
      <c r="S144" s="497"/>
      <c r="T144" s="508"/>
      <c r="U144" s="1413"/>
      <c r="V144" s="508"/>
      <c r="W144" s="508"/>
      <c r="X144" s="1413"/>
      <c r="Y144" s="508"/>
      <c r="Z144" s="508"/>
      <c r="AA144" s="1413"/>
      <c r="AB144" s="508"/>
      <c r="AC144" s="508"/>
      <c r="AD144" s="1413"/>
      <c r="AE144" s="508"/>
      <c r="AF144" s="508"/>
      <c r="AG144" s="508"/>
      <c r="AI144" s="485" t="s">
        <v>114</v>
      </c>
      <c r="AJ144" s="497"/>
      <c r="AK144" s="508"/>
      <c r="AL144" s="508"/>
      <c r="AM144" s="508"/>
      <c r="AN144" s="508"/>
      <c r="AO144" s="508"/>
      <c r="AP144" s="508"/>
      <c r="AQ144" s="508"/>
      <c r="AR144" s="508"/>
      <c r="AS144" s="508"/>
      <c r="AU144" s="485" t="s">
        <v>114</v>
      </c>
      <c r="AV144" s="497"/>
      <c r="AW144" s="508"/>
      <c r="AX144" s="508"/>
      <c r="AY144" s="508"/>
      <c r="AZ144" s="508"/>
      <c r="BA144" s="508"/>
      <c r="BB144" s="508"/>
      <c r="BC144" s="508"/>
      <c r="BD144" s="508"/>
    </row>
    <row r="145" spans="1:56" ht="12.75" customHeight="1">
      <c r="A145" s="477" t="s">
        <v>115</v>
      </c>
      <c r="B145" s="497">
        <v>612</v>
      </c>
      <c r="C145" s="508">
        <v>1924</v>
      </c>
      <c r="D145" s="1413"/>
      <c r="E145" s="508">
        <v>947</v>
      </c>
      <c r="F145" s="508">
        <v>1513</v>
      </c>
      <c r="G145" s="1413"/>
      <c r="H145" s="508">
        <v>721</v>
      </c>
      <c r="I145" s="508">
        <v>1311</v>
      </c>
      <c r="J145" s="1413"/>
      <c r="K145" s="508">
        <v>608</v>
      </c>
      <c r="L145" s="508">
        <v>1371</v>
      </c>
      <c r="M145" s="1413"/>
      <c r="N145" s="508">
        <v>551</v>
      </c>
      <c r="O145" s="508">
        <v>6119</v>
      </c>
      <c r="P145" s="508">
        <v>2827</v>
      </c>
      <c r="Q145" s="655"/>
      <c r="R145" s="477" t="s">
        <v>115</v>
      </c>
      <c r="S145" s="497">
        <v>612</v>
      </c>
      <c r="T145" s="508">
        <v>77</v>
      </c>
      <c r="U145" s="1413"/>
      <c r="V145" s="508">
        <v>42</v>
      </c>
      <c r="W145" s="508">
        <v>46</v>
      </c>
      <c r="X145" s="1413"/>
      <c r="Y145" s="508">
        <v>23</v>
      </c>
      <c r="Z145" s="508">
        <v>64</v>
      </c>
      <c r="AA145" s="1413"/>
      <c r="AB145" s="508">
        <v>41</v>
      </c>
      <c r="AC145" s="508">
        <v>255</v>
      </c>
      <c r="AD145" s="1413"/>
      <c r="AE145" s="508">
        <v>114</v>
      </c>
      <c r="AF145" s="508">
        <v>442</v>
      </c>
      <c r="AG145" s="508">
        <v>220</v>
      </c>
      <c r="AI145" s="477" t="s">
        <v>115</v>
      </c>
      <c r="AJ145" s="497">
        <v>612</v>
      </c>
      <c r="AK145" s="508">
        <v>36</v>
      </c>
      <c r="AL145" s="508">
        <v>38</v>
      </c>
      <c r="AM145" s="508">
        <v>32</v>
      </c>
      <c r="AN145" s="508">
        <v>30</v>
      </c>
      <c r="AO145" s="508">
        <v>136</v>
      </c>
      <c r="AP145" s="508">
        <v>63</v>
      </c>
      <c r="AQ145" s="508">
        <v>69</v>
      </c>
      <c r="AR145" s="508">
        <v>132</v>
      </c>
      <c r="AS145" s="508">
        <v>31</v>
      </c>
      <c r="AU145" s="477" t="s">
        <v>115</v>
      </c>
      <c r="AV145" s="497">
        <v>612</v>
      </c>
      <c r="AW145" s="508">
        <v>239</v>
      </c>
      <c r="AX145" s="508">
        <v>29</v>
      </c>
      <c r="AY145" s="508">
        <v>85</v>
      </c>
      <c r="AZ145" s="508">
        <v>116</v>
      </c>
      <c r="BA145" s="508">
        <v>18</v>
      </c>
      <c r="BB145" s="508">
        <v>20</v>
      </c>
      <c r="BC145" s="508">
        <v>6</v>
      </c>
      <c r="BD145" s="508">
        <v>17</v>
      </c>
    </row>
    <row r="146" spans="1:56" ht="12.75" customHeight="1">
      <c r="A146" s="477" t="s">
        <v>116</v>
      </c>
      <c r="B146" s="497">
        <v>610</v>
      </c>
      <c r="C146" s="508">
        <v>333</v>
      </c>
      <c r="D146" s="1413"/>
      <c r="E146" s="508">
        <v>164</v>
      </c>
      <c r="F146" s="508">
        <v>251</v>
      </c>
      <c r="G146" s="1413"/>
      <c r="H146" s="508">
        <v>132</v>
      </c>
      <c r="I146" s="508">
        <v>230</v>
      </c>
      <c r="J146" s="1413"/>
      <c r="K146" s="508">
        <v>102</v>
      </c>
      <c r="L146" s="508">
        <v>504</v>
      </c>
      <c r="M146" s="1413"/>
      <c r="N146" s="508">
        <v>237</v>
      </c>
      <c r="O146" s="508">
        <v>1318</v>
      </c>
      <c r="P146" s="508">
        <v>635</v>
      </c>
      <c r="Q146" s="655"/>
      <c r="R146" s="477" t="s">
        <v>116</v>
      </c>
      <c r="S146" s="497">
        <v>610</v>
      </c>
      <c r="T146" s="508">
        <v>7</v>
      </c>
      <c r="U146" s="1413"/>
      <c r="V146" s="508">
        <v>2</v>
      </c>
      <c r="W146" s="508">
        <v>2</v>
      </c>
      <c r="X146" s="1413"/>
      <c r="Y146" s="508">
        <v>1</v>
      </c>
      <c r="Z146" s="508">
        <v>6</v>
      </c>
      <c r="AA146" s="1413"/>
      <c r="AB146" s="508">
        <v>3</v>
      </c>
      <c r="AC146" s="508">
        <v>84</v>
      </c>
      <c r="AD146" s="1413"/>
      <c r="AE146" s="508">
        <v>45</v>
      </c>
      <c r="AF146" s="508">
        <v>99</v>
      </c>
      <c r="AG146" s="508">
        <v>51</v>
      </c>
      <c r="AI146" s="477" t="s">
        <v>116</v>
      </c>
      <c r="AJ146" s="497">
        <v>610</v>
      </c>
      <c r="AK146" s="508">
        <v>8</v>
      </c>
      <c r="AL146" s="508">
        <v>7</v>
      </c>
      <c r="AM146" s="508">
        <v>6</v>
      </c>
      <c r="AN146" s="508">
        <v>9</v>
      </c>
      <c r="AO146" s="508">
        <v>30</v>
      </c>
      <c r="AP146" s="508">
        <v>22</v>
      </c>
      <c r="AQ146" s="508">
        <v>8</v>
      </c>
      <c r="AR146" s="508">
        <v>30</v>
      </c>
      <c r="AS146" s="508">
        <v>6</v>
      </c>
      <c r="AU146" s="477" t="s">
        <v>116</v>
      </c>
      <c r="AV146" s="497">
        <v>610</v>
      </c>
      <c r="AW146" s="508">
        <v>62</v>
      </c>
      <c r="AX146" s="508">
        <v>19</v>
      </c>
      <c r="AY146" s="508">
        <v>4</v>
      </c>
      <c r="AZ146" s="508">
        <v>4</v>
      </c>
      <c r="BA146" s="508">
        <v>4</v>
      </c>
      <c r="BB146" s="508">
        <v>50</v>
      </c>
      <c r="BC146" s="508">
        <v>6</v>
      </c>
      <c r="BD146" s="508">
        <v>8</v>
      </c>
    </row>
    <row r="147" spans="1:56" ht="12.75" customHeight="1">
      <c r="A147" s="477" t="s">
        <v>117</v>
      </c>
      <c r="B147" s="497">
        <v>611</v>
      </c>
      <c r="C147" s="508">
        <v>1110</v>
      </c>
      <c r="D147" s="1413"/>
      <c r="E147" s="508">
        <v>538</v>
      </c>
      <c r="F147" s="508">
        <v>1127</v>
      </c>
      <c r="G147" s="1413"/>
      <c r="H147" s="508">
        <v>565</v>
      </c>
      <c r="I147" s="508">
        <v>968</v>
      </c>
      <c r="J147" s="1413"/>
      <c r="K147" s="508">
        <v>460</v>
      </c>
      <c r="L147" s="508">
        <v>1168</v>
      </c>
      <c r="M147" s="1413"/>
      <c r="N147" s="508">
        <v>521</v>
      </c>
      <c r="O147" s="508">
        <v>4373</v>
      </c>
      <c r="P147" s="508">
        <v>2084</v>
      </c>
      <c r="Q147" s="655"/>
      <c r="R147" s="477" t="s">
        <v>117</v>
      </c>
      <c r="S147" s="497">
        <v>611</v>
      </c>
      <c r="T147" s="508">
        <v>70</v>
      </c>
      <c r="U147" s="1413"/>
      <c r="V147" s="508">
        <v>36</v>
      </c>
      <c r="W147" s="508">
        <v>31</v>
      </c>
      <c r="X147" s="1413"/>
      <c r="Y147" s="508">
        <v>14</v>
      </c>
      <c r="Z147" s="508">
        <v>48</v>
      </c>
      <c r="AA147" s="1413"/>
      <c r="AB147" s="508">
        <v>24</v>
      </c>
      <c r="AC147" s="508">
        <v>97</v>
      </c>
      <c r="AD147" s="1413"/>
      <c r="AE147" s="508">
        <v>37</v>
      </c>
      <c r="AF147" s="508">
        <v>246</v>
      </c>
      <c r="AG147" s="508">
        <v>111</v>
      </c>
      <c r="AI147" s="477" t="s">
        <v>117</v>
      </c>
      <c r="AJ147" s="497">
        <v>611</v>
      </c>
      <c r="AK147" s="508">
        <v>22</v>
      </c>
      <c r="AL147" s="508">
        <v>23</v>
      </c>
      <c r="AM147" s="508">
        <v>21</v>
      </c>
      <c r="AN147" s="508">
        <v>22</v>
      </c>
      <c r="AO147" s="508">
        <v>88</v>
      </c>
      <c r="AP147" s="508">
        <v>78</v>
      </c>
      <c r="AQ147" s="508">
        <v>17</v>
      </c>
      <c r="AR147" s="508">
        <v>95</v>
      </c>
      <c r="AS147" s="508">
        <v>18</v>
      </c>
      <c r="AU147" s="477" t="s">
        <v>117</v>
      </c>
      <c r="AV147" s="497">
        <v>611</v>
      </c>
      <c r="AW147" s="508">
        <v>148</v>
      </c>
      <c r="AX147" s="508">
        <v>34</v>
      </c>
      <c r="AY147" s="508">
        <v>56</v>
      </c>
      <c r="AZ147" s="508">
        <v>65</v>
      </c>
      <c r="BA147" s="508">
        <v>14</v>
      </c>
      <c r="BB147" s="508">
        <v>13</v>
      </c>
      <c r="BC147" s="508">
        <v>3</v>
      </c>
      <c r="BD147" s="508">
        <v>17</v>
      </c>
    </row>
    <row r="148" spans="1:56" ht="12.75" customHeight="1">
      <c r="A148" s="477" t="s">
        <v>118</v>
      </c>
      <c r="B148" s="497">
        <v>615</v>
      </c>
      <c r="C148" s="508">
        <v>558</v>
      </c>
      <c r="D148" s="1413"/>
      <c r="E148" s="508">
        <v>265</v>
      </c>
      <c r="F148" s="508">
        <v>486</v>
      </c>
      <c r="G148" s="1413"/>
      <c r="H148" s="508">
        <v>253</v>
      </c>
      <c r="I148" s="508">
        <v>344</v>
      </c>
      <c r="J148" s="1413"/>
      <c r="K148" s="508">
        <v>156</v>
      </c>
      <c r="L148" s="508">
        <v>376</v>
      </c>
      <c r="M148" s="1413"/>
      <c r="N148" s="508">
        <v>156</v>
      </c>
      <c r="O148" s="508">
        <v>1764</v>
      </c>
      <c r="P148" s="508">
        <v>830</v>
      </c>
      <c r="Q148" s="655"/>
      <c r="R148" s="477" t="s">
        <v>118</v>
      </c>
      <c r="S148" s="497">
        <v>615</v>
      </c>
      <c r="T148" s="508">
        <v>48</v>
      </c>
      <c r="U148" s="1413"/>
      <c r="V148" s="508">
        <v>29</v>
      </c>
      <c r="W148" s="508">
        <v>13</v>
      </c>
      <c r="X148" s="1413"/>
      <c r="Y148" s="508">
        <v>7</v>
      </c>
      <c r="Z148" s="508">
        <v>5</v>
      </c>
      <c r="AA148" s="1413"/>
      <c r="AB148" s="508">
        <v>3</v>
      </c>
      <c r="AC148" s="508">
        <v>43</v>
      </c>
      <c r="AD148" s="1413"/>
      <c r="AE148" s="508">
        <v>22</v>
      </c>
      <c r="AF148" s="508">
        <v>109</v>
      </c>
      <c r="AG148" s="508">
        <v>61</v>
      </c>
      <c r="AI148" s="477" t="s">
        <v>118</v>
      </c>
      <c r="AJ148" s="497">
        <v>615</v>
      </c>
      <c r="AK148" s="508">
        <v>10</v>
      </c>
      <c r="AL148" s="508">
        <v>10</v>
      </c>
      <c r="AM148" s="508">
        <v>7</v>
      </c>
      <c r="AN148" s="508">
        <v>7</v>
      </c>
      <c r="AO148" s="508">
        <v>34</v>
      </c>
      <c r="AP148" s="508">
        <v>27</v>
      </c>
      <c r="AQ148" s="508">
        <v>6</v>
      </c>
      <c r="AR148" s="508">
        <v>33</v>
      </c>
      <c r="AS148" s="508">
        <v>4</v>
      </c>
      <c r="AU148" s="477" t="s">
        <v>118</v>
      </c>
      <c r="AV148" s="497">
        <v>615</v>
      </c>
      <c r="AW148" s="508">
        <v>48</v>
      </c>
      <c r="AX148" s="508">
        <v>8</v>
      </c>
      <c r="AY148" s="508">
        <v>21</v>
      </c>
      <c r="AZ148" s="508">
        <v>23</v>
      </c>
      <c r="BA148" s="508">
        <v>4</v>
      </c>
      <c r="BB148" s="508">
        <v>0</v>
      </c>
      <c r="BC148" s="508">
        <v>0</v>
      </c>
      <c r="BD148" s="508">
        <v>4</v>
      </c>
    </row>
    <row r="149" spans="1:56" ht="12.75" customHeight="1">
      <c r="A149" s="485" t="s">
        <v>119</v>
      </c>
      <c r="B149" s="497"/>
      <c r="C149" s="508"/>
      <c r="D149" s="1413"/>
      <c r="E149" s="508"/>
      <c r="F149" s="508"/>
      <c r="G149" s="1413"/>
      <c r="H149" s="508"/>
      <c r="I149" s="508"/>
      <c r="J149" s="1413"/>
      <c r="K149" s="508"/>
      <c r="L149" s="508"/>
      <c r="M149" s="1413"/>
      <c r="N149" s="508"/>
      <c r="O149" s="508"/>
      <c r="P149" s="508"/>
      <c r="Q149" s="655"/>
      <c r="R149" s="485" t="s">
        <v>119</v>
      </c>
      <c r="S149" s="497"/>
      <c r="T149" s="508"/>
      <c r="U149" s="1413"/>
      <c r="V149" s="508"/>
      <c r="W149" s="508"/>
      <c r="X149" s="1413"/>
      <c r="Y149" s="508"/>
      <c r="Z149" s="508"/>
      <c r="AA149" s="1413"/>
      <c r="AB149" s="508"/>
      <c r="AC149" s="508"/>
      <c r="AD149" s="1413"/>
      <c r="AE149" s="508"/>
      <c r="AF149" s="508"/>
      <c r="AG149" s="508"/>
      <c r="AI149" s="485" t="s">
        <v>119</v>
      </c>
      <c r="AJ149" s="497"/>
      <c r="AK149" s="508"/>
      <c r="AL149" s="508"/>
      <c r="AM149" s="508"/>
      <c r="AN149" s="508"/>
      <c r="AO149" s="508"/>
      <c r="AP149" s="508"/>
      <c r="AQ149" s="508"/>
      <c r="AR149" s="508"/>
      <c r="AS149" s="508"/>
      <c r="AU149" s="485" t="s">
        <v>119</v>
      </c>
      <c r="AV149" s="497"/>
      <c r="AW149" s="508"/>
      <c r="AX149" s="508"/>
      <c r="AY149" s="508"/>
      <c r="AZ149" s="508"/>
      <c r="BA149" s="508"/>
      <c r="BB149" s="508"/>
      <c r="BC149" s="508"/>
      <c r="BD149" s="508"/>
    </row>
    <row r="150" spans="1:56" ht="12.75" customHeight="1">
      <c r="A150" s="477" t="s">
        <v>120</v>
      </c>
      <c r="B150" s="497">
        <v>411</v>
      </c>
      <c r="C150" s="508">
        <v>171</v>
      </c>
      <c r="D150" s="1413"/>
      <c r="E150" s="508">
        <v>88</v>
      </c>
      <c r="F150" s="508">
        <v>172</v>
      </c>
      <c r="G150" s="1413"/>
      <c r="H150" s="508">
        <v>84</v>
      </c>
      <c r="I150" s="508">
        <v>90</v>
      </c>
      <c r="J150" s="1413"/>
      <c r="K150" s="508">
        <v>43</v>
      </c>
      <c r="L150" s="508">
        <v>43</v>
      </c>
      <c r="M150" s="1413"/>
      <c r="N150" s="508">
        <v>12</v>
      </c>
      <c r="O150" s="508">
        <v>476</v>
      </c>
      <c r="P150" s="508">
        <v>227</v>
      </c>
      <c r="Q150" s="655"/>
      <c r="R150" s="477" t="s">
        <v>120</v>
      </c>
      <c r="S150" s="497">
        <v>411</v>
      </c>
      <c r="T150" s="508">
        <v>23</v>
      </c>
      <c r="U150" s="1413"/>
      <c r="V150" s="508">
        <v>12</v>
      </c>
      <c r="W150" s="508">
        <v>11</v>
      </c>
      <c r="X150" s="1413"/>
      <c r="Y150" s="508">
        <v>3</v>
      </c>
      <c r="Z150" s="508">
        <v>9</v>
      </c>
      <c r="AA150" s="1413"/>
      <c r="AB150" s="508">
        <v>5</v>
      </c>
      <c r="AC150" s="508">
        <v>17</v>
      </c>
      <c r="AD150" s="1413"/>
      <c r="AE150" s="508">
        <v>2</v>
      </c>
      <c r="AF150" s="508">
        <v>60</v>
      </c>
      <c r="AG150" s="508">
        <v>22</v>
      </c>
      <c r="AI150" s="477" t="s">
        <v>120</v>
      </c>
      <c r="AJ150" s="497">
        <v>411</v>
      </c>
      <c r="AK150" s="508">
        <v>5</v>
      </c>
      <c r="AL150" s="508">
        <v>5</v>
      </c>
      <c r="AM150" s="508">
        <v>3</v>
      </c>
      <c r="AN150" s="508">
        <v>2</v>
      </c>
      <c r="AO150" s="508">
        <v>15</v>
      </c>
      <c r="AP150" s="508">
        <v>16</v>
      </c>
      <c r="AQ150" s="508">
        <v>1</v>
      </c>
      <c r="AR150" s="508">
        <v>17</v>
      </c>
      <c r="AS150" s="508">
        <v>4</v>
      </c>
      <c r="AU150" s="477" t="s">
        <v>120</v>
      </c>
      <c r="AV150" s="497">
        <v>411</v>
      </c>
      <c r="AW150" s="508">
        <v>26</v>
      </c>
      <c r="AX150" s="508">
        <v>8</v>
      </c>
      <c r="AY150" s="508">
        <v>9</v>
      </c>
      <c r="AZ150" s="508">
        <v>14</v>
      </c>
      <c r="BA150" s="508">
        <v>1</v>
      </c>
      <c r="BB150" s="508">
        <v>2</v>
      </c>
      <c r="BC150" s="508">
        <v>0</v>
      </c>
      <c r="BD150" s="508">
        <v>4</v>
      </c>
    </row>
    <row r="151" spans="1:56" ht="12.75" customHeight="1">
      <c r="A151" s="571" t="s">
        <v>121</v>
      </c>
      <c r="B151" s="572">
        <v>413</v>
      </c>
      <c r="C151" s="573">
        <v>485</v>
      </c>
      <c r="D151" s="1417"/>
      <c r="E151" s="573">
        <v>207</v>
      </c>
      <c r="F151" s="573">
        <v>345</v>
      </c>
      <c r="G151" s="1417"/>
      <c r="H151" s="573">
        <v>165</v>
      </c>
      <c r="I151" s="573">
        <v>376</v>
      </c>
      <c r="J151" s="1417"/>
      <c r="K151" s="573">
        <v>180</v>
      </c>
      <c r="L151" s="573">
        <v>405</v>
      </c>
      <c r="M151" s="1417"/>
      <c r="N151" s="573">
        <v>202</v>
      </c>
      <c r="O151" s="573">
        <v>1611</v>
      </c>
      <c r="P151" s="573">
        <v>754</v>
      </c>
      <c r="Q151" s="655"/>
      <c r="R151" s="571" t="s">
        <v>121</v>
      </c>
      <c r="S151" s="500">
        <v>413</v>
      </c>
      <c r="T151" s="484">
        <v>33</v>
      </c>
      <c r="U151" s="1406"/>
      <c r="V151" s="484">
        <v>14</v>
      </c>
      <c r="W151" s="484">
        <v>31</v>
      </c>
      <c r="X151" s="1406"/>
      <c r="Y151" s="484">
        <v>19</v>
      </c>
      <c r="Z151" s="484">
        <v>21</v>
      </c>
      <c r="AA151" s="1406"/>
      <c r="AB151" s="484">
        <v>12</v>
      </c>
      <c r="AC151" s="484">
        <v>27</v>
      </c>
      <c r="AD151" s="1406"/>
      <c r="AE151" s="484">
        <v>14</v>
      </c>
      <c r="AF151" s="484">
        <v>112</v>
      </c>
      <c r="AG151" s="484">
        <v>59</v>
      </c>
      <c r="AH151" s="477"/>
      <c r="AI151" s="477" t="s">
        <v>121</v>
      </c>
      <c r="AJ151" s="497">
        <v>413</v>
      </c>
      <c r="AK151" s="508">
        <v>10</v>
      </c>
      <c r="AL151" s="508">
        <v>9</v>
      </c>
      <c r="AM151" s="508">
        <v>10</v>
      </c>
      <c r="AN151" s="508">
        <v>10</v>
      </c>
      <c r="AO151" s="508">
        <v>39</v>
      </c>
      <c r="AP151" s="508">
        <v>34</v>
      </c>
      <c r="AQ151" s="508">
        <v>9</v>
      </c>
      <c r="AR151" s="508">
        <v>43</v>
      </c>
      <c r="AS151" s="508">
        <v>6</v>
      </c>
      <c r="AT151" s="477"/>
      <c r="AU151" s="574" t="s">
        <v>121</v>
      </c>
      <c r="AV151" s="497">
        <v>413</v>
      </c>
      <c r="AW151" s="508">
        <v>67</v>
      </c>
      <c r="AX151" s="508">
        <v>20</v>
      </c>
      <c r="AY151" s="508">
        <v>27</v>
      </c>
      <c r="AZ151" s="508">
        <v>34</v>
      </c>
      <c r="BA151" s="508">
        <v>6</v>
      </c>
      <c r="BB151" s="508">
        <v>0</v>
      </c>
      <c r="BC151" s="508">
        <v>3</v>
      </c>
      <c r="BD151" s="508">
        <v>15</v>
      </c>
    </row>
    <row r="152" spans="1:56" ht="12.75" customHeight="1">
      <c r="A152" s="477" t="s">
        <v>122</v>
      </c>
      <c r="B152" s="497">
        <v>414</v>
      </c>
      <c r="C152" s="508">
        <v>1047</v>
      </c>
      <c r="D152" s="1413"/>
      <c r="E152" s="508">
        <v>497</v>
      </c>
      <c r="F152" s="508">
        <v>964</v>
      </c>
      <c r="G152" s="1413"/>
      <c r="H152" s="508">
        <v>478</v>
      </c>
      <c r="I152" s="508">
        <v>702</v>
      </c>
      <c r="J152" s="1413"/>
      <c r="K152" s="508">
        <v>340</v>
      </c>
      <c r="L152" s="508">
        <v>742</v>
      </c>
      <c r="M152" s="1413"/>
      <c r="N152" s="508">
        <v>344</v>
      </c>
      <c r="O152" s="508">
        <v>3455</v>
      </c>
      <c r="P152" s="508">
        <v>1659</v>
      </c>
      <c r="Q152" s="655"/>
      <c r="R152" s="477" t="s">
        <v>122</v>
      </c>
      <c r="S152" s="497">
        <v>414</v>
      </c>
      <c r="T152" s="508">
        <v>44</v>
      </c>
      <c r="U152" s="1413"/>
      <c r="V152" s="508">
        <v>27</v>
      </c>
      <c r="W152" s="508">
        <v>47</v>
      </c>
      <c r="X152" s="1413"/>
      <c r="Y152" s="508">
        <v>27</v>
      </c>
      <c r="Z152" s="508">
        <v>42</v>
      </c>
      <c r="AA152" s="1413"/>
      <c r="AB152" s="508">
        <v>20</v>
      </c>
      <c r="AC152" s="508">
        <v>186</v>
      </c>
      <c r="AD152" s="1413"/>
      <c r="AE152" s="508">
        <v>92</v>
      </c>
      <c r="AF152" s="508">
        <v>319</v>
      </c>
      <c r="AG152" s="508">
        <v>166</v>
      </c>
      <c r="AI152" s="477" t="s">
        <v>122</v>
      </c>
      <c r="AJ152" s="497">
        <v>414</v>
      </c>
      <c r="AK152" s="508">
        <v>16</v>
      </c>
      <c r="AL152" s="508">
        <v>16</v>
      </c>
      <c r="AM152" s="508">
        <v>15</v>
      </c>
      <c r="AN152" s="508">
        <v>18</v>
      </c>
      <c r="AO152" s="508">
        <v>65</v>
      </c>
      <c r="AP152" s="508">
        <v>44</v>
      </c>
      <c r="AQ152" s="508">
        <v>18</v>
      </c>
      <c r="AR152" s="508">
        <v>62</v>
      </c>
      <c r="AS152" s="508">
        <v>9</v>
      </c>
      <c r="AU152" s="477" t="s">
        <v>122</v>
      </c>
      <c r="AV152" s="497">
        <v>414</v>
      </c>
      <c r="AW152" s="508">
        <v>88</v>
      </c>
      <c r="AX152" s="508">
        <v>23</v>
      </c>
      <c r="AY152" s="508">
        <v>34</v>
      </c>
      <c r="AZ152" s="508">
        <v>48</v>
      </c>
      <c r="BA152" s="508">
        <v>5</v>
      </c>
      <c r="BB152" s="508">
        <v>1</v>
      </c>
      <c r="BC152" s="508">
        <v>1</v>
      </c>
      <c r="BD152" s="508">
        <v>4</v>
      </c>
    </row>
    <row r="153" spans="1:56" ht="12.75" customHeight="1">
      <c r="A153" s="477" t="s">
        <v>123</v>
      </c>
      <c r="B153" s="497">
        <v>412</v>
      </c>
      <c r="C153" s="508">
        <v>805</v>
      </c>
      <c r="D153" s="1413"/>
      <c r="E153" s="508">
        <v>393</v>
      </c>
      <c r="F153" s="508">
        <v>512</v>
      </c>
      <c r="G153" s="1413"/>
      <c r="H153" s="508">
        <v>232</v>
      </c>
      <c r="I153" s="508">
        <v>512</v>
      </c>
      <c r="J153" s="1413"/>
      <c r="K153" s="508">
        <v>232</v>
      </c>
      <c r="L153" s="508">
        <v>632</v>
      </c>
      <c r="M153" s="1413"/>
      <c r="N153" s="508">
        <v>288</v>
      </c>
      <c r="O153" s="508">
        <v>2461</v>
      </c>
      <c r="P153" s="508">
        <v>1145</v>
      </c>
      <c r="Q153" s="655"/>
      <c r="R153" s="477" t="s">
        <v>123</v>
      </c>
      <c r="S153" s="497">
        <v>412</v>
      </c>
      <c r="T153" s="508">
        <v>42</v>
      </c>
      <c r="U153" s="1413"/>
      <c r="V153" s="508">
        <v>22</v>
      </c>
      <c r="W153" s="508">
        <v>20</v>
      </c>
      <c r="X153" s="1413"/>
      <c r="Y153" s="508">
        <v>9</v>
      </c>
      <c r="Z153" s="508">
        <v>13</v>
      </c>
      <c r="AA153" s="1413"/>
      <c r="AB153" s="508">
        <v>3</v>
      </c>
      <c r="AC153" s="508">
        <v>229</v>
      </c>
      <c r="AD153" s="1413"/>
      <c r="AE153" s="508">
        <v>106</v>
      </c>
      <c r="AF153" s="508">
        <v>304</v>
      </c>
      <c r="AG153" s="508">
        <v>140</v>
      </c>
      <c r="AI153" s="477" t="s">
        <v>123</v>
      </c>
      <c r="AJ153" s="497">
        <v>412</v>
      </c>
      <c r="AK153" s="508">
        <v>10</v>
      </c>
      <c r="AL153" s="508">
        <v>8</v>
      </c>
      <c r="AM153" s="508">
        <v>9</v>
      </c>
      <c r="AN153" s="508">
        <v>10</v>
      </c>
      <c r="AO153" s="508">
        <v>37</v>
      </c>
      <c r="AP153" s="508">
        <v>26</v>
      </c>
      <c r="AQ153" s="508">
        <v>11</v>
      </c>
      <c r="AR153" s="508">
        <v>37</v>
      </c>
      <c r="AS153" s="508">
        <v>4</v>
      </c>
      <c r="AU153" s="477" t="s">
        <v>123</v>
      </c>
      <c r="AV153" s="497">
        <v>412</v>
      </c>
      <c r="AW153" s="508">
        <v>48</v>
      </c>
      <c r="AX153" s="508">
        <v>5</v>
      </c>
      <c r="AY153" s="508">
        <v>18</v>
      </c>
      <c r="AZ153" s="508">
        <v>27</v>
      </c>
      <c r="BA153" s="508">
        <v>3</v>
      </c>
      <c r="BB153" s="508">
        <v>0</v>
      </c>
      <c r="BC153" s="508">
        <v>4</v>
      </c>
      <c r="BD153" s="508">
        <v>5</v>
      </c>
    </row>
    <row r="154" spans="1:56" ht="12.75" customHeight="1">
      <c r="A154" s="477" t="s">
        <v>124</v>
      </c>
      <c r="B154" s="497">
        <v>423</v>
      </c>
      <c r="C154" s="508">
        <v>255</v>
      </c>
      <c r="D154" s="1413"/>
      <c r="E154" s="508">
        <v>128</v>
      </c>
      <c r="F154" s="508">
        <v>230</v>
      </c>
      <c r="G154" s="1413"/>
      <c r="H154" s="508">
        <v>117</v>
      </c>
      <c r="I154" s="508">
        <v>191</v>
      </c>
      <c r="J154" s="1413"/>
      <c r="K154" s="508">
        <v>93</v>
      </c>
      <c r="L154" s="508">
        <v>171</v>
      </c>
      <c r="M154" s="1413"/>
      <c r="N154" s="508">
        <v>67</v>
      </c>
      <c r="O154" s="508">
        <v>847</v>
      </c>
      <c r="P154" s="508">
        <v>405</v>
      </c>
      <c r="Q154" s="655"/>
      <c r="R154" s="477" t="s">
        <v>124</v>
      </c>
      <c r="S154" s="497">
        <v>423</v>
      </c>
      <c r="T154" s="508">
        <v>16</v>
      </c>
      <c r="U154" s="1413"/>
      <c r="V154" s="508">
        <v>7</v>
      </c>
      <c r="W154" s="508">
        <v>10</v>
      </c>
      <c r="X154" s="1413"/>
      <c r="Y154" s="508">
        <v>4</v>
      </c>
      <c r="Z154" s="508">
        <v>12</v>
      </c>
      <c r="AA154" s="1413"/>
      <c r="AB154" s="508">
        <v>5</v>
      </c>
      <c r="AC154" s="508">
        <v>56</v>
      </c>
      <c r="AD154" s="1413"/>
      <c r="AE154" s="508">
        <v>30</v>
      </c>
      <c r="AF154" s="508">
        <v>94</v>
      </c>
      <c r="AG154" s="508">
        <v>46</v>
      </c>
      <c r="AI154" s="477" t="s">
        <v>124</v>
      </c>
      <c r="AJ154" s="497">
        <v>423</v>
      </c>
      <c r="AK154" s="508">
        <v>5</v>
      </c>
      <c r="AL154" s="508">
        <v>5</v>
      </c>
      <c r="AM154" s="508">
        <v>4</v>
      </c>
      <c r="AN154" s="508">
        <v>3</v>
      </c>
      <c r="AO154" s="508">
        <v>17</v>
      </c>
      <c r="AP154" s="508">
        <v>17</v>
      </c>
      <c r="AQ154" s="508">
        <v>0</v>
      </c>
      <c r="AR154" s="508">
        <v>17</v>
      </c>
      <c r="AS154" s="508">
        <v>4</v>
      </c>
      <c r="AU154" s="477" t="s">
        <v>124</v>
      </c>
      <c r="AV154" s="497">
        <v>423</v>
      </c>
      <c r="AW154" s="508">
        <v>38</v>
      </c>
      <c r="AX154" s="508">
        <v>16</v>
      </c>
      <c r="AY154" s="508">
        <v>15</v>
      </c>
      <c r="AZ154" s="508">
        <v>20</v>
      </c>
      <c r="BA154" s="508">
        <v>3</v>
      </c>
      <c r="BB154" s="508">
        <v>0</v>
      </c>
      <c r="BC154" s="508">
        <v>2</v>
      </c>
      <c r="BD154" s="508">
        <v>6</v>
      </c>
    </row>
    <row r="155" spans="1:56" ht="12.75" customHeight="1">
      <c r="A155" s="477" t="s">
        <v>125</v>
      </c>
      <c r="B155" s="497">
        <v>410</v>
      </c>
      <c r="C155" s="508">
        <v>914</v>
      </c>
      <c r="D155" s="1413"/>
      <c r="E155" s="508">
        <v>405</v>
      </c>
      <c r="F155" s="508">
        <v>826</v>
      </c>
      <c r="G155" s="1413"/>
      <c r="H155" s="508">
        <v>351</v>
      </c>
      <c r="I155" s="508">
        <v>972</v>
      </c>
      <c r="J155" s="1413"/>
      <c r="K155" s="508">
        <v>431</v>
      </c>
      <c r="L155" s="508">
        <v>1038</v>
      </c>
      <c r="M155" s="1413"/>
      <c r="N155" s="508">
        <v>430</v>
      </c>
      <c r="O155" s="508">
        <v>3750</v>
      </c>
      <c r="P155" s="508">
        <v>1617</v>
      </c>
      <c r="Q155" s="655"/>
      <c r="R155" s="477" t="s">
        <v>125</v>
      </c>
      <c r="S155" s="497">
        <v>410</v>
      </c>
      <c r="T155" s="508">
        <v>35</v>
      </c>
      <c r="U155" s="1413"/>
      <c r="V155" s="508">
        <v>13</v>
      </c>
      <c r="W155" s="508">
        <v>21</v>
      </c>
      <c r="X155" s="1413"/>
      <c r="Y155" s="508">
        <v>10</v>
      </c>
      <c r="Z155" s="508">
        <v>26</v>
      </c>
      <c r="AA155" s="1413"/>
      <c r="AB155" s="508">
        <v>13</v>
      </c>
      <c r="AC155" s="508">
        <v>170</v>
      </c>
      <c r="AD155" s="1413"/>
      <c r="AE155" s="508">
        <v>63</v>
      </c>
      <c r="AF155" s="508">
        <v>252</v>
      </c>
      <c r="AG155" s="508">
        <v>99</v>
      </c>
      <c r="AI155" s="477" t="s">
        <v>125</v>
      </c>
      <c r="AJ155" s="497">
        <v>410</v>
      </c>
      <c r="AK155" s="508">
        <v>17</v>
      </c>
      <c r="AL155" s="508">
        <v>18</v>
      </c>
      <c r="AM155" s="508">
        <v>17</v>
      </c>
      <c r="AN155" s="508">
        <v>17</v>
      </c>
      <c r="AO155" s="508">
        <v>69</v>
      </c>
      <c r="AP155" s="508">
        <v>55</v>
      </c>
      <c r="AQ155" s="508">
        <v>14</v>
      </c>
      <c r="AR155" s="508">
        <v>69</v>
      </c>
      <c r="AS155" s="508">
        <v>11</v>
      </c>
      <c r="AU155" s="477" t="s">
        <v>125</v>
      </c>
      <c r="AV155" s="497">
        <v>410</v>
      </c>
      <c r="AW155" s="508">
        <v>115</v>
      </c>
      <c r="AX155" s="508">
        <v>38</v>
      </c>
      <c r="AY155" s="508">
        <v>44</v>
      </c>
      <c r="AZ155" s="508">
        <v>55</v>
      </c>
      <c r="BA155" s="508">
        <v>7</v>
      </c>
      <c r="BB155" s="508">
        <v>9</v>
      </c>
      <c r="BC155" s="508">
        <v>6</v>
      </c>
      <c r="BD155" s="508">
        <v>21</v>
      </c>
    </row>
    <row r="156" spans="1:56" ht="12.75" customHeight="1">
      <c r="A156" s="477" t="s">
        <v>126</v>
      </c>
      <c r="B156" s="497">
        <v>409</v>
      </c>
      <c r="C156" s="508">
        <v>288</v>
      </c>
      <c r="D156" s="1413"/>
      <c r="E156" s="508">
        <v>131</v>
      </c>
      <c r="F156" s="508">
        <v>308</v>
      </c>
      <c r="G156" s="1413"/>
      <c r="H156" s="508">
        <v>131</v>
      </c>
      <c r="I156" s="508">
        <v>307</v>
      </c>
      <c r="J156" s="1413"/>
      <c r="K156" s="508">
        <v>128</v>
      </c>
      <c r="L156" s="508">
        <v>341</v>
      </c>
      <c r="M156" s="1413"/>
      <c r="N156" s="508">
        <v>136</v>
      </c>
      <c r="O156" s="508">
        <v>1244</v>
      </c>
      <c r="P156" s="508">
        <v>526</v>
      </c>
      <c r="Q156" s="655"/>
      <c r="R156" s="477" t="s">
        <v>126</v>
      </c>
      <c r="S156" s="497">
        <v>409</v>
      </c>
      <c r="T156" s="508">
        <v>62</v>
      </c>
      <c r="U156" s="1413"/>
      <c r="V156" s="508">
        <v>30</v>
      </c>
      <c r="W156" s="508">
        <v>39</v>
      </c>
      <c r="X156" s="1413"/>
      <c r="Y156" s="508">
        <v>18</v>
      </c>
      <c r="Z156" s="508">
        <v>44</v>
      </c>
      <c r="AA156" s="1413"/>
      <c r="AB156" s="508">
        <v>20</v>
      </c>
      <c r="AC156" s="508">
        <v>100</v>
      </c>
      <c r="AD156" s="1413"/>
      <c r="AE156" s="508">
        <v>43</v>
      </c>
      <c r="AF156" s="508">
        <v>245</v>
      </c>
      <c r="AG156" s="508">
        <v>111</v>
      </c>
      <c r="AI156" s="477" t="s">
        <v>126</v>
      </c>
      <c r="AJ156" s="497">
        <v>409</v>
      </c>
      <c r="AK156" s="508">
        <v>6</v>
      </c>
      <c r="AL156" s="508">
        <v>5</v>
      </c>
      <c r="AM156" s="508">
        <v>4</v>
      </c>
      <c r="AN156" s="508">
        <v>5</v>
      </c>
      <c r="AO156" s="508">
        <v>20</v>
      </c>
      <c r="AP156" s="508">
        <v>19</v>
      </c>
      <c r="AQ156" s="508">
        <v>1</v>
      </c>
      <c r="AR156" s="508">
        <v>20</v>
      </c>
      <c r="AS156" s="508">
        <v>2</v>
      </c>
      <c r="AU156" s="477" t="s">
        <v>126</v>
      </c>
      <c r="AV156" s="497">
        <v>409</v>
      </c>
      <c r="AW156" s="508">
        <v>31</v>
      </c>
      <c r="AX156" s="508">
        <v>12</v>
      </c>
      <c r="AY156" s="508">
        <v>10</v>
      </c>
      <c r="AZ156" s="508">
        <v>19</v>
      </c>
      <c r="BA156" s="508">
        <v>2</v>
      </c>
      <c r="BB156" s="508">
        <v>0</v>
      </c>
      <c r="BC156" s="508">
        <v>0</v>
      </c>
      <c r="BD156" s="508">
        <v>7</v>
      </c>
    </row>
    <row r="157" spans="1:56" ht="12.75" customHeight="1">
      <c r="A157" s="485" t="s">
        <v>127</v>
      </c>
      <c r="B157" s="497"/>
      <c r="C157" s="508"/>
      <c r="D157" s="1413"/>
      <c r="E157" s="508"/>
      <c r="F157" s="508"/>
      <c r="G157" s="1413"/>
      <c r="H157" s="508"/>
      <c r="I157" s="508"/>
      <c r="J157" s="1413"/>
      <c r="K157" s="508"/>
      <c r="L157" s="508"/>
      <c r="M157" s="1413"/>
      <c r="N157" s="508"/>
      <c r="O157" s="508"/>
      <c r="P157" s="508"/>
      <c r="Q157" s="655"/>
      <c r="R157" s="485" t="s">
        <v>127</v>
      </c>
      <c r="S157" s="497"/>
      <c r="T157" s="508"/>
      <c r="U157" s="1413"/>
      <c r="V157" s="508"/>
      <c r="W157" s="508"/>
      <c r="X157" s="1413"/>
      <c r="Y157" s="508"/>
      <c r="Z157" s="508"/>
      <c r="AA157" s="1413"/>
      <c r="AB157" s="508"/>
      <c r="AC157" s="508"/>
      <c r="AD157" s="1413"/>
      <c r="AE157" s="508"/>
      <c r="AF157" s="508"/>
      <c r="AG157" s="508"/>
      <c r="AI157" s="485" t="s">
        <v>127</v>
      </c>
      <c r="AJ157" s="497"/>
      <c r="AK157" s="508"/>
      <c r="AL157" s="508"/>
      <c r="AM157" s="508"/>
      <c r="AN157" s="508"/>
      <c r="AO157" s="508"/>
      <c r="AP157" s="508"/>
      <c r="AQ157" s="508"/>
      <c r="AR157" s="508"/>
      <c r="AS157" s="508"/>
      <c r="AU157" s="485" t="s">
        <v>127</v>
      </c>
      <c r="AV157" s="497"/>
      <c r="AW157" s="508"/>
      <c r="AX157" s="508"/>
      <c r="AY157" s="508"/>
      <c r="AZ157" s="508"/>
      <c r="BA157" s="508"/>
      <c r="BB157" s="508"/>
      <c r="BC157" s="508"/>
      <c r="BD157" s="508"/>
    </row>
    <row r="158" spans="1:56" ht="12.75" customHeight="1">
      <c r="A158" s="477" t="s">
        <v>128</v>
      </c>
      <c r="B158" s="497">
        <v>110</v>
      </c>
      <c r="C158" s="508">
        <v>523</v>
      </c>
      <c r="D158" s="1413"/>
      <c r="E158" s="508">
        <v>264</v>
      </c>
      <c r="F158" s="508">
        <v>638</v>
      </c>
      <c r="G158" s="1413"/>
      <c r="H158" s="508">
        <v>339</v>
      </c>
      <c r="I158" s="508">
        <v>656</v>
      </c>
      <c r="J158" s="1413"/>
      <c r="K158" s="508">
        <v>343</v>
      </c>
      <c r="L158" s="508">
        <v>725</v>
      </c>
      <c r="M158" s="1413"/>
      <c r="N158" s="508">
        <v>417</v>
      </c>
      <c r="O158" s="508">
        <v>2542</v>
      </c>
      <c r="P158" s="508">
        <v>1363</v>
      </c>
      <c r="Q158" s="655"/>
      <c r="R158" s="477" t="s">
        <v>128</v>
      </c>
      <c r="S158" s="497">
        <v>110</v>
      </c>
      <c r="T158" s="508">
        <v>47</v>
      </c>
      <c r="U158" s="1413"/>
      <c r="V158" s="508">
        <v>24</v>
      </c>
      <c r="W158" s="508">
        <v>39</v>
      </c>
      <c r="X158" s="1413"/>
      <c r="Y158" s="508">
        <v>21</v>
      </c>
      <c r="Z158" s="508">
        <v>30</v>
      </c>
      <c r="AA158" s="1413"/>
      <c r="AB158" s="508">
        <v>20</v>
      </c>
      <c r="AC158" s="508">
        <v>68</v>
      </c>
      <c r="AD158" s="1413"/>
      <c r="AE158" s="508">
        <v>40</v>
      </c>
      <c r="AF158" s="508">
        <v>184</v>
      </c>
      <c r="AG158" s="508">
        <v>105</v>
      </c>
      <c r="AI158" s="477" t="s">
        <v>128</v>
      </c>
      <c r="AJ158" s="497">
        <v>110</v>
      </c>
      <c r="AK158" s="508">
        <v>14</v>
      </c>
      <c r="AL158" s="508">
        <v>19</v>
      </c>
      <c r="AM158" s="508">
        <v>19</v>
      </c>
      <c r="AN158" s="508">
        <v>22</v>
      </c>
      <c r="AO158" s="508">
        <v>74</v>
      </c>
      <c r="AP158" s="508">
        <v>73</v>
      </c>
      <c r="AQ158" s="508">
        <v>1</v>
      </c>
      <c r="AR158" s="508">
        <v>74</v>
      </c>
      <c r="AS158" s="508">
        <v>16</v>
      </c>
      <c r="AU158" s="477" t="s">
        <v>128</v>
      </c>
      <c r="AV158" s="497">
        <v>110</v>
      </c>
      <c r="AW158" s="508">
        <v>131</v>
      </c>
      <c r="AX158" s="508">
        <v>56</v>
      </c>
      <c r="AY158" s="508">
        <v>47</v>
      </c>
      <c r="AZ158" s="508">
        <v>71</v>
      </c>
      <c r="BA158" s="508">
        <v>10</v>
      </c>
      <c r="BB158" s="508">
        <v>3</v>
      </c>
      <c r="BC158" s="508">
        <v>4</v>
      </c>
      <c r="BD158" s="508">
        <v>30</v>
      </c>
    </row>
    <row r="159" spans="1:56" ht="12.75" customHeight="1">
      <c r="A159" s="477" t="s">
        <v>129</v>
      </c>
      <c r="B159" s="497">
        <v>114</v>
      </c>
      <c r="C159" s="508">
        <v>864</v>
      </c>
      <c r="D159" s="1413"/>
      <c r="E159" s="508">
        <v>414</v>
      </c>
      <c r="F159" s="508">
        <v>971</v>
      </c>
      <c r="G159" s="1413"/>
      <c r="H159" s="508">
        <v>510</v>
      </c>
      <c r="I159" s="508">
        <v>961</v>
      </c>
      <c r="J159" s="1413"/>
      <c r="K159" s="508">
        <v>507</v>
      </c>
      <c r="L159" s="508">
        <v>964</v>
      </c>
      <c r="M159" s="1413"/>
      <c r="N159" s="508">
        <v>465</v>
      </c>
      <c r="O159" s="508">
        <v>3760</v>
      </c>
      <c r="P159" s="508">
        <v>1896</v>
      </c>
      <c r="Q159" s="655"/>
      <c r="R159" s="477" t="s">
        <v>129</v>
      </c>
      <c r="S159" s="497">
        <v>114</v>
      </c>
      <c r="T159" s="508">
        <v>98</v>
      </c>
      <c r="U159" s="1413"/>
      <c r="V159" s="508">
        <v>46</v>
      </c>
      <c r="W159" s="508">
        <v>72</v>
      </c>
      <c r="X159" s="1413"/>
      <c r="Y159" s="508">
        <v>31</v>
      </c>
      <c r="Z159" s="508">
        <v>90</v>
      </c>
      <c r="AA159" s="1413"/>
      <c r="AB159" s="508">
        <v>49</v>
      </c>
      <c r="AC159" s="508">
        <v>122</v>
      </c>
      <c r="AD159" s="1413"/>
      <c r="AE159" s="508">
        <v>86</v>
      </c>
      <c r="AF159" s="508">
        <v>382</v>
      </c>
      <c r="AG159" s="508">
        <v>212</v>
      </c>
      <c r="AI159" s="477" t="s">
        <v>129</v>
      </c>
      <c r="AJ159" s="497">
        <v>114</v>
      </c>
      <c r="AK159" s="508">
        <v>19</v>
      </c>
      <c r="AL159" s="508">
        <v>24</v>
      </c>
      <c r="AM159" s="508">
        <v>23</v>
      </c>
      <c r="AN159" s="508">
        <v>24</v>
      </c>
      <c r="AO159" s="508">
        <v>90</v>
      </c>
      <c r="AP159" s="508">
        <v>88</v>
      </c>
      <c r="AQ159" s="508">
        <v>5</v>
      </c>
      <c r="AR159" s="508">
        <v>93</v>
      </c>
      <c r="AS159" s="508">
        <v>17</v>
      </c>
      <c r="AU159" s="477" t="s">
        <v>129</v>
      </c>
      <c r="AV159" s="497">
        <v>114</v>
      </c>
      <c r="AW159" s="508">
        <v>159</v>
      </c>
      <c r="AX159" s="508">
        <v>56</v>
      </c>
      <c r="AY159" s="508">
        <v>60</v>
      </c>
      <c r="AZ159" s="508">
        <v>84</v>
      </c>
      <c r="BA159" s="508">
        <v>7</v>
      </c>
      <c r="BB159" s="508">
        <v>8</v>
      </c>
      <c r="BC159" s="508">
        <v>2</v>
      </c>
      <c r="BD159" s="508">
        <v>14</v>
      </c>
    </row>
    <row r="160" spans="1:56" ht="12.75" customHeight="1">
      <c r="A160" s="477" t="s">
        <v>130</v>
      </c>
      <c r="B160" s="497">
        <v>108</v>
      </c>
      <c r="C160" s="508">
        <v>2967</v>
      </c>
      <c r="D160" s="1413"/>
      <c r="E160" s="508">
        <v>1453</v>
      </c>
      <c r="F160" s="508">
        <v>2418</v>
      </c>
      <c r="G160" s="1413"/>
      <c r="H160" s="508">
        <v>1259</v>
      </c>
      <c r="I160" s="508">
        <v>2287</v>
      </c>
      <c r="J160" s="1413"/>
      <c r="K160" s="508">
        <v>1180</v>
      </c>
      <c r="L160" s="508">
        <v>2408</v>
      </c>
      <c r="M160" s="1413"/>
      <c r="N160" s="508">
        <v>1221</v>
      </c>
      <c r="O160" s="508">
        <v>10080</v>
      </c>
      <c r="P160" s="508">
        <v>5113</v>
      </c>
      <c r="Q160" s="655"/>
      <c r="R160" s="477" t="s">
        <v>130</v>
      </c>
      <c r="S160" s="497">
        <v>108</v>
      </c>
      <c r="T160" s="508">
        <v>168</v>
      </c>
      <c r="U160" s="1413"/>
      <c r="V160" s="508">
        <v>83</v>
      </c>
      <c r="W160" s="508">
        <v>138</v>
      </c>
      <c r="X160" s="1413"/>
      <c r="Y160" s="508">
        <v>69</v>
      </c>
      <c r="Z160" s="508">
        <v>127</v>
      </c>
      <c r="AA160" s="1413"/>
      <c r="AB160" s="508">
        <v>66</v>
      </c>
      <c r="AC160" s="508">
        <v>278</v>
      </c>
      <c r="AD160" s="1413"/>
      <c r="AE160" s="508">
        <v>136</v>
      </c>
      <c r="AF160" s="508">
        <v>711</v>
      </c>
      <c r="AG160" s="508">
        <v>354</v>
      </c>
      <c r="AI160" s="477" t="s">
        <v>130</v>
      </c>
      <c r="AJ160" s="497">
        <v>108</v>
      </c>
      <c r="AK160" s="508">
        <v>80</v>
      </c>
      <c r="AL160" s="508">
        <v>66</v>
      </c>
      <c r="AM160" s="508">
        <v>64</v>
      </c>
      <c r="AN160" s="508">
        <v>68</v>
      </c>
      <c r="AO160" s="508">
        <v>278</v>
      </c>
      <c r="AP160" s="508">
        <v>270</v>
      </c>
      <c r="AQ160" s="508">
        <v>11</v>
      </c>
      <c r="AR160" s="508">
        <v>281</v>
      </c>
      <c r="AS160" s="508">
        <v>52</v>
      </c>
      <c r="AU160" s="477" t="s">
        <v>130</v>
      </c>
      <c r="AV160" s="497">
        <v>108</v>
      </c>
      <c r="AW160" s="508">
        <v>542</v>
      </c>
      <c r="AX160" s="508">
        <v>287</v>
      </c>
      <c r="AY160" s="508">
        <v>186</v>
      </c>
      <c r="AZ160" s="508">
        <v>274</v>
      </c>
      <c r="BA160" s="508">
        <v>39</v>
      </c>
      <c r="BB160" s="508">
        <v>43</v>
      </c>
      <c r="BC160" s="508">
        <v>16</v>
      </c>
      <c r="BD160" s="508">
        <v>58</v>
      </c>
    </row>
    <row r="161" spans="1:56" ht="12.75" customHeight="1">
      <c r="A161" s="477" t="s">
        <v>131</v>
      </c>
      <c r="B161" s="497">
        <v>118</v>
      </c>
      <c r="C161" s="508">
        <v>1796</v>
      </c>
      <c r="D161" s="1413"/>
      <c r="E161" s="508">
        <v>892</v>
      </c>
      <c r="F161" s="508">
        <v>1159</v>
      </c>
      <c r="G161" s="1413"/>
      <c r="H161" s="508">
        <v>594</v>
      </c>
      <c r="I161" s="508">
        <v>923</v>
      </c>
      <c r="J161" s="1413"/>
      <c r="K161" s="508">
        <v>459</v>
      </c>
      <c r="L161" s="508">
        <v>1026</v>
      </c>
      <c r="M161" s="1413"/>
      <c r="N161" s="508">
        <v>543</v>
      </c>
      <c r="O161" s="508">
        <v>4904</v>
      </c>
      <c r="P161" s="508">
        <v>2488</v>
      </c>
      <c r="Q161" s="655"/>
      <c r="R161" s="477" t="s">
        <v>131</v>
      </c>
      <c r="S161" s="497">
        <v>118</v>
      </c>
      <c r="T161" s="508">
        <v>43</v>
      </c>
      <c r="U161" s="1413"/>
      <c r="V161" s="508">
        <v>23</v>
      </c>
      <c r="W161" s="508">
        <v>55</v>
      </c>
      <c r="X161" s="1413"/>
      <c r="Y161" s="508">
        <v>35</v>
      </c>
      <c r="Z161" s="508">
        <v>46</v>
      </c>
      <c r="AA161" s="1413"/>
      <c r="AB161" s="508">
        <v>19</v>
      </c>
      <c r="AC161" s="508">
        <v>113</v>
      </c>
      <c r="AD161" s="1413"/>
      <c r="AE161" s="508">
        <v>70</v>
      </c>
      <c r="AF161" s="508">
        <v>257</v>
      </c>
      <c r="AG161" s="508">
        <v>147</v>
      </c>
      <c r="AI161" s="477" t="s">
        <v>131</v>
      </c>
      <c r="AJ161" s="497">
        <v>118</v>
      </c>
      <c r="AK161" s="508">
        <v>37</v>
      </c>
      <c r="AL161" s="508">
        <v>32</v>
      </c>
      <c r="AM161" s="508">
        <v>29</v>
      </c>
      <c r="AN161" s="508">
        <v>29</v>
      </c>
      <c r="AO161" s="508">
        <v>127</v>
      </c>
      <c r="AP161" s="508">
        <v>114</v>
      </c>
      <c r="AQ161" s="508">
        <v>15</v>
      </c>
      <c r="AR161" s="508">
        <v>129</v>
      </c>
      <c r="AS161" s="508">
        <v>27</v>
      </c>
      <c r="AU161" s="477" t="s">
        <v>131</v>
      </c>
      <c r="AV161" s="497">
        <v>118</v>
      </c>
      <c r="AW161" s="508">
        <v>197</v>
      </c>
      <c r="AX161" s="508">
        <v>84</v>
      </c>
      <c r="AY161" s="508">
        <v>72</v>
      </c>
      <c r="AZ161" s="508">
        <v>95</v>
      </c>
      <c r="BA161" s="508">
        <v>13</v>
      </c>
      <c r="BB161" s="508">
        <v>17</v>
      </c>
      <c r="BC161" s="508">
        <v>9</v>
      </c>
      <c r="BD161" s="508">
        <v>10</v>
      </c>
    </row>
    <row r="162" spans="1:56" ht="12.75" customHeight="1">
      <c r="A162" s="477" t="s">
        <v>132</v>
      </c>
      <c r="B162" s="497">
        <v>109</v>
      </c>
      <c r="C162" s="508">
        <v>1445</v>
      </c>
      <c r="D162" s="1413"/>
      <c r="E162" s="508">
        <v>705</v>
      </c>
      <c r="F162" s="508">
        <v>983</v>
      </c>
      <c r="G162" s="1413"/>
      <c r="H162" s="508">
        <v>468</v>
      </c>
      <c r="I162" s="508">
        <v>965</v>
      </c>
      <c r="J162" s="1413"/>
      <c r="K162" s="508">
        <v>460</v>
      </c>
      <c r="L162" s="508">
        <v>1118</v>
      </c>
      <c r="M162" s="1413"/>
      <c r="N162" s="508">
        <v>532</v>
      </c>
      <c r="O162" s="508">
        <v>4511</v>
      </c>
      <c r="P162" s="508">
        <v>2165</v>
      </c>
      <c r="Q162" s="655"/>
      <c r="R162" s="477" t="s">
        <v>132</v>
      </c>
      <c r="S162" s="497">
        <v>109</v>
      </c>
      <c r="T162" s="508">
        <v>136</v>
      </c>
      <c r="U162" s="1413"/>
      <c r="V162" s="508">
        <v>71</v>
      </c>
      <c r="W162" s="508">
        <v>75</v>
      </c>
      <c r="X162" s="1413"/>
      <c r="Y162" s="508">
        <v>34</v>
      </c>
      <c r="Z162" s="508">
        <v>71</v>
      </c>
      <c r="AA162" s="1413"/>
      <c r="AB162" s="508">
        <v>40</v>
      </c>
      <c r="AC162" s="508">
        <v>172</v>
      </c>
      <c r="AD162" s="1413"/>
      <c r="AE162" s="508">
        <v>80</v>
      </c>
      <c r="AF162" s="508">
        <v>454</v>
      </c>
      <c r="AG162" s="508">
        <v>225</v>
      </c>
      <c r="AI162" s="477" t="s">
        <v>132</v>
      </c>
      <c r="AJ162" s="497">
        <v>109</v>
      </c>
      <c r="AK162" s="508">
        <v>29</v>
      </c>
      <c r="AL162" s="508">
        <v>27</v>
      </c>
      <c r="AM162" s="508">
        <v>24</v>
      </c>
      <c r="AN162" s="508">
        <v>28</v>
      </c>
      <c r="AO162" s="508">
        <v>108</v>
      </c>
      <c r="AP162" s="508">
        <v>94</v>
      </c>
      <c r="AQ162" s="508">
        <v>12</v>
      </c>
      <c r="AR162" s="508">
        <v>106</v>
      </c>
      <c r="AS162" s="508">
        <v>20</v>
      </c>
      <c r="AU162" s="477" t="s">
        <v>132</v>
      </c>
      <c r="AV162" s="497">
        <v>109</v>
      </c>
      <c r="AW162" s="508">
        <v>153</v>
      </c>
      <c r="AX162" s="508">
        <v>57</v>
      </c>
      <c r="AY162" s="508">
        <v>62</v>
      </c>
      <c r="AZ162" s="508">
        <v>80</v>
      </c>
      <c r="BA162" s="508">
        <v>9</v>
      </c>
      <c r="BB162" s="508">
        <v>2</v>
      </c>
      <c r="BC162" s="508">
        <v>2</v>
      </c>
      <c r="BD162" s="508">
        <v>7</v>
      </c>
    </row>
    <row r="163" spans="1:56" ht="12.75" customHeight="1">
      <c r="A163" s="477" t="s">
        <v>133</v>
      </c>
      <c r="B163" s="497">
        <v>116</v>
      </c>
      <c r="C163" s="508">
        <v>1490</v>
      </c>
      <c r="D163" s="1413"/>
      <c r="E163" s="508">
        <v>782</v>
      </c>
      <c r="F163" s="508">
        <v>1035</v>
      </c>
      <c r="G163" s="1413"/>
      <c r="H163" s="508">
        <v>558</v>
      </c>
      <c r="I163" s="508">
        <v>905</v>
      </c>
      <c r="J163" s="1413"/>
      <c r="K163" s="508">
        <v>477</v>
      </c>
      <c r="L163" s="508">
        <v>899</v>
      </c>
      <c r="M163" s="1413"/>
      <c r="N163" s="508">
        <v>480</v>
      </c>
      <c r="O163" s="508">
        <v>4329</v>
      </c>
      <c r="P163" s="508">
        <v>2297</v>
      </c>
      <c r="Q163" s="655"/>
      <c r="R163" s="477" t="s">
        <v>133</v>
      </c>
      <c r="S163" s="497">
        <v>116</v>
      </c>
      <c r="T163" s="508">
        <v>123</v>
      </c>
      <c r="U163" s="1413"/>
      <c r="V163" s="508">
        <v>69</v>
      </c>
      <c r="W163" s="508">
        <v>76</v>
      </c>
      <c r="X163" s="1413"/>
      <c r="Y163" s="508">
        <v>44</v>
      </c>
      <c r="Z163" s="508">
        <v>90</v>
      </c>
      <c r="AA163" s="1413"/>
      <c r="AB163" s="508">
        <v>51</v>
      </c>
      <c r="AC163" s="508">
        <v>108</v>
      </c>
      <c r="AD163" s="1413"/>
      <c r="AE163" s="508">
        <v>52</v>
      </c>
      <c r="AF163" s="508">
        <v>397</v>
      </c>
      <c r="AG163" s="508">
        <v>216</v>
      </c>
      <c r="AI163" s="477" t="s">
        <v>133</v>
      </c>
      <c r="AJ163" s="497">
        <v>116</v>
      </c>
      <c r="AK163" s="508">
        <v>29</v>
      </c>
      <c r="AL163" s="508">
        <v>22</v>
      </c>
      <c r="AM163" s="508">
        <v>21</v>
      </c>
      <c r="AN163" s="508">
        <v>21</v>
      </c>
      <c r="AO163" s="508">
        <v>93</v>
      </c>
      <c r="AP163" s="508">
        <v>77</v>
      </c>
      <c r="AQ163" s="508">
        <v>16</v>
      </c>
      <c r="AR163" s="508">
        <v>93</v>
      </c>
      <c r="AS163" s="508">
        <v>19</v>
      </c>
      <c r="AU163" s="477" t="s">
        <v>133</v>
      </c>
      <c r="AV163" s="497">
        <v>116</v>
      </c>
      <c r="AW163" s="508">
        <v>140</v>
      </c>
      <c r="AX163" s="508">
        <v>64</v>
      </c>
      <c r="AY163" s="508">
        <v>60</v>
      </c>
      <c r="AZ163" s="508">
        <v>72</v>
      </c>
      <c r="BA163" s="508">
        <v>3</v>
      </c>
      <c r="BB163" s="508">
        <v>5</v>
      </c>
      <c r="BC163" s="508">
        <v>9</v>
      </c>
      <c r="BD163" s="508">
        <v>15</v>
      </c>
    </row>
    <row r="164" spans="1:56" ht="12.75" customHeight="1">
      <c r="A164" s="485" t="s">
        <v>134</v>
      </c>
      <c r="B164" s="497"/>
      <c r="C164" s="508"/>
      <c r="D164" s="1413"/>
      <c r="E164" s="508"/>
      <c r="F164" s="508"/>
      <c r="G164" s="1413"/>
      <c r="H164" s="508"/>
      <c r="I164" s="508"/>
      <c r="J164" s="1413"/>
      <c r="K164" s="508"/>
      <c r="L164" s="508"/>
      <c r="M164" s="1413"/>
      <c r="N164" s="508"/>
      <c r="O164" s="508"/>
      <c r="P164" s="508"/>
      <c r="Q164" s="655"/>
      <c r="R164" s="485" t="s">
        <v>134</v>
      </c>
      <c r="S164" s="497"/>
      <c r="T164" s="508"/>
      <c r="U164" s="1413"/>
      <c r="V164" s="508"/>
      <c r="W164" s="508"/>
      <c r="X164" s="1413"/>
      <c r="Y164" s="508"/>
      <c r="Z164" s="508"/>
      <c r="AA164" s="1413"/>
      <c r="AB164" s="508"/>
      <c r="AC164" s="508"/>
      <c r="AD164" s="1413"/>
      <c r="AE164" s="508"/>
      <c r="AF164" s="508"/>
      <c r="AG164" s="508"/>
      <c r="AI164" s="485" t="s">
        <v>134</v>
      </c>
      <c r="AJ164" s="497"/>
      <c r="AK164" s="508"/>
      <c r="AL164" s="508"/>
      <c r="AM164" s="508"/>
      <c r="AN164" s="508"/>
      <c r="AO164" s="508"/>
      <c r="AP164" s="508"/>
      <c r="AQ164" s="508"/>
      <c r="AR164" s="508"/>
      <c r="AS164" s="508"/>
      <c r="AU164" s="485" t="s">
        <v>134</v>
      </c>
      <c r="AV164" s="497"/>
      <c r="AW164" s="508"/>
      <c r="AX164" s="508"/>
      <c r="AY164" s="508"/>
      <c r="AZ164" s="508"/>
      <c r="BA164" s="508"/>
      <c r="BB164" s="508"/>
      <c r="BC164" s="508"/>
      <c r="BD164" s="508"/>
    </row>
    <row r="165" spans="1:56" ht="12.75" customHeight="1">
      <c r="A165" s="477" t="s">
        <v>135</v>
      </c>
      <c r="B165" s="497">
        <v>206</v>
      </c>
      <c r="C165" s="508">
        <v>142</v>
      </c>
      <c r="D165" s="1413"/>
      <c r="E165" s="508">
        <v>60</v>
      </c>
      <c r="F165" s="508">
        <v>113</v>
      </c>
      <c r="G165" s="1413"/>
      <c r="H165" s="508">
        <v>58</v>
      </c>
      <c r="I165" s="508">
        <v>131</v>
      </c>
      <c r="J165" s="1413"/>
      <c r="K165" s="508">
        <v>64</v>
      </c>
      <c r="L165" s="508">
        <v>113</v>
      </c>
      <c r="M165" s="1413"/>
      <c r="N165" s="508">
        <v>57</v>
      </c>
      <c r="O165" s="508">
        <v>499</v>
      </c>
      <c r="P165" s="508">
        <v>239</v>
      </c>
      <c r="Q165" s="655"/>
      <c r="R165" s="477" t="s">
        <v>135</v>
      </c>
      <c r="S165" s="497">
        <v>206</v>
      </c>
      <c r="T165" s="508">
        <v>13</v>
      </c>
      <c r="U165" s="1413"/>
      <c r="V165" s="508">
        <v>5</v>
      </c>
      <c r="W165" s="508">
        <v>2</v>
      </c>
      <c r="X165" s="1413"/>
      <c r="Y165" s="508">
        <v>1</v>
      </c>
      <c r="Z165" s="508">
        <v>7</v>
      </c>
      <c r="AA165" s="1413"/>
      <c r="AB165" s="508">
        <v>4</v>
      </c>
      <c r="AC165" s="508">
        <v>8</v>
      </c>
      <c r="AD165" s="1413"/>
      <c r="AE165" s="508">
        <v>5</v>
      </c>
      <c r="AF165" s="508">
        <v>30</v>
      </c>
      <c r="AG165" s="508">
        <v>15</v>
      </c>
      <c r="AI165" s="477" t="s">
        <v>135</v>
      </c>
      <c r="AJ165" s="497">
        <v>206</v>
      </c>
      <c r="AK165" s="508">
        <v>3</v>
      </c>
      <c r="AL165" s="508">
        <v>3</v>
      </c>
      <c r="AM165" s="508">
        <v>3</v>
      </c>
      <c r="AN165" s="508">
        <v>3</v>
      </c>
      <c r="AO165" s="508">
        <v>12</v>
      </c>
      <c r="AP165" s="508">
        <v>12</v>
      </c>
      <c r="AQ165" s="508">
        <v>0</v>
      </c>
      <c r="AR165" s="508">
        <v>12</v>
      </c>
      <c r="AS165" s="508">
        <v>3</v>
      </c>
      <c r="AU165" s="477" t="s">
        <v>135</v>
      </c>
      <c r="AV165" s="497">
        <v>206</v>
      </c>
      <c r="AW165" s="508">
        <v>18</v>
      </c>
      <c r="AX165" s="508">
        <v>11</v>
      </c>
      <c r="AY165" s="508">
        <v>5</v>
      </c>
      <c r="AZ165" s="508">
        <v>11</v>
      </c>
      <c r="BA165" s="508">
        <v>2</v>
      </c>
      <c r="BB165" s="508">
        <v>0</v>
      </c>
      <c r="BC165" s="508">
        <v>0</v>
      </c>
      <c r="BD165" s="508">
        <v>2</v>
      </c>
    </row>
    <row r="166" spans="1:56" ht="12.75" customHeight="1">
      <c r="A166" s="477" t="s">
        <v>136</v>
      </c>
      <c r="B166" s="497">
        <v>211</v>
      </c>
      <c r="C166" s="508">
        <v>91</v>
      </c>
      <c r="D166" s="1413"/>
      <c r="E166" s="508">
        <v>42</v>
      </c>
      <c r="F166" s="508">
        <v>34</v>
      </c>
      <c r="G166" s="1413"/>
      <c r="H166" s="508">
        <v>14</v>
      </c>
      <c r="I166" s="508">
        <v>30</v>
      </c>
      <c r="J166" s="1413"/>
      <c r="K166" s="508">
        <v>16</v>
      </c>
      <c r="L166" s="508">
        <v>0</v>
      </c>
      <c r="M166" s="1413"/>
      <c r="N166" s="508">
        <v>0</v>
      </c>
      <c r="O166" s="508">
        <v>155</v>
      </c>
      <c r="P166" s="508">
        <v>72</v>
      </c>
      <c r="Q166" s="655"/>
      <c r="R166" s="477" t="s">
        <v>136</v>
      </c>
      <c r="S166" s="497">
        <v>211</v>
      </c>
      <c r="T166" s="508">
        <v>5</v>
      </c>
      <c r="U166" s="1413"/>
      <c r="V166" s="508">
        <v>1</v>
      </c>
      <c r="W166" s="508">
        <v>1</v>
      </c>
      <c r="X166" s="1413"/>
      <c r="Y166" s="508">
        <v>1</v>
      </c>
      <c r="Z166" s="508">
        <v>0</v>
      </c>
      <c r="AA166" s="1413"/>
      <c r="AB166" s="508">
        <v>0</v>
      </c>
      <c r="AC166" s="508">
        <v>0</v>
      </c>
      <c r="AD166" s="1413"/>
      <c r="AE166" s="508">
        <v>0</v>
      </c>
      <c r="AF166" s="508">
        <v>6</v>
      </c>
      <c r="AG166" s="508">
        <v>2</v>
      </c>
      <c r="AI166" s="477" t="s">
        <v>136</v>
      </c>
      <c r="AJ166" s="497">
        <v>211</v>
      </c>
      <c r="AK166" s="508">
        <v>2</v>
      </c>
      <c r="AL166" s="508">
        <v>1</v>
      </c>
      <c r="AM166" s="508">
        <v>1</v>
      </c>
      <c r="AN166" s="508">
        <v>0</v>
      </c>
      <c r="AO166" s="508">
        <v>4</v>
      </c>
      <c r="AP166" s="508">
        <v>4</v>
      </c>
      <c r="AQ166" s="508">
        <v>1</v>
      </c>
      <c r="AR166" s="508">
        <v>5</v>
      </c>
      <c r="AS166" s="508">
        <v>1</v>
      </c>
      <c r="AU166" s="477" t="s">
        <v>136</v>
      </c>
      <c r="AV166" s="497">
        <v>211</v>
      </c>
      <c r="AW166" s="508">
        <v>7</v>
      </c>
      <c r="AX166" s="508">
        <v>2</v>
      </c>
      <c r="AY166" s="508">
        <v>2</v>
      </c>
      <c r="AZ166" s="508">
        <v>4</v>
      </c>
      <c r="BA166" s="508">
        <v>1</v>
      </c>
      <c r="BB166" s="508">
        <v>0</v>
      </c>
      <c r="BC166" s="508">
        <v>0</v>
      </c>
      <c r="BD166" s="508">
        <v>0</v>
      </c>
    </row>
    <row r="167" spans="1:56" ht="12.75" customHeight="1">
      <c r="A167" s="477" t="s">
        <v>137</v>
      </c>
      <c r="B167" s="497">
        <v>210</v>
      </c>
      <c r="C167" s="508">
        <v>675</v>
      </c>
      <c r="D167" s="1413"/>
      <c r="E167" s="508">
        <v>331</v>
      </c>
      <c r="F167" s="508">
        <v>648</v>
      </c>
      <c r="G167" s="1413"/>
      <c r="H167" s="508">
        <v>352</v>
      </c>
      <c r="I167" s="508">
        <v>546</v>
      </c>
      <c r="J167" s="1413"/>
      <c r="K167" s="508">
        <v>303</v>
      </c>
      <c r="L167" s="508">
        <v>637</v>
      </c>
      <c r="M167" s="1413"/>
      <c r="N167" s="508">
        <v>305</v>
      </c>
      <c r="O167" s="508">
        <v>2506</v>
      </c>
      <c r="P167" s="508">
        <v>1291</v>
      </c>
      <c r="Q167" s="655"/>
      <c r="R167" s="477" t="s">
        <v>137</v>
      </c>
      <c r="S167" s="497">
        <v>210</v>
      </c>
      <c r="T167" s="508">
        <v>68</v>
      </c>
      <c r="U167" s="1413"/>
      <c r="V167" s="508">
        <v>33</v>
      </c>
      <c r="W167" s="508">
        <v>60</v>
      </c>
      <c r="X167" s="1413"/>
      <c r="Y167" s="508">
        <v>25</v>
      </c>
      <c r="Z167" s="508">
        <v>53</v>
      </c>
      <c r="AA167" s="1413"/>
      <c r="AB167" s="508">
        <v>30</v>
      </c>
      <c r="AC167" s="508">
        <v>77</v>
      </c>
      <c r="AD167" s="1413"/>
      <c r="AE167" s="508">
        <v>40</v>
      </c>
      <c r="AF167" s="508">
        <v>258</v>
      </c>
      <c r="AG167" s="508">
        <v>128</v>
      </c>
      <c r="AI167" s="477" t="s">
        <v>137</v>
      </c>
      <c r="AJ167" s="497">
        <v>210</v>
      </c>
      <c r="AK167" s="508">
        <v>12</v>
      </c>
      <c r="AL167" s="508">
        <v>11</v>
      </c>
      <c r="AM167" s="508">
        <v>11</v>
      </c>
      <c r="AN167" s="508">
        <v>11</v>
      </c>
      <c r="AO167" s="508">
        <v>45</v>
      </c>
      <c r="AP167" s="508">
        <v>45</v>
      </c>
      <c r="AQ167" s="508">
        <v>0</v>
      </c>
      <c r="AR167" s="508">
        <v>45</v>
      </c>
      <c r="AS167" s="508">
        <v>10</v>
      </c>
      <c r="AU167" s="477" t="s">
        <v>137</v>
      </c>
      <c r="AV167" s="497">
        <v>210</v>
      </c>
      <c r="AW167" s="508">
        <v>65</v>
      </c>
      <c r="AX167" s="508">
        <v>32</v>
      </c>
      <c r="AY167" s="508">
        <v>22</v>
      </c>
      <c r="AZ167" s="508">
        <v>31</v>
      </c>
      <c r="BA167" s="508">
        <v>4</v>
      </c>
      <c r="BB167" s="508">
        <v>8</v>
      </c>
      <c r="BC167" s="508">
        <v>7</v>
      </c>
      <c r="BD167" s="508">
        <v>14</v>
      </c>
    </row>
    <row r="168" spans="1:56" ht="12.75" customHeight="1">
      <c r="A168" s="477" t="s">
        <v>138</v>
      </c>
      <c r="B168" s="497">
        <v>209</v>
      </c>
      <c r="C168" s="508">
        <v>334</v>
      </c>
      <c r="D168" s="1413"/>
      <c r="E168" s="508">
        <v>179</v>
      </c>
      <c r="F168" s="508">
        <v>341</v>
      </c>
      <c r="G168" s="1413"/>
      <c r="H168" s="508">
        <v>158</v>
      </c>
      <c r="I168" s="508">
        <v>308</v>
      </c>
      <c r="J168" s="1413"/>
      <c r="K168" s="508">
        <v>143</v>
      </c>
      <c r="L168" s="508">
        <v>330</v>
      </c>
      <c r="M168" s="1413"/>
      <c r="N168" s="508">
        <v>158</v>
      </c>
      <c r="O168" s="508">
        <v>1313</v>
      </c>
      <c r="P168" s="508">
        <v>638</v>
      </c>
      <c r="Q168" s="655"/>
      <c r="R168" s="477" t="s">
        <v>138</v>
      </c>
      <c r="S168" s="497">
        <v>209</v>
      </c>
      <c r="T168" s="508">
        <v>50</v>
      </c>
      <c r="U168" s="1413"/>
      <c r="V168" s="508">
        <v>25</v>
      </c>
      <c r="W168" s="508">
        <v>32</v>
      </c>
      <c r="X168" s="1413"/>
      <c r="Y168" s="508">
        <v>18</v>
      </c>
      <c r="Z168" s="508">
        <v>36</v>
      </c>
      <c r="AA168" s="1413"/>
      <c r="AB168" s="508">
        <v>15</v>
      </c>
      <c r="AC168" s="508">
        <v>53</v>
      </c>
      <c r="AD168" s="1413"/>
      <c r="AE168" s="508">
        <v>27</v>
      </c>
      <c r="AF168" s="508">
        <v>171</v>
      </c>
      <c r="AG168" s="508">
        <v>85</v>
      </c>
      <c r="AI168" s="477" t="s">
        <v>138</v>
      </c>
      <c r="AJ168" s="497">
        <v>209</v>
      </c>
      <c r="AK168" s="508">
        <v>7</v>
      </c>
      <c r="AL168" s="508">
        <v>9</v>
      </c>
      <c r="AM168" s="508">
        <v>9</v>
      </c>
      <c r="AN168" s="508">
        <v>8</v>
      </c>
      <c r="AO168" s="508">
        <v>33</v>
      </c>
      <c r="AP168" s="508">
        <v>33</v>
      </c>
      <c r="AQ168" s="508">
        <v>0</v>
      </c>
      <c r="AR168" s="508">
        <v>33</v>
      </c>
      <c r="AS168" s="508">
        <v>5</v>
      </c>
      <c r="AU168" s="477" t="s">
        <v>138</v>
      </c>
      <c r="AV168" s="497">
        <v>209</v>
      </c>
      <c r="AW168" s="508">
        <v>58</v>
      </c>
      <c r="AX168" s="508">
        <v>33</v>
      </c>
      <c r="AY168" s="508">
        <v>23</v>
      </c>
      <c r="AZ168" s="508">
        <v>29</v>
      </c>
      <c r="BA168" s="508">
        <v>6</v>
      </c>
      <c r="BB168" s="508">
        <v>0</v>
      </c>
      <c r="BC168" s="508">
        <v>4</v>
      </c>
      <c r="BD168" s="508">
        <v>14</v>
      </c>
    </row>
    <row r="169" spans="1:56" ht="12.75" customHeight="1">
      <c r="A169" s="477" t="s">
        <v>155</v>
      </c>
      <c r="B169" s="497">
        <v>207</v>
      </c>
      <c r="C169" s="508">
        <v>19</v>
      </c>
      <c r="D169" s="1413"/>
      <c r="E169" s="508">
        <v>10</v>
      </c>
      <c r="F169" s="508">
        <v>16</v>
      </c>
      <c r="G169" s="1413"/>
      <c r="H169" s="508">
        <v>9</v>
      </c>
      <c r="I169" s="508">
        <v>0</v>
      </c>
      <c r="J169" s="1413"/>
      <c r="K169" s="508">
        <v>0</v>
      </c>
      <c r="L169" s="508">
        <v>0</v>
      </c>
      <c r="M169" s="1413"/>
      <c r="N169" s="508">
        <v>0</v>
      </c>
      <c r="O169" s="508">
        <v>35</v>
      </c>
      <c r="P169" s="508">
        <v>19</v>
      </c>
      <c r="Q169" s="655"/>
      <c r="R169" s="477" t="s">
        <v>155</v>
      </c>
      <c r="S169" s="497">
        <v>207</v>
      </c>
      <c r="T169" s="508">
        <v>0</v>
      </c>
      <c r="U169" s="1413"/>
      <c r="V169" s="508">
        <v>0</v>
      </c>
      <c r="W169" s="508">
        <v>0</v>
      </c>
      <c r="X169" s="1413"/>
      <c r="Y169" s="508">
        <v>0</v>
      </c>
      <c r="Z169" s="508">
        <v>0</v>
      </c>
      <c r="AA169" s="1413"/>
      <c r="AB169" s="508">
        <v>0</v>
      </c>
      <c r="AC169" s="508">
        <v>0</v>
      </c>
      <c r="AD169" s="1413"/>
      <c r="AE169" s="508">
        <v>0</v>
      </c>
      <c r="AF169" s="508">
        <v>0</v>
      </c>
      <c r="AG169" s="508">
        <v>0</v>
      </c>
      <c r="AI169" s="477" t="s">
        <v>155</v>
      </c>
      <c r="AJ169" s="497">
        <v>207</v>
      </c>
      <c r="AK169" s="508">
        <v>1</v>
      </c>
      <c r="AL169" s="508">
        <v>1</v>
      </c>
      <c r="AM169" s="508">
        <v>0</v>
      </c>
      <c r="AN169" s="508">
        <v>0</v>
      </c>
      <c r="AO169" s="508">
        <v>2</v>
      </c>
      <c r="AP169" s="508">
        <v>2</v>
      </c>
      <c r="AQ169" s="508">
        <v>0</v>
      </c>
      <c r="AR169" s="508">
        <v>2</v>
      </c>
      <c r="AS169" s="508">
        <v>1</v>
      </c>
      <c r="AU169" s="477" t="s">
        <v>155</v>
      </c>
      <c r="AV169" s="497">
        <v>207</v>
      </c>
      <c r="AW169" s="508">
        <v>1</v>
      </c>
      <c r="AX169" s="508">
        <v>0</v>
      </c>
      <c r="AY169" s="508">
        <v>1</v>
      </c>
      <c r="AZ169" s="508">
        <v>0</v>
      </c>
      <c r="BA169" s="508">
        <v>0</v>
      </c>
      <c r="BB169" s="508">
        <v>0</v>
      </c>
      <c r="BC169" s="508">
        <v>0</v>
      </c>
      <c r="BD169" s="508">
        <v>0</v>
      </c>
    </row>
    <row r="170" spans="1:56" ht="12.75" customHeight="1">
      <c r="A170" s="486" t="s">
        <v>140</v>
      </c>
      <c r="B170" s="498">
        <v>212</v>
      </c>
      <c r="C170" s="509">
        <v>226</v>
      </c>
      <c r="D170" s="1414"/>
      <c r="E170" s="509">
        <v>114</v>
      </c>
      <c r="F170" s="509">
        <v>186</v>
      </c>
      <c r="G170" s="1414"/>
      <c r="H170" s="509">
        <v>85</v>
      </c>
      <c r="I170" s="509">
        <v>198</v>
      </c>
      <c r="J170" s="1414"/>
      <c r="K170" s="509">
        <v>93</v>
      </c>
      <c r="L170" s="509">
        <v>192</v>
      </c>
      <c r="M170" s="1414"/>
      <c r="N170" s="509">
        <v>85</v>
      </c>
      <c r="O170" s="509">
        <v>802</v>
      </c>
      <c r="P170" s="509">
        <v>377</v>
      </c>
      <c r="Q170" s="655"/>
      <c r="R170" s="486" t="s">
        <v>140</v>
      </c>
      <c r="S170" s="498">
        <v>212</v>
      </c>
      <c r="T170" s="509">
        <v>30</v>
      </c>
      <c r="U170" s="1414"/>
      <c r="V170" s="509">
        <v>14</v>
      </c>
      <c r="W170" s="509">
        <v>27</v>
      </c>
      <c r="X170" s="1414"/>
      <c r="Y170" s="509">
        <v>18</v>
      </c>
      <c r="Z170" s="509">
        <v>26</v>
      </c>
      <c r="AA170" s="1414"/>
      <c r="AB170" s="509">
        <v>16</v>
      </c>
      <c r="AC170" s="509">
        <v>42</v>
      </c>
      <c r="AD170" s="1414"/>
      <c r="AE170" s="509">
        <v>15</v>
      </c>
      <c r="AF170" s="509">
        <v>125</v>
      </c>
      <c r="AG170" s="509">
        <v>63</v>
      </c>
      <c r="AI170" s="486" t="s">
        <v>140</v>
      </c>
      <c r="AJ170" s="498">
        <v>212</v>
      </c>
      <c r="AK170" s="509">
        <v>6</v>
      </c>
      <c r="AL170" s="509">
        <v>8</v>
      </c>
      <c r="AM170" s="509">
        <v>7</v>
      </c>
      <c r="AN170" s="509">
        <v>7</v>
      </c>
      <c r="AO170" s="509">
        <v>28</v>
      </c>
      <c r="AP170" s="509">
        <v>29</v>
      </c>
      <c r="AQ170" s="509">
        <v>0</v>
      </c>
      <c r="AR170" s="509">
        <v>29</v>
      </c>
      <c r="AS170" s="509">
        <v>6</v>
      </c>
      <c r="AU170" s="486" t="s">
        <v>140</v>
      </c>
      <c r="AV170" s="498">
        <v>212</v>
      </c>
      <c r="AW170" s="509">
        <v>53</v>
      </c>
      <c r="AX170" s="509">
        <v>16</v>
      </c>
      <c r="AY170" s="509">
        <v>23</v>
      </c>
      <c r="AZ170" s="509">
        <v>27</v>
      </c>
      <c r="BA170" s="509">
        <v>3</v>
      </c>
      <c r="BB170" s="509">
        <v>0</v>
      </c>
      <c r="BC170" s="509">
        <v>4</v>
      </c>
      <c r="BD170" s="509">
        <v>7</v>
      </c>
    </row>
    <row r="171" spans="1:56" ht="12.75" customHeight="1">
      <c r="A171" s="583"/>
      <c r="B171" s="582"/>
      <c r="C171" s="583"/>
      <c r="D171" s="583"/>
      <c r="E171" s="583"/>
      <c r="F171" s="583"/>
      <c r="G171" s="583"/>
      <c r="H171" s="583"/>
      <c r="I171" s="583"/>
      <c r="J171" s="583"/>
      <c r="K171" s="583"/>
      <c r="L171" s="583"/>
      <c r="M171" s="583"/>
      <c r="N171" s="583"/>
      <c r="O171" s="583"/>
      <c r="P171" s="583"/>
      <c r="R171" s="583"/>
      <c r="S171" s="582"/>
      <c r="T171" s="583"/>
      <c r="U171" s="583"/>
      <c r="V171" s="583"/>
      <c r="W171" s="583"/>
      <c r="X171" s="583"/>
      <c r="Y171" s="583"/>
      <c r="Z171" s="583"/>
      <c r="AA171" s="583"/>
      <c r="AB171" s="583"/>
      <c r="AC171" s="583"/>
      <c r="AD171" s="583"/>
      <c r="AE171" s="583"/>
      <c r="AF171" s="583"/>
      <c r="AG171" s="583"/>
      <c r="AI171" s="583"/>
      <c r="AJ171" s="582"/>
      <c r="AK171" s="583"/>
      <c r="AL171" s="583"/>
      <c r="AM171" s="583"/>
      <c r="AN171" s="583"/>
      <c r="AO171" s="583"/>
      <c r="AP171" s="583"/>
      <c r="AQ171" s="583"/>
      <c r="AR171" s="583"/>
      <c r="AS171" s="583"/>
      <c r="AU171" s="583"/>
      <c r="AV171" s="582"/>
      <c r="AW171" s="583"/>
      <c r="AX171" s="583"/>
      <c r="AY171" s="583"/>
      <c r="AZ171" s="583"/>
      <c r="BA171" s="583"/>
      <c r="BB171" s="583"/>
      <c r="BC171" s="583"/>
      <c r="BD171" s="583"/>
    </row>
    <row r="174" spans="1:56" ht="12.75" customHeight="1">
      <c r="A174" s="654" t="s">
        <v>663</v>
      </c>
      <c r="AU174" s="654" t="s">
        <v>663</v>
      </c>
    </row>
    <row r="177" spans="1:47" ht="12.75" customHeight="1">
      <c r="A177" s="654" t="s">
        <v>657</v>
      </c>
      <c r="AU177" s="654" t="s">
        <v>663</v>
      </c>
    </row>
    <row r="178" spans="1:47" ht="12.75" customHeight="1">
      <c r="A178" s="654" t="s">
        <v>663</v>
      </c>
      <c r="AU178" s="654" t="s">
        <v>663</v>
      </c>
    </row>
  </sheetData>
  <mergeCells count="109">
    <mergeCell ref="AW5:AX5"/>
    <mergeCell ref="AY5:BB5"/>
    <mergeCell ref="AP34:AR34"/>
    <mergeCell ref="AS69:AS70"/>
    <mergeCell ref="A2:P2"/>
    <mergeCell ref="R2:AG2"/>
    <mergeCell ref="AI2:AS2"/>
    <mergeCell ref="A5:B6"/>
    <mergeCell ref="C5:E5"/>
    <mergeCell ref="F5:H5"/>
    <mergeCell ref="I5:K5"/>
    <mergeCell ref="L5:N5"/>
    <mergeCell ref="O5:P5"/>
    <mergeCell ref="AK5:AO5"/>
    <mergeCell ref="AP5:AR5"/>
    <mergeCell ref="AS5:AS6"/>
    <mergeCell ref="AI69:AI70"/>
    <mergeCell ref="AJ69:AJ70"/>
    <mergeCell ref="AK69:AO69"/>
    <mergeCell ref="AP69:AR69"/>
    <mergeCell ref="R5:S6"/>
    <mergeCell ref="T5:V5"/>
    <mergeCell ref="W5:Y5"/>
    <mergeCell ref="Z5:AB5"/>
    <mergeCell ref="AC5:AE5"/>
    <mergeCell ref="AF5:AG5"/>
    <mergeCell ref="AI5:AJ6"/>
    <mergeCell ref="AJ34:AJ35"/>
    <mergeCell ref="AC34:AE34"/>
    <mergeCell ref="O69:P69"/>
    <mergeCell ref="W69:Y69"/>
    <mergeCell ref="Z69:AB69"/>
    <mergeCell ref="AC69:AE69"/>
    <mergeCell ref="T69:V69"/>
    <mergeCell ref="AF69:AG69"/>
    <mergeCell ref="R69:R70"/>
    <mergeCell ref="S69:S70"/>
    <mergeCell ref="O34:P34"/>
    <mergeCell ref="T34:V34"/>
    <mergeCell ref="W34:Y34"/>
    <mergeCell ref="Z34:AB34"/>
    <mergeCell ref="A69:A70"/>
    <mergeCell ref="B69:B70"/>
    <mergeCell ref="C69:E69"/>
    <mergeCell ref="F69:H69"/>
    <mergeCell ref="I69:K69"/>
    <mergeCell ref="L69:N69"/>
    <mergeCell ref="A31:P31"/>
    <mergeCell ref="R31:AG31"/>
    <mergeCell ref="AI31:AS31"/>
    <mergeCell ref="A66:P66"/>
    <mergeCell ref="R66:AG66"/>
    <mergeCell ref="AI66:AS66"/>
    <mergeCell ref="AS34:AS35"/>
    <mergeCell ref="A34:A35"/>
    <mergeCell ref="B34:B35"/>
    <mergeCell ref="R34:R35"/>
    <mergeCell ref="AF34:AG34"/>
    <mergeCell ref="AK34:AO34"/>
    <mergeCell ref="S34:S35"/>
    <mergeCell ref="AI34:AI35"/>
    <mergeCell ref="C34:E34"/>
    <mergeCell ref="F34:H34"/>
    <mergeCell ref="I34:K34"/>
    <mergeCell ref="L34:N34"/>
    <mergeCell ref="AI97:AS97"/>
    <mergeCell ref="A100:A101"/>
    <mergeCell ref="B100:B101"/>
    <mergeCell ref="C100:E100"/>
    <mergeCell ref="F100:H100"/>
    <mergeCell ref="I100:K100"/>
    <mergeCell ref="L100:N100"/>
    <mergeCell ref="O100:P100"/>
    <mergeCell ref="R100:R101"/>
    <mergeCell ref="S100:S101"/>
    <mergeCell ref="T100:V100"/>
    <mergeCell ref="W100:Y100"/>
    <mergeCell ref="Z100:AB100"/>
    <mergeCell ref="AC100:AE100"/>
    <mergeCell ref="AF100:AG100"/>
    <mergeCell ref="AI100:AI101"/>
    <mergeCell ref="AJ100:AJ101"/>
    <mergeCell ref="AK100:AO100"/>
    <mergeCell ref="AP100:AR100"/>
    <mergeCell ref="AS100:AS101"/>
    <mergeCell ref="A97:P97"/>
    <mergeCell ref="R97:AG97"/>
    <mergeCell ref="A133:P133"/>
    <mergeCell ref="R133:AG133"/>
    <mergeCell ref="AI133:AS133"/>
    <mergeCell ref="A136:A137"/>
    <mergeCell ref="B136:B137"/>
    <mergeCell ref="C136:E136"/>
    <mergeCell ref="F136:H136"/>
    <mergeCell ref="I136:K136"/>
    <mergeCell ref="L136:N136"/>
    <mergeCell ref="O136:P136"/>
    <mergeCell ref="R136:R137"/>
    <mergeCell ref="S136:S137"/>
    <mergeCell ref="T136:V136"/>
    <mergeCell ref="W136:Y136"/>
    <mergeCell ref="Z136:AB136"/>
    <mergeCell ref="AC136:AE136"/>
    <mergeCell ref="AF136:AG136"/>
    <mergeCell ref="AI136:AI137"/>
    <mergeCell ref="AJ136:AJ137"/>
    <mergeCell ref="AK136:AO136"/>
    <mergeCell ref="AP136:AR136"/>
    <mergeCell ref="AS136:AS137"/>
  </mergeCells>
  <printOptions horizontalCentered="1"/>
  <pageMargins left="0.51181102362204722" right="0.31496062992125984" top="0.39370078740157483" bottom="0.35433070866141736" header="0.31496062992125984" footer="0.31496062992125984"/>
  <pageSetup paperSize="9" scale="95" orientation="landscape" r:id="rId1"/>
  <headerFooter>
    <oddFooter>&amp;C &amp;P</oddFooter>
  </headerFooter>
  <rowBreaks count="4" manualBreakCount="4">
    <brk id="30" max="16383" man="1"/>
    <brk id="65" max="16383" man="1"/>
    <brk id="96" max="16383" man="1"/>
    <brk id="13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F146"/>
  <sheetViews>
    <sheetView tabSelected="1" topLeftCell="AI7" zoomScale="75" zoomScaleNormal="75" workbookViewId="0">
      <selection activeCell="AL31" sqref="AL31"/>
    </sheetView>
  </sheetViews>
  <sheetFormatPr baseColWidth="10" defaultColWidth="11.44140625" defaultRowHeight="13.8"/>
  <cols>
    <col min="1" max="1" width="26.33203125" style="478" customWidth="1"/>
    <col min="2" max="2" width="2.109375" style="507" hidden="1" customWidth="1"/>
    <col min="3" max="3" width="7" style="474" customWidth="1"/>
    <col min="4" max="4" width="6.109375" style="474" customWidth="1"/>
    <col min="5" max="5" width="9.5546875" style="474" customWidth="1"/>
    <col min="6" max="6" width="5.109375" style="474" customWidth="1"/>
    <col min="7" max="7" width="6" style="474" customWidth="1"/>
    <col min="8" max="8" width="5.6640625" style="474" customWidth="1"/>
    <col min="9" max="9" width="6.33203125" style="474" customWidth="1"/>
    <col min="10" max="10" width="5.33203125" style="474" customWidth="1"/>
    <col min="11" max="11" width="8.5546875" style="474" customWidth="1"/>
    <col min="12" max="12" width="9.109375" style="474" customWidth="1"/>
    <col min="13" max="13" width="9.33203125" style="474" customWidth="1"/>
    <col min="14" max="14" width="6" style="474" customWidth="1"/>
    <col min="15" max="15" width="6.33203125" style="474" customWidth="1"/>
    <col min="16" max="16" width="4.6640625" style="474" customWidth="1"/>
    <col min="17" max="17" width="6.33203125" style="474" customWidth="1"/>
    <col min="18" max="18" width="5.33203125" style="474" customWidth="1"/>
    <col min="19" max="19" width="6.44140625" style="474" customWidth="1"/>
    <col min="20" max="20" width="4.88671875" style="474" customWidth="1"/>
    <col min="21" max="21" width="7.33203125" style="474" customWidth="1"/>
    <col min="22" max="22" width="6.33203125" style="474" customWidth="1"/>
    <col min="23" max="23" width="4.109375" style="494" customWidth="1"/>
    <col min="24" max="24" width="26" style="478" customWidth="1"/>
    <col min="25" max="25" width="6.33203125" style="507" hidden="1" customWidth="1"/>
    <col min="26" max="26" width="6.44140625" style="474" customWidth="1"/>
    <col min="27" max="27" width="4.88671875" style="474" customWidth="1"/>
    <col min="28" max="28" width="6.44140625" style="474" customWidth="1"/>
    <col min="29" max="29" width="4.88671875" style="474" customWidth="1"/>
    <col min="30" max="30" width="6.44140625" style="474" customWidth="1"/>
    <col min="31" max="31" width="4.6640625" style="474" customWidth="1"/>
    <col min="32" max="32" width="6.44140625" style="474" customWidth="1"/>
    <col min="33" max="33" width="5" style="474" customWidth="1"/>
    <col min="34" max="34" width="6.44140625" style="474" customWidth="1"/>
    <col min="35" max="35" width="4.6640625" style="474" customWidth="1"/>
    <col min="36" max="36" width="6.44140625" style="474" customWidth="1"/>
    <col min="37" max="37" width="5.5546875" style="474" customWidth="1"/>
    <col min="38" max="38" width="6.44140625" style="474" customWidth="1"/>
    <col min="39" max="39" width="4.6640625" style="474" customWidth="1"/>
    <col min="40" max="40" width="6.44140625" style="474" customWidth="1"/>
    <col min="41" max="41" width="5.109375" style="474" customWidth="1"/>
    <col min="42" max="42" width="6.44140625" style="474" customWidth="1"/>
    <col min="43" max="43" width="5.33203125" style="474" customWidth="1"/>
    <col min="44" max="44" width="6.6640625" style="474" customWidth="1"/>
    <col min="45" max="45" width="6.109375" style="474" customWidth="1"/>
    <col min="46" max="46" width="2.44140625" style="478" customWidth="1"/>
    <col min="47" max="47" width="26.33203125" style="478" customWidth="1"/>
    <col min="48" max="48" width="6.109375" style="507" hidden="1" customWidth="1"/>
    <col min="49" max="53" width="7.88671875" style="474" customWidth="1"/>
    <col min="54" max="57" width="7.44140625" style="474" customWidth="1"/>
    <col min="58" max="58" width="8.6640625" style="474" customWidth="1"/>
    <col min="59" max="59" width="9.109375" style="474" customWidth="1"/>
    <col min="60" max="60" width="9.5546875" style="474" customWidth="1"/>
    <col min="61" max="61" width="8.5546875" style="474" customWidth="1"/>
    <col min="62" max="62" width="11.44140625" style="474" customWidth="1"/>
    <col min="63" max="63" width="2" style="478" customWidth="1"/>
    <col min="64" max="64" width="26.6640625" style="478" customWidth="1"/>
    <col min="65" max="65" width="5" style="507" hidden="1" customWidth="1"/>
    <col min="66" max="67" width="7.44140625" style="474" customWidth="1"/>
    <col min="68" max="68" width="9.33203125" style="474" customWidth="1"/>
    <col min="69" max="69" width="7.5546875" style="474" customWidth="1"/>
    <col min="70" max="70" width="6.33203125" style="474" customWidth="1"/>
    <col min="71" max="71" width="6.5546875" style="474" customWidth="1"/>
    <col min="72" max="72" width="6.44140625" style="474" customWidth="1"/>
    <col min="73" max="73" width="5.88671875" style="474" customWidth="1"/>
    <col min="74" max="75" width="5.33203125" style="474" customWidth="1"/>
    <col min="76" max="76" width="6.109375" style="474" customWidth="1"/>
    <col min="77" max="77" width="5.33203125" style="474" customWidth="1"/>
    <col min="78" max="78" width="4.88671875" style="474" customWidth="1"/>
    <col min="79" max="79" width="7.33203125" style="474" customWidth="1"/>
    <col min="80" max="80" width="6.6640625" style="474" customWidth="1"/>
    <col min="81" max="81" width="5.33203125" style="474" customWidth="1"/>
    <col min="82" max="82" width="6.44140625" style="474" customWidth="1"/>
    <col min="83" max="83" width="6.88671875" style="474" customWidth="1"/>
    <col min="84" max="16384" width="11.44140625" style="478"/>
  </cols>
  <sheetData>
    <row r="1" spans="1:83" ht="28.8">
      <c r="A1" s="629" t="s">
        <v>389</v>
      </c>
      <c r="B1" s="630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31"/>
      <c r="S1" s="583"/>
      <c r="T1" s="583"/>
      <c r="U1" s="583"/>
      <c r="V1" s="583"/>
      <c r="X1" s="629" t="s">
        <v>390</v>
      </c>
      <c r="Y1" s="584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583"/>
      <c r="AO1" s="583"/>
      <c r="AP1" s="583"/>
      <c r="AQ1" s="583"/>
      <c r="AR1" s="583"/>
      <c r="AS1" s="583"/>
      <c r="AU1" s="437" t="s">
        <v>740</v>
      </c>
      <c r="AV1" s="437"/>
      <c r="AW1" s="624"/>
      <c r="AX1" s="624"/>
      <c r="AY1" s="624"/>
      <c r="AZ1" s="624"/>
      <c r="BA1" s="624"/>
      <c r="BB1" s="624"/>
      <c r="BC1" s="624"/>
      <c r="BD1" s="624"/>
      <c r="BE1" s="624"/>
      <c r="BF1" s="624"/>
      <c r="BG1" s="624"/>
      <c r="BH1" s="624"/>
      <c r="BI1" s="624"/>
      <c r="BJ1" s="624"/>
      <c r="BL1" s="437" t="s">
        <v>391</v>
      </c>
      <c r="BM1" s="584"/>
      <c r="BN1" s="583"/>
      <c r="BO1" s="583"/>
      <c r="BP1" s="583"/>
      <c r="BQ1" s="583"/>
      <c r="BR1" s="583"/>
      <c r="BS1" s="583"/>
      <c r="BT1" s="583"/>
      <c r="BU1" s="583"/>
      <c r="BV1" s="583"/>
      <c r="BW1" s="583"/>
      <c r="BX1" s="583"/>
      <c r="BY1" s="583"/>
      <c r="BZ1" s="583"/>
      <c r="CA1" s="583"/>
      <c r="CB1" s="583"/>
      <c r="CC1" s="583"/>
      <c r="CD1" s="583"/>
      <c r="CE1" s="583"/>
    </row>
    <row r="2" spans="1:83" s="494" customFormat="1" ht="15" customHeight="1">
      <c r="A2" s="1550" t="s">
        <v>244</v>
      </c>
      <c r="B2" s="1550"/>
      <c r="C2" s="1550"/>
      <c r="D2" s="1550"/>
      <c r="E2" s="1550"/>
      <c r="F2" s="1550"/>
      <c r="G2" s="1550"/>
      <c r="H2" s="1550"/>
      <c r="I2" s="1550"/>
      <c r="J2" s="1550"/>
      <c r="K2" s="1550"/>
      <c r="L2" s="1550"/>
      <c r="M2" s="1550"/>
      <c r="N2" s="1550"/>
      <c r="O2" s="1550"/>
      <c r="P2" s="1550"/>
      <c r="Q2" s="1550"/>
      <c r="R2" s="1550"/>
      <c r="S2" s="1550"/>
      <c r="T2" s="1550"/>
      <c r="U2" s="1550"/>
      <c r="V2" s="1550"/>
      <c r="X2" s="1550" t="s">
        <v>245</v>
      </c>
      <c r="Y2" s="1550"/>
      <c r="Z2" s="1550"/>
      <c r="AA2" s="1550"/>
      <c r="AB2" s="1550"/>
      <c r="AC2" s="1550"/>
      <c r="AD2" s="1550"/>
      <c r="AE2" s="1550"/>
      <c r="AF2" s="1550"/>
      <c r="AG2" s="1550"/>
      <c r="AH2" s="1550"/>
      <c r="AI2" s="1550"/>
      <c r="AJ2" s="1550"/>
      <c r="AK2" s="1550"/>
      <c r="AL2" s="1550"/>
      <c r="AM2" s="1550"/>
      <c r="AN2" s="1550"/>
      <c r="AO2" s="1550"/>
      <c r="AP2" s="1550"/>
      <c r="AQ2" s="1550"/>
      <c r="AR2" s="1550"/>
      <c r="AS2" s="1550"/>
      <c r="AU2" s="1550" t="s">
        <v>772</v>
      </c>
      <c r="AV2" s="1550"/>
      <c r="AW2" s="1550"/>
      <c r="AX2" s="1550"/>
      <c r="AY2" s="1550"/>
      <c r="AZ2" s="1550"/>
      <c r="BA2" s="1550"/>
      <c r="BB2" s="1550"/>
      <c r="BC2" s="1550"/>
      <c r="BD2" s="1550"/>
      <c r="BE2" s="1550"/>
      <c r="BF2" s="1550"/>
      <c r="BG2" s="1550"/>
      <c r="BH2" s="1550"/>
      <c r="BI2" s="1550"/>
      <c r="BJ2" s="1550"/>
      <c r="BL2" s="1688" t="s">
        <v>252</v>
      </c>
      <c r="BM2" s="1688"/>
      <c r="BN2" s="1688"/>
      <c r="BO2" s="1688"/>
      <c r="BP2" s="1688"/>
      <c r="BQ2" s="1688"/>
      <c r="BR2" s="1688"/>
      <c r="BS2" s="1688"/>
      <c r="BT2" s="1688"/>
      <c r="BU2" s="1688"/>
      <c r="BV2" s="1688"/>
      <c r="BW2" s="1688"/>
      <c r="BX2" s="1688"/>
      <c r="BY2" s="1688"/>
      <c r="BZ2" s="1688"/>
      <c r="CA2" s="1688"/>
      <c r="CB2" s="1688"/>
      <c r="CC2" s="1688"/>
      <c r="CD2" s="1688"/>
      <c r="CE2" s="1688"/>
    </row>
    <row r="3" spans="1:83" s="494" customFormat="1" ht="12" customHeight="1">
      <c r="A3" s="578" t="s">
        <v>227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564"/>
      <c r="T3" s="564"/>
      <c r="U3" s="564"/>
      <c r="V3" s="564"/>
      <c r="X3" s="578" t="s">
        <v>227</v>
      </c>
      <c r="Y3" s="564"/>
      <c r="Z3" s="564"/>
      <c r="AA3" s="564"/>
      <c r="AB3" s="564"/>
      <c r="AC3" s="564"/>
      <c r="AD3" s="564"/>
      <c r="AE3" s="564"/>
      <c r="AF3" s="564"/>
      <c r="AG3" s="564"/>
      <c r="AH3" s="564"/>
      <c r="AI3" s="564"/>
      <c r="AJ3" s="564"/>
      <c r="AK3" s="564"/>
      <c r="AL3" s="564"/>
      <c r="AM3" s="564"/>
      <c r="AN3" s="564"/>
      <c r="AO3" s="564"/>
      <c r="AP3" s="564"/>
      <c r="AQ3" s="564"/>
      <c r="AR3" s="564"/>
      <c r="AS3" s="564"/>
      <c r="AU3" s="578" t="s">
        <v>227</v>
      </c>
      <c r="AV3" s="564"/>
      <c r="AW3" s="564"/>
      <c r="AX3" s="564"/>
      <c r="AY3" s="564"/>
      <c r="AZ3" s="564"/>
      <c r="BA3" s="564"/>
      <c r="BB3" s="564"/>
      <c r="BC3" s="564"/>
      <c r="BD3" s="564"/>
      <c r="BE3" s="564"/>
      <c r="BF3" s="564"/>
      <c r="BG3" s="564"/>
      <c r="BH3" s="564"/>
      <c r="BI3" s="564"/>
      <c r="BJ3" s="564"/>
      <c r="BK3" s="561"/>
      <c r="BL3" s="578" t="s">
        <v>227</v>
      </c>
      <c r="BM3" s="564"/>
      <c r="BN3" s="564"/>
      <c r="BO3" s="564"/>
      <c r="BP3" s="564"/>
      <c r="BQ3" s="581"/>
      <c r="BR3" s="581"/>
      <c r="BS3" s="581"/>
      <c r="BT3" s="581"/>
      <c r="BU3" s="581"/>
      <c r="BV3" s="581"/>
      <c r="BW3" s="581"/>
      <c r="BX3" s="581"/>
      <c r="BY3" s="581"/>
      <c r="BZ3" s="581"/>
      <c r="CA3" s="581"/>
      <c r="CB3" s="581"/>
      <c r="CC3" s="581"/>
      <c r="CD3" s="581"/>
      <c r="CE3" s="581"/>
    </row>
    <row r="4" spans="1:83" s="494" customFormat="1" ht="15" customHeight="1">
      <c r="A4" s="476"/>
      <c r="B4" s="476"/>
      <c r="C4" s="493"/>
      <c r="D4" s="493">
        <f>+D26</f>
        <v>459</v>
      </c>
      <c r="E4" s="493"/>
      <c r="F4" s="135">
        <f>+F26+H26+J26+L26</f>
        <v>337</v>
      </c>
      <c r="G4" s="135"/>
      <c r="H4" s="135"/>
      <c r="I4" s="135"/>
      <c r="J4" s="135"/>
      <c r="K4" s="135"/>
      <c r="L4" s="135"/>
      <c r="M4" s="135"/>
      <c r="N4" s="135">
        <f>+N26+P26+R26+T26</f>
        <v>316</v>
      </c>
      <c r="O4" s="493"/>
      <c r="P4" s="493"/>
      <c r="Q4" s="493"/>
      <c r="R4" s="493"/>
      <c r="S4" s="493"/>
      <c r="T4" s="493"/>
      <c r="U4" s="493"/>
      <c r="V4" s="493"/>
      <c r="X4" s="476"/>
      <c r="Y4" s="476"/>
      <c r="Z4" s="493"/>
      <c r="AA4" s="493"/>
      <c r="AB4" s="493"/>
      <c r="AC4" s="493"/>
      <c r="AD4" s="493"/>
      <c r="AE4" s="493"/>
      <c r="AF4" s="493"/>
      <c r="AG4" s="493"/>
      <c r="AH4" s="493"/>
      <c r="AI4" s="493"/>
      <c r="AJ4" s="493"/>
      <c r="AK4" s="493"/>
      <c r="AL4" s="493"/>
      <c r="AM4" s="493"/>
      <c r="AN4" s="493"/>
      <c r="AO4" s="493"/>
      <c r="AP4" s="493"/>
      <c r="AQ4" s="493"/>
      <c r="AR4" s="493"/>
      <c r="AS4" s="493"/>
      <c r="AU4" s="476"/>
      <c r="AV4" s="476"/>
      <c r="AW4" s="493"/>
      <c r="AX4" s="493"/>
      <c r="AY4" s="493"/>
      <c r="AZ4" s="493"/>
      <c r="BA4" s="493"/>
      <c r="BB4" s="493"/>
      <c r="BC4" s="493"/>
      <c r="BD4" s="493"/>
      <c r="BE4" s="493"/>
      <c r="BF4" s="493"/>
      <c r="BG4" s="493"/>
      <c r="BH4" s="493"/>
      <c r="BI4" s="493"/>
      <c r="BJ4" s="476"/>
      <c r="BL4" s="580"/>
      <c r="BM4" s="580"/>
      <c r="BN4" s="547"/>
      <c r="BO4" s="547"/>
      <c r="BP4" s="547"/>
      <c r="BQ4" s="547"/>
      <c r="BR4" s="547"/>
      <c r="BS4" s="547"/>
      <c r="BT4" s="547"/>
      <c r="BU4" s="547"/>
      <c r="BV4" s="547"/>
      <c r="BW4" s="547"/>
      <c r="BX4" s="547"/>
      <c r="BY4" s="547"/>
      <c r="BZ4" s="547"/>
      <c r="CA4" s="547"/>
      <c r="CB4" s="547"/>
      <c r="CC4" s="547"/>
      <c r="CD4" s="547"/>
      <c r="CE4" s="547"/>
    </row>
    <row r="5" spans="1:83" s="1196" customFormat="1" ht="18" customHeight="1">
      <c r="A5" s="1683" t="s">
        <v>146</v>
      </c>
      <c r="B5" s="1683"/>
      <c r="C5" s="1596" t="s">
        <v>181</v>
      </c>
      <c r="D5" s="1596"/>
      <c r="E5" s="1596" t="s">
        <v>182</v>
      </c>
      <c r="F5" s="1596"/>
      <c r="G5" s="1596" t="s">
        <v>183</v>
      </c>
      <c r="H5" s="1596"/>
      <c r="I5" s="1496" t="s">
        <v>184</v>
      </c>
      <c r="J5" s="1497"/>
      <c r="K5" s="1496" t="s">
        <v>204</v>
      </c>
      <c r="L5" s="1497"/>
      <c r="M5" s="1496" t="s">
        <v>180</v>
      </c>
      <c r="N5" s="1497"/>
      <c r="O5" s="1496" t="s">
        <v>179</v>
      </c>
      <c r="P5" s="1497"/>
      <c r="Q5" s="1496" t="s">
        <v>178</v>
      </c>
      <c r="R5" s="1497"/>
      <c r="S5" s="1496" t="s">
        <v>205</v>
      </c>
      <c r="T5" s="1497"/>
      <c r="U5" s="1496" t="s">
        <v>142</v>
      </c>
      <c r="V5" s="1497"/>
      <c r="W5" s="613"/>
      <c r="X5" s="1679" t="s">
        <v>146</v>
      </c>
      <c r="Y5" s="1680"/>
      <c r="Z5" s="1496" t="s">
        <v>181</v>
      </c>
      <c r="AA5" s="1497"/>
      <c r="AB5" s="1496" t="s">
        <v>182</v>
      </c>
      <c r="AC5" s="1497"/>
      <c r="AD5" s="1496" t="s">
        <v>183</v>
      </c>
      <c r="AE5" s="1497"/>
      <c r="AF5" s="1496" t="s">
        <v>184</v>
      </c>
      <c r="AG5" s="1497"/>
      <c r="AH5" s="1496" t="s">
        <v>204</v>
      </c>
      <c r="AI5" s="1497"/>
      <c r="AJ5" s="1596" t="s">
        <v>180</v>
      </c>
      <c r="AK5" s="1596"/>
      <c r="AL5" s="1510" t="s">
        <v>179</v>
      </c>
      <c r="AM5" s="1653"/>
      <c r="AN5" s="1510" t="s">
        <v>178</v>
      </c>
      <c r="AO5" s="1653"/>
      <c r="AP5" s="1510" t="s">
        <v>205</v>
      </c>
      <c r="AQ5" s="1653"/>
      <c r="AR5" s="1596" t="s">
        <v>142</v>
      </c>
      <c r="AS5" s="1596"/>
      <c r="AT5" s="607"/>
      <c r="AU5" s="1683" t="s">
        <v>146</v>
      </c>
      <c r="AV5" s="1683"/>
      <c r="AW5" s="1596" t="s">
        <v>412</v>
      </c>
      <c r="AX5" s="1596"/>
      <c r="AY5" s="1596"/>
      <c r="AZ5" s="1596"/>
      <c r="BA5" s="1596"/>
      <c r="BB5" s="1596"/>
      <c r="BC5" s="1596"/>
      <c r="BD5" s="1596"/>
      <c r="BE5" s="1596"/>
      <c r="BF5" s="1596"/>
      <c r="BG5" s="1596" t="s">
        <v>141</v>
      </c>
      <c r="BH5" s="1596"/>
      <c r="BI5" s="1596"/>
      <c r="BJ5" s="1672" t="s">
        <v>153</v>
      </c>
      <c r="BL5" s="1684" t="s">
        <v>146</v>
      </c>
      <c r="BM5" s="1685"/>
      <c r="BN5" s="1524" t="s">
        <v>210</v>
      </c>
      <c r="BO5" s="1687"/>
      <c r="BP5" s="1524" t="s">
        <v>211</v>
      </c>
      <c r="BQ5" s="1687"/>
      <c r="BR5" s="1528" t="s">
        <v>746</v>
      </c>
      <c r="BS5" s="1528"/>
      <c r="BT5" s="1528"/>
      <c r="BU5" s="1528"/>
      <c r="BV5" s="1528"/>
      <c r="BW5" s="1528"/>
      <c r="BX5" s="1528"/>
      <c r="BY5" s="1528"/>
      <c r="BZ5" s="1528"/>
      <c r="CA5" s="1528"/>
      <c r="CB5" s="1528"/>
      <c r="CC5" s="1528"/>
      <c r="CD5" s="1528"/>
      <c r="CE5" s="1528"/>
    </row>
    <row r="6" spans="1:83" s="1196" customFormat="1" ht="31.5" customHeight="1">
      <c r="A6" s="1620"/>
      <c r="B6" s="1620"/>
      <c r="C6" s="464" t="s">
        <v>395</v>
      </c>
      <c r="D6" s="464" t="s">
        <v>396</v>
      </c>
      <c r="E6" s="464" t="s">
        <v>395</v>
      </c>
      <c r="F6" s="464" t="s">
        <v>396</v>
      </c>
      <c r="G6" s="464" t="s">
        <v>395</v>
      </c>
      <c r="H6" s="464" t="s">
        <v>396</v>
      </c>
      <c r="I6" s="464" t="s">
        <v>395</v>
      </c>
      <c r="J6" s="464" t="s">
        <v>396</v>
      </c>
      <c r="K6" s="464" t="s">
        <v>395</v>
      </c>
      <c r="L6" s="464" t="s">
        <v>396</v>
      </c>
      <c r="M6" s="464" t="s">
        <v>395</v>
      </c>
      <c r="N6" s="464" t="s">
        <v>396</v>
      </c>
      <c r="O6" s="464" t="s">
        <v>395</v>
      </c>
      <c r="P6" s="464" t="s">
        <v>396</v>
      </c>
      <c r="Q6" s="464" t="s">
        <v>395</v>
      </c>
      <c r="R6" s="464" t="s">
        <v>396</v>
      </c>
      <c r="S6" s="464" t="s">
        <v>395</v>
      </c>
      <c r="T6" s="464" t="s">
        <v>396</v>
      </c>
      <c r="U6" s="464" t="s">
        <v>395</v>
      </c>
      <c r="V6" s="464" t="s">
        <v>396</v>
      </c>
      <c r="W6" s="615"/>
      <c r="X6" s="1681"/>
      <c r="Y6" s="1682"/>
      <c r="Z6" s="464" t="s">
        <v>395</v>
      </c>
      <c r="AA6" s="464" t="s">
        <v>396</v>
      </c>
      <c r="AB6" s="464" t="s">
        <v>395</v>
      </c>
      <c r="AC6" s="464" t="s">
        <v>396</v>
      </c>
      <c r="AD6" s="464" t="s">
        <v>395</v>
      </c>
      <c r="AE6" s="464" t="s">
        <v>396</v>
      </c>
      <c r="AF6" s="464" t="s">
        <v>395</v>
      </c>
      <c r="AG6" s="464" t="s">
        <v>396</v>
      </c>
      <c r="AH6" s="464" t="s">
        <v>395</v>
      </c>
      <c r="AI6" s="464" t="s">
        <v>396</v>
      </c>
      <c r="AJ6" s="464" t="s">
        <v>395</v>
      </c>
      <c r="AK6" s="464" t="s">
        <v>396</v>
      </c>
      <c r="AL6" s="464" t="s">
        <v>395</v>
      </c>
      <c r="AM6" s="464" t="s">
        <v>396</v>
      </c>
      <c r="AN6" s="464" t="s">
        <v>395</v>
      </c>
      <c r="AO6" s="464" t="s">
        <v>396</v>
      </c>
      <c r="AP6" s="464" t="s">
        <v>395</v>
      </c>
      <c r="AQ6" s="464" t="s">
        <v>396</v>
      </c>
      <c r="AR6" s="464" t="s">
        <v>395</v>
      </c>
      <c r="AS6" s="464" t="s">
        <v>396</v>
      </c>
      <c r="AT6" s="608"/>
      <c r="AU6" s="1620"/>
      <c r="AV6" s="1620"/>
      <c r="AW6" s="464" t="s">
        <v>181</v>
      </c>
      <c r="AX6" s="464" t="s">
        <v>182</v>
      </c>
      <c r="AY6" s="464" t="s">
        <v>183</v>
      </c>
      <c r="AZ6" s="464" t="s">
        <v>184</v>
      </c>
      <c r="BA6" s="464" t="s">
        <v>207</v>
      </c>
      <c r="BB6" s="464" t="s">
        <v>185</v>
      </c>
      <c r="BC6" s="464" t="s">
        <v>186</v>
      </c>
      <c r="BD6" s="464" t="s">
        <v>187</v>
      </c>
      <c r="BE6" s="464" t="s">
        <v>208</v>
      </c>
      <c r="BF6" s="464" t="s">
        <v>142</v>
      </c>
      <c r="BG6" s="464" t="s">
        <v>736</v>
      </c>
      <c r="BH6" s="464" t="s">
        <v>156</v>
      </c>
      <c r="BI6" s="464" t="s">
        <v>142</v>
      </c>
      <c r="BJ6" s="1622"/>
      <c r="BL6" s="1686"/>
      <c r="BM6" s="1682"/>
      <c r="BN6" s="597" t="s">
        <v>209</v>
      </c>
      <c r="BO6" s="597" t="s">
        <v>151</v>
      </c>
      <c r="BP6" s="597" t="s">
        <v>735</v>
      </c>
      <c r="BQ6" s="597" t="s">
        <v>145</v>
      </c>
      <c r="BR6" s="597" t="s">
        <v>189</v>
      </c>
      <c r="BS6" s="597" t="s">
        <v>188</v>
      </c>
      <c r="BT6" s="597" t="s">
        <v>191</v>
      </c>
      <c r="BU6" s="597" t="s">
        <v>190</v>
      </c>
      <c r="BV6" s="597" t="s">
        <v>192</v>
      </c>
      <c r="BW6" s="597" t="s">
        <v>193</v>
      </c>
      <c r="BX6" s="597" t="s">
        <v>194</v>
      </c>
      <c r="BY6" s="597" t="s">
        <v>230</v>
      </c>
      <c r="BZ6" s="597" t="s">
        <v>165</v>
      </c>
      <c r="CA6" s="597" t="s">
        <v>196</v>
      </c>
      <c r="CB6" s="597" t="s">
        <v>197</v>
      </c>
      <c r="CC6" s="597" t="s">
        <v>198</v>
      </c>
      <c r="CD6" s="597" t="s">
        <v>199</v>
      </c>
      <c r="CE6" s="616" t="s">
        <v>206</v>
      </c>
    </row>
    <row r="7" spans="1:83" s="614" customFormat="1" ht="18" customHeight="1">
      <c r="A7" s="676" t="s">
        <v>177</v>
      </c>
      <c r="B7" s="677"/>
      <c r="C7" s="671">
        <v>2239</v>
      </c>
      <c r="D7" s="671">
        <v>1244</v>
      </c>
      <c r="E7" s="671">
        <v>814</v>
      </c>
      <c r="F7" s="671">
        <v>495</v>
      </c>
      <c r="G7" s="671">
        <v>79</v>
      </c>
      <c r="H7" s="671">
        <v>44</v>
      </c>
      <c r="I7" s="671">
        <v>302</v>
      </c>
      <c r="J7" s="671">
        <v>147</v>
      </c>
      <c r="K7" s="671">
        <v>210</v>
      </c>
      <c r="L7" s="671">
        <v>104</v>
      </c>
      <c r="M7" s="671">
        <v>793</v>
      </c>
      <c r="N7" s="671">
        <v>443</v>
      </c>
      <c r="O7" s="671">
        <v>3</v>
      </c>
      <c r="P7" s="671">
        <v>0</v>
      </c>
      <c r="Q7" s="671">
        <v>268</v>
      </c>
      <c r="R7" s="671">
        <v>85</v>
      </c>
      <c r="S7" s="671">
        <v>0</v>
      </c>
      <c r="T7" s="671">
        <v>0</v>
      </c>
      <c r="U7" s="671">
        <v>4708</v>
      </c>
      <c r="V7" s="671">
        <v>2562</v>
      </c>
      <c r="W7" s="548"/>
      <c r="X7" s="676" t="s">
        <v>177</v>
      </c>
      <c r="Y7" s="677"/>
      <c r="Z7" s="671">
        <v>48</v>
      </c>
      <c r="AA7" s="671">
        <v>24</v>
      </c>
      <c r="AB7" s="671">
        <v>20</v>
      </c>
      <c r="AC7" s="671">
        <v>11</v>
      </c>
      <c r="AD7" s="671">
        <v>0</v>
      </c>
      <c r="AE7" s="671">
        <v>0</v>
      </c>
      <c r="AF7" s="671">
        <v>5</v>
      </c>
      <c r="AG7" s="671">
        <v>3</v>
      </c>
      <c r="AH7" s="671">
        <v>4</v>
      </c>
      <c r="AI7" s="671">
        <v>1</v>
      </c>
      <c r="AJ7" s="671">
        <v>147</v>
      </c>
      <c r="AK7" s="671">
        <v>75</v>
      </c>
      <c r="AL7" s="671">
        <v>0</v>
      </c>
      <c r="AM7" s="671">
        <v>0</v>
      </c>
      <c r="AN7" s="671">
        <v>44</v>
      </c>
      <c r="AO7" s="671">
        <v>17</v>
      </c>
      <c r="AP7" s="671">
        <v>0</v>
      </c>
      <c r="AQ7" s="671">
        <v>0</v>
      </c>
      <c r="AR7" s="671">
        <v>268</v>
      </c>
      <c r="AS7" s="671">
        <v>131</v>
      </c>
      <c r="AU7" s="676" t="s">
        <v>177</v>
      </c>
      <c r="AV7" s="677"/>
      <c r="AW7" s="671">
        <v>45</v>
      </c>
      <c r="AX7" s="671">
        <v>16</v>
      </c>
      <c r="AY7" s="671">
        <v>2</v>
      </c>
      <c r="AZ7" s="671">
        <v>8</v>
      </c>
      <c r="BA7" s="671">
        <v>5</v>
      </c>
      <c r="BB7" s="671">
        <v>22</v>
      </c>
      <c r="BC7" s="671">
        <v>1</v>
      </c>
      <c r="BD7" s="671">
        <v>11</v>
      </c>
      <c r="BE7" s="671">
        <v>0</v>
      </c>
      <c r="BF7" s="671">
        <v>110</v>
      </c>
      <c r="BG7" s="671">
        <v>114</v>
      </c>
      <c r="BH7" s="671">
        <v>12</v>
      </c>
      <c r="BI7" s="671">
        <v>126</v>
      </c>
      <c r="BJ7" s="671">
        <v>18</v>
      </c>
      <c r="BL7" s="676" t="s">
        <v>177</v>
      </c>
      <c r="BM7" s="677"/>
      <c r="BN7" s="671">
        <v>233</v>
      </c>
      <c r="BO7" s="671">
        <v>93</v>
      </c>
      <c r="BP7" s="671">
        <v>1</v>
      </c>
      <c r="BQ7" s="671">
        <v>35</v>
      </c>
      <c r="BR7" s="671">
        <v>29</v>
      </c>
      <c r="BS7" s="671">
        <v>30</v>
      </c>
      <c r="BT7" s="671">
        <v>22</v>
      </c>
      <c r="BU7" s="671">
        <v>33</v>
      </c>
      <c r="BV7" s="671">
        <v>27</v>
      </c>
      <c r="BW7" s="671">
        <v>29</v>
      </c>
      <c r="BX7" s="671">
        <v>29</v>
      </c>
      <c r="BY7" s="671">
        <v>14</v>
      </c>
      <c r="BZ7" s="671">
        <v>22</v>
      </c>
      <c r="CA7" s="671">
        <v>1</v>
      </c>
      <c r="CB7" s="671">
        <v>1</v>
      </c>
      <c r="CC7" s="671">
        <v>0</v>
      </c>
      <c r="CD7" s="671">
        <v>4</v>
      </c>
      <c r="CE7" s="671">
        <v>1</v>
      </c>
    </row>
    <row r="8" spans="1:83" s="614" customFormat="1" ht="18" customHeight="1">
      <c r="A8" s="595" t="s">
        <v>14</v>
      </c>
      <c r="B8" s="617"/>
      <c r="C8" s="511">
        <v>1288</v>
      </c>
      <c r="D8" s="511">
        <v>699</v>
      </c>
      <c r="E8" s="511">
        <v>288</v>
      </c>
      <c r="F8" s="511">
        <v>157</v>
      </c>
      <c r="G8" s="511">
        <v>37</v>
      </c>
      <c r="H8" s="511">
        <v>16</v>
      </c>
      <c r="I8" s="511">
        <v>477</v>
      </c>
      <c r="J8" s="511">
        <v>232</v>
      </c>
      <c r="K8" s="511">
        <v>46</v>
      </c>
      <c r="L8" s="511">
        <v>20</v>
      </c>
      <c r="M8" s="511">
        <v>963</v>
      </c>
      <c r="N8" s="511">
        <v>498</v>
      </c>
      <c r="O8" s="511">
        <v>4</v>
      </c>
      <c r="P8" s="511">
        <v>3</v>
      </c>
      <c r="Q8" s="511">
        <v>141</v>
      </c>
      <c r="R8" s="511">
        <v>67</v>
      </c>
      <c r="S8" s="511">
        <v>34</v>
      </c>
      <c r="T8" s="511">
        <v>13</v>
      </c>
      <c r="U8" s="511">
        <v>3278</v>
      </c>
      <c r="V8" s="511">
        <v>1705</v>
      </c>
      <c r="W8" s="618"/>
      <c r="X8" s="595" t="s">
        <v>14</v>
      </c>
      <c r="Y8" s="617"/>
      <c r="Z8" s="511">
        <v>27</v>
      </c>
      <c r="AA8" s="511">
        <v>13</v>
      </c>
      <c r="AB8" s="511">
        <v>7</v>
      </c>
      <c r="AC8" s="511">
        <v>3</v>
      </c>
      <c r="AD8" s="511">
        <v>0</v>
      </c>
      <c r="AE8" s="511">
        <v>0</v>
      </c>
      <c r="AF8" s="511">
        <v>9</v>
      </c>
      <c r="AG8" s="511">
        <v>4</v>
      </c>
      <c r="AH8" s="511">
        <v>0</v>
      </c>
      <c r="AI8" s="511">
        <v>0</v>
      </c>
      <c r="AJ8" s="511">
        <v>215</v>
      </c>
      <c r="AK8" s="511">
        <v>118</v>
      </c>
      <c r="AL8" s="511">
        <v>1</v>
      </c>
      <c r="AM8" s="511">
        <v>0</v>
      </c>
      <c r="AN8" s="511">
        <v>42</v>
      </c>
      <c r="AO8" s="511">
        <v>16</v>
      </c>
      <c r="AP8" s="511">
        <v>9</v>
      </c>
      <c r="AQ8" s="511">
        <v>2</v>
      </c>
      <c r="AR8" s="511">
        <v>310</v>
      </c>
      <c r="AS8" s="511">
        <v>156</v>
      </c>
      <c r="AU8" s="595" t="s">
        <v>14</v>
      </c>
      <c r="AV8" s="617"/>
      <c r="AW8" s="511">
        <v>22</v>
      </c>
      <c r="AX8" s="511">
        <v>8</v>
      </c>
      <c r="AY8" s="511">
        <v>1</v>
      </c>
      <c r="AZ8" s="511">
        <v>9</v>
      </c>
      <c r="BA8" s="511">
        <v>1</v>
      </c>
      <c r="BB8" s="511">
        <v>18</v>
      </c>
      <c r="BC8" s="511">
        <v>1</v>
      </c>
      <c r="BD8" s="511">
        <v>6</v>
      </c>
      <c r="BE8" s="511">
        <v>1</v>
      </c>
      <c r="BF8" s="511">
        <v>67</v>
      </c>
      <c r="BG8" s="511">
        <v>60</v>
      </c>
      <c r="BH8" s="511">
        <v>10</v>
      </c>
      <c r="BI8" s="511">
        <v>70</v>
      </c>
      <c r="BJ8" s="511">
        <v>11</v>
      </c>
      <c r="BL8" s="595" t="s">
        <v>14</v>
      </c>
      <c r="BM8" s="617"/>
      <c r="BN8" s="511">
        <v>122</v>
      </c>
      <c r="BO8" s="511">
        <v>39</v>
      </c>
      <c r="BP8" s="511">
        <v>10</v>
      </c>
      <c r="BQ8" s="511">
        <v>24</v>
      </c>
      <c r="BR8" s="511">
        <v>17</v>
      </c>
      <c r="BS8" s="511">
        <v>18</v>
      </c>
      <c r="BT8" s="511">
        <v>15</v>
      </c>
      <c r="BU8" s="511">
        <v>17</v>
      </c>
      <c r="BV8" s="511">
        <v>18</v>
      </c>
      <c r="BW8" s="511">
        <v>12</v>
      </c>
      <c r="BX8" s="511">
        <v>14</v>
      </c>
      <c r="BY8" s="511">
        <v>10</v>
      </c>
      <c r="BZ8" s="511">
        <v>7</v>
      </c>
      <c r="CA8" s="511">
        <v>1</v>
      </c>
      <c r="CB8" s="511">
        <v>0</v>
      </c>
      <c r="CC8" s="511">
        <v>0</v>
      </c>
      <c r="CD8" s="511">
        <v>3</v>
      </c>
      <c r="CE8" s="511">
        <v>1</v>
      </c>
    </row>
    <row r="9" spans="1:83" s="614" customFormat="1" ht="18" customHeight="1">
      <c r="A9" s="595" t="s">
        <v>19</v>
      </c>
      <c r="B9" s="617"/>
      <c r="C9" s="511">
        <v>14991</v>
      </c>
      <c r="D9" s="511">
        <v>8238</v>
      </c>
      <c r="E9" s="511">
        <v>5397</v>
      </c>
      <c r="F9" s="511">
        <v>3257</v>
      </c>
      <c r="G9" s="511">
        <v>476</v>
      </c>
      <c r="H9" s="511">
        <v>226</v>
      </c>
      <c r="I9" s="511">
        <v>946</v>
      </c>
      <c r="J9" s="511">
        <v>488</v>
      </c>
      <c r="K9" s="511">
        <v>4520</v>
      </c>
      <c r="L9" s="511">
        <v>2312</v>
      </c>
      <c r="M9" s="511">
        <v>8934</v>
      </c>
      <c r="N9" s="511">
        <v>5135</v>
      </c>
      <c r="O9" s="511">
        <v>1134</v>
      </c>
      <c r="P9" s="511">
        <v>438</v>
      </c>
      <c r="Q9" s="511">
        <v>2423</v>
      </c>
      <c r="R9" s="511">
        <v>1103</v>
      </c>
      <c r="S9" s="511">
        <v>864</v>
      </c>
      <c r="T9" s="511">
        <v>372</v>
      </c>
      <c r="U9" s="511">
        <v>39685</v>
      </c>
      <c r="V9" s="511">
        <v>21569</v>
      </c>
      <c r="W9" s="618"/>
      <c r="X9" s="595" t="s">
        <v>19</v>
      </c>
      <c r="Y9" s="617"/>
      <c r="Z9" s="511">
        <v>333</v>
      </c>
      <c r="AA9" s="511">
        <v>169</v>
      </c>
      <c r="AB9" s="511">
        <v>67</v>
      </c>
      <c r="AC9" s="511">
        <v>33</v>
      </c>
      <c r="AD9" s="511">
        <v>2</v>
      </c>
      <c r="AE9" s="511">
        <v>1</v>
      </c>
      <c r="AF9" s="511">
        <v>5</v>
      </c>
      <c r="AG9" s="511">
        <v>1</v>
      </c>
      <c r="AH9" s="511">
        <v>78</v>
      </c>
      <c r="AI9" s="511">
        <v>28</v>
      </c>
      <c r="AJ9" s="511">
        <v>791</v>
      </c>
      <c r="AK9" s="511">
        <v>419</v>
      </c>
      <c r="AL9" s="511">
        <v>108</v>
      </c>
      <c r="AM9" s="511">
        <v>37</v>
      </c>
      <c r="AN9" s="511">
        <v>304</v>
      </c>
      <c r="AO9" s="511">
        <v>136</v>
      </c>
      <c r="AP9" s="511">
        <v>74</v>
      </c>
      <c r="AQ9" s="511">
        <v>31</v>
      </c>
      <c r="AR9" s="511">
        <v>1762</v>
      </c>
      <c r="AS9" s="511">
        <v>855</v>
      </c>
      <c r="AU9" s="595" t="s">
        <v>19</v>
      </c>
      <c r="AV9" s="617"/>
      <c r="AW9" s="511">
        <v>357</v>
      </c>
      <c r="AX9" s="511">
        <v>169</v>
      </c>
      <c r="AY9" s="511">
        <v>17</v>
      </c>
      <c r="AZ9" s="511">
        <v>42</v>
      </c>
      <c r="BA9" s="511">
        <v>130</v>
      </c>
      <c r="BB9" s="511">
        <v>261</v>
      </c>
      <c r="BC9" s="511">
        <v>69</v>
      </c>
      <c r="BD9" s="511">
        <v>122</v>
      </c>
      <c r="BE9" s="511">
        <v>37</v>
      </c>
      <c r="BF9" s="511">
        <v>1204</v>
      </c>
      <c r="BG9" s="511">
        <v>1101</v>
      </c>
      <c r="BH9" s="511">
        <v>92</v>
      </c>
      <c r="BI9" s="511">
        <v>1193</v>
      </c>
      <c r="BJ9" s="511">
        <v>251</v>
      </c>
      <c r="BL9" s="595" t="s">
        <v>19</v>
      </c>
      <c r="BM9" s="617"/>
      <c r="BN9" s="511">
        <v>3236</v>
      </c>
      <c r="BO9" s="511">
        <v>1358</v>
      </c>
      <c r="BP9" s="511">
        <v>87</v>
      </c>
      <c r="BQ9" s="511">
        <v>880</v>
      </c>
      <c r="BR9" s="511">
        <v>374</v>
      </c>
      <c r="BS9" s="511">
        <v>381</v>
      </c>
      <c r="BT9" s="511">
        <v>336</v>
      </c>
      <c r="BU9" s="511">
        <v>427</v>
      </c>
      <c r="BV9" s="511">
        <v>384</v>
      </c>
      <c r="BW9" s="511">
        <v>378</v>
      </c>
      <c r="BX9" s="511">
        <v>362</v>
      </c>
      <c r="BY9" s="511">
        <v>256</v>
      </c>
      <c r="BZ9" s="511">
        <v>299</v>
      </c>
      <c r="CA9" s="511">
        <v>87</v>
      </c>
      <c r="CB9" s="511">
        <v>49</v>
      </c>
      <c r="CC9" s="511">
        <v>2</v>
      </c>
      <c r="CD9" s="511">
        <v>88</v>
      </c>
      <c r="CE9" s="511">
        <v>71</v>
      </c>
    </row>
    <row r="10" spans="1:83" s="614" customFormat="1" ht="18" customHeight="1">
      <c r="A10" s="595" t="s">
        <v>28</v>
      </c>
      <c r="B10" s="617"/>
      <c r="C10" s="511">
        <v>1146</v>
      </c>
      <c r="D10" s="511">
        <v>511</v>
      </c>
      <c r="E10" s="511">
        <v>277</v>
      </c>
      <c r="F10" s="511">
        <v>146</v>
      </c>
      <c r="G10" s="511">
        <v>0</v>
      </c>
      <c r="H10" s="511">
        <v>0</v>
      </c>
      <c r="I10" s="511">
        <v>189</v>
      </c>
      <c r="J10" s="511">
        <v>67</v>
      </c>
      <c r="K10" s="511">
        <v>90</v>
      </c>
      <c r="L10" s="511">
        <v>37</v>
      </c>
      <c r="M10" s="511">
        <v>428</v>
      </c>
      <c r="N10" s="511">
        <v>218</v>
      </c>
      <c r="O10" s="511">
        <v>0</v>
      </c>
      <c r="P10" s="511">
        <v>0</v>
      </c>
      <c r="Q10" s="511">
        <v>121</v>
      </c>
      <c r="R10" s="511">
        <v>41</v>
      </c>
      <c r="S10" s="511">
        <v>69</v>
      </c>
      <c r="T10" s="511">
        <v>26</v>
      </c>
      <c r="U10" s="511">
        <v>2320</v>
      </c>
      <c r="V10" s="511">
        <v>1046</v>
      </c>
      <c r="W10" s="618"/>
      <c r="X10" s="595" t="s">
        <v>28</v>
      </c>
      <c r="Y10" s="617"/>
      <c r="Z10" s="511">
        <v>87</v>
      </c>
      <c r="AA10" s="511">
        <v>45</v>
      </c>
      <c r="AB10" s="511">
        <v>30</v>
      </c>
      <c r="AC10" s="511">
        <v>16</v>
      </c>
      <c r="AD10" s="511">
        <v>0</v>
      </c>
      <c r="AE10" s="511">
        <v>0</v>
      </c>
      <c r="AF10" s="511">
        <v>15</v>
      </c>
      <c r="AG10" s="511">
        <v>3</v>
      </c>
      <c r="AH10" s="511">
        <v>5</v>
      </c>
      <c r="AI10" s="511">
        <v>2</v>
      </c>
      <c r="AJ10" s="511">
        <v>82</v>
      </c>
      <c r="AK10" s="511">
        <v>49</v>
      </c>
      <c r="AL10" s="511">
        <v>0</v>
      </c>
      <c r="AM10" s="511">
        <v>0</v>
      </c>
      <c r="AN10" s="511">
        <v>27</v>
      </c>
      <c r="AO10" s="511">
        <v>6</v>
      </c>
      <c r="AP10" s="511">
        <v>11</v>
      </c>
      <c r="AQ10" s="511">
        <v>2</v>
      </c>
      <c r="AR10" s="511">
        <v>257</v>
      </c>
      <c r="AS10" s="511">
        <v>123</v>
      </c>
      <c r="AU10" s="595" t="s">
        <v>28</v>
      </c>
      <c r="AV10" s="617"/>
      <c r="AW10" s="511">
        <v>21</v>
      </c>
      <c r="AX10" s="511">
        <v>7</v>
      </c>
      <c r="AY10" s="511">
        <v>0</v>
      </c>
      <c r="AZ10" s="511">
        <v>5</v>
      </c>
      <c r="BA10" s="511">
        <v>2</v>
      </c>
      <c r="BB10" s="511">
        <v>9</v>
      </c>
      <c r="BC10" s="511">
        <v>0</v>
      </c>
      <c r="BD10" s="511">
        <v>5</v>
      </c>
      <c r="BE10" s="511">
        <v>2</v>
      </c>
      <c r="BF10" s="511">
        <v>51</v>
      </c>
      <c r="BG10" s="511">
        <v>50</v>
      </c>
      <c r="BH10" s="511">
        <v>1</v>
      </c>
      <c r="BI10" s="511">
        <v>51</v>
      </c>
      <c r="BJ10" s="511">
        <v>9</v>
      </c>
      <c r="BL10" s="595" t="s">
        <v>28</v>
      </c>
      <c r="BM10" s="617"/>
      <c r="BN10" s="511">
        <v>129</v>
      </c>
      <c r="BO10" s="511">
        <v>36</v>
      </c>
      <c r="BP10" s="511">
        <v>5</v>
      </c>
      <c r="BQ10" s="511">
        <v>27</v>
      </c>
      <c r="BR10" s="511">
        <v>15</v>
      </c>
      <c r="BS10" s="511">
        <v>15</v>
      </c>
      <c r="BT10" s="511">
        <v>12</v>
      </c>
      <c r="BU10" s="511">
        <v>16</v>
      </c>
      <c r="BV10" s="511">
        <v>18</v>
      </c>
      <c r="BW10" s="511">
        <v>17</v>
      </c>
      <c r="BX10" s="511">
        <v>15</v>
      </c>
      <c r="BY10" s="511">
        <v>11</v>
      </c>
      <c r="BZ10" s="511">
        <v>10</v>
      </c>
      <c r="CA10" s="511">
        <v>1</v>
      </c>
      <c r="CB10" s="511">
        <v>0</v>
      </c>
      <c r="CC10" s="511">
        <v>0</v>
      </c>
      <c r="CD10" s="511">
        <v>1</v>
      </c>
      <c r="CE10" s="511">
        <v>1</v>
      </c>
    </row>
    <row r="11" spans="1:83" s="614" customFormat="1" ht="18" customHeight="1">
      <c r="A11" s="595" t="s">
        <v>35</v>
      </c>
      <c r="B11" s="617"/>
      <c r="C11" s="511">
        <v>35</v>
      </c>
      <c r="D11" s="511">
        <v>15</v>
      </c>
      <c r="E11" s="511">
        <v>40</v>
      </c>
      <c r="F11" s="511">
        <v>23</v>
      </c>
      <c r="G11" s="511">
        <v>0</v>
      </c>
      <c r="H11" s="511">
        <v>0</v>
      </c>
      <c r="I11" s="511">
        <v>0</v>
      </c>
      <c r="J11" s="511">
        <v>0</v>
      </c>
      <c r="K11" s="511">
        <v>0</v>
      </c>
      <c r="L11" s="511">
        <v>0</v>
      </c>
      <c r="M11" s="511">
        <v>0</v>
      </c>
      <c r="N11" s="511">
        <v>0</v>
      </c>
      <c r="O11" s="511">
        <v>0</v>
      </c>
      <c r="P11" s="511">
        <v>0</v>
      </c>
      <c r="Q11" s="511">
        <v>0</v>
      </c>
      <c r="R11" s="511">
        <v>0</v>
      </c>
      <c r="S11" s="511">
        <v>0</v>
      </c>
      <c r="T11" s="511">
        <v>0</v>
      </c>
      <c r="U11" s="511">
        <v>75</v>
      </c>
      <c r="V11" s="511">
        <v>38</v>
      </c>
      <c r="W11" s="618"/>
      <c r="X11" s="595" t="s">
        <v>35</v>
      </c>
      <c r="Y11" s="617"/>
      <c r="Z11" s="511">
        <v>4</v>
      </c>
      <c r="AA11" s="511">
        <v>1</v>
      </c>
      <c r="AB11" s="511">
        <v>2</v>
      </c>
      <c r="AC11" s="511">
        <v>2</v>
      </c>
      <c r="AD11" s="511">
        <v>0</v>
      </c>
      <c r="AE11" s="511">
        <v>0</v>
      </c>
      <c r="AF11" s="511">
        <v>0</v>
      </c>
      <c r="AG11" s="511">
        <v>0</v>
      </c>
      <c r="AH11" s="511">
        <v>0</v>
      </c>
      <c r="AI11" s="511">
        <v>0</v>
      </c>
      <c r="AJ11" s="511">
        <v>0</v>
      </c>
      <c r="AK11" s="511">
        <v>0</v>
      </c>
      <c r="AL11" s="511">
        <v>0</v>
      </c>
      <c r="AM11" s="511">
        <v>0</v>
      </c>
      <c r="AN11" s="511">
        <v>0</v>
      </c>
      <c r="AO11" s="511">
        <v>0</v>
      </c>
      <c r="AP11" s="511">
        <v>0</v>
      </c>
      <c r="AQ11" s="511">
        <v>0</v>
      </c>
      <c r="AR11" s="511">
        <v>6</v>
      </c>
      <c r="AS11" s="511">
        <v>3</v>
      </c>
      <c r="AU11" s="595" t="s">
        <v>35</v>
      </c>
      <c r="AV11" s="617"/>
      <c r="AW11" s="511">
        <v>1</v>
      </c>
      <c r="AX11" s="511">
        <v>1</v>
      </c>
      <c r="AY11" s="511">
        <v>0</v>
      </c>
      <c r="AZ11" s="511">
        <v>0</v>
      </c>
      <c r="BA11" s="511">
        <v>0</v>
      </c>
      <c r="BB11" s="511">
        <v>0</v>
      </c>
      <c r="BC11" s="511">
        <v>0</v>
      </c>
      <c r="BD11" s="511">
        <v>0</v>
      </c>
      <c r="BE11" s="511">
        <v>0</v>
      </c>
      <c r="BF11" s="511">
        <v>2</v>
      </c>
      <c r="BG11" s="511">
        <v>2</v>
      </c>
      <c r="BH11" s="511">
        <v>0</v>
      </c>
      <c r="BI11" s="511">
        <v>2</v>
      </c>
      <c r="BJ11" s="511">
        <v>1</v>
      </c>
      <c r="BL11" s="595" t="s">
        <v>35</v>
      </c>
      <c r="BM11" s="617"/>
      <c r="BN11" s="511">
        <v>4</v>
      </c>
      <c r="BO11" s="511">
        <v>1</v>
      </c>
      <c r="BP11" s="511">
        <v>0</v>
      </c>
      <c r="BQ11" s="511">
        <v>0</v>
      </c>
      <c r="BR11" s="511">
        <v>1</v>
      </c>
      <c r="BS11" s="511">
        <v>2</v>
      </c>
      <c r="BT11" s="511">
        <v>1</v>
      </c>
      <c r="BU11" s="511">
        <v>1</v>
      </c>
      <c r="BV11" s="511">
        <v>1</v>
      </c>
      <c r="BW11" s="511">
        <v>0</v>
      </c>
      <c r="BX11" s="511">
        <v>0</v>
      </c>
      <c r="BY11" s="511">
        <v>0</v>
      </c>
      <c r="BZ11" s="511">
        <v>0</v>
      </c>
      <c r="CA11" s="511">
        <v>0</v>
      </c>
      <c r="CB11" s="511">
        <v>0</v>
      </c>
      <c r="CC11" s="511">
        <v>0</v>
      </c>
      <c r="CD11" s="511">
        <v>0</v>
      </c>
      <c r="CE11" s="511">
        <v>0</v>
      </c>
    </row>
    <row r="12" spans="1:83" s="614" customFormat="1" ht="18" customHeight="1">
      <c r="A12" s="595" t="s">
        <v>40</v>
      </c>
      <c r="B12" s="617"/>
      <c r="C12" s="511">
        <v>456</v>
      </c>
      <c r="D12" s="511">
        <v>217</v>
      </c>
      <c r="E12" s="511">
        <v>122</v>
      </c>
      <c r="F12" s="511">
        <v>75</v>
      </c>
      <c r="G12" s="511">
        <v>0</v>
      </c>
      <c r="H12" s="511">
        <v>0</v>
      </c>
      <c r="I12" s="511">
        <v>186</v>
      </c>
      <c r="J12" s="511">
        <v>84</v>
      </c>
      <c r="K12" s="511">
        <v>0</v>
      </c>
      <c r="L12" s="511">
        <v>0</v>
      </c>
      <c r="M12" s="511">
        <v>213</v>
      </c>
      <c r="N12" s="511">
        <v>109</v>
      </c>
      <c r="O12" s="511">
        <v>0</v>
      </c>
      <c r="P12" s="511">
        <v>0</v>
      </c>
      <c r="Q12" s="511">
        <v>92</v>
      </c>
      <c r="R12" s="511">
        <v>34</v>
      </c>
      <c r="S12" s="511">
        <v>0</v>
      </c>
      <c r="T12" s="511">
        <v>0</v>
      </c>
      <c r="U12" s="511">
        <v>1069</v>
      </c>
      <c r="V12" s="511">
        <v>519</v>
      </c>
      <c r="W12" s="618"/>
      <c r="X12" s="595" t="s">
        <v>40</v>
      </c>
      <c r="Y12" s="617"/>
      <c r="Z12" s="511">
        <v>5</v>
      </c>
      <c r="AA12" s="511">
        <v>1</v>
      </c>
      <c r="AB12" s="511">
        <v>0</v>
      </c>
      <c r="AC12" s="511">
        <v>0</v>
      </c>
      <c r="AD12" s="511">
        <v>0</v>
      </c>
      <c r="AE12" s="511">
        <v>0</v>
      </c>
      <c r="AF12" s="511">
        <v>0</v>
      </c>
      <c r="AG12" s="511">
        <v>0</v>
      </c>
      <c r="AH12" s="511">
        <v>0</v>
      </c>
      <c r="AI12" s="511">
        <v>0</v>
      </c>
      <c r="AJ12" s="511">
        <v>10</v>
      </c>
      <c r="AK12" s="511">
        <v>7</v>
      </c>
      <c r="AL12" s="511">
        <v>0</v>
      </c>
      <c r="AM12" s="511">
        <v>0</v>
      </c>
      <c r="AN12" s="511">
        <v>6</v>
      </c>
      <c r="AO12" s="511">
        <v>2</v>
      </c>
      <c r="AP12" s="511">
        <v>0</v>
      </c>
      <c r="AQ12" s="511">
        <v>0</v>
      </c>
      <c r="AR12" s="511">
        <v>21</v>
      </c>
      <c r="AS12" s="511">
        <v>10</v>
      </c>
      <c r="AU12" s="595" t="s">
        <v>40</v>
      </c>
      <c r="AV12" s="617"/>
      <c r="AW12" s="511">
        <v>7</v>
      </c>
      <c r="AX12" s="511">
        <v>2</v>
      </c>
      <c r="AY12" s="511">
        <v>0</v>
      </c>
      <c r="AZ12" s="511">
        <v>3</v>
      </c>
      <c r="BA12" s="511">
        <v>0</v>
      </c>
      <c r="BB12" s="511">
        <v>4</v>
      </c>
      <c r="BC12" s="511">
        <v>0</v>
      </c>
      <c r="BD12" s="511">
        <v>2</v>
      </c>
      <c r="BE12" s="511">
        <v>0</v>
      </c>
      <c r="BF12" s="511">
        <v>18</v>
      </c>
      <c r="BG12" s="511">
        <v>15</v>
      </c>
      <c r="BH12" s="511">
        <v>3</v>
      </c>
      <c r="BI12" s="511">
        <v>18</v>
      </c>
      <c r="BJ12" s="511">
        <v>3</v>
      </c>
      <c r="BL12" s="595" t="s">
        <v>40</v>
      </c>
      <c r="BM12" s="617"/>
      <c r="BN12" s="511">
        <v>34</v>
      </c>
      <c r="BO12" s="511">
        <v>7</v>
      </c>
      <c r="BP12" s="511">
        <v>0</v>
      </c>
      <c r="BQ12" s="511">
        <v>8</v>
      </c>
      <c r="BR12" s="511">
        <v>4</v>
      </c>
      <c r="BS12" s="511">
        <v>4</v>
      </c>
      <c r="BT12" s="511">
        <v>5</v>
      </c>
      <c r="BU12" s="511">
        <v>5</v>
      </c>
      <c r="BV12" s="511">
        <v>4</v>
      </c>
      <c r="BW12" s="511">
        <v>4</v>
      </c>
      <c r="BX12" s="511">
        <v>6</v>
      </c>
      <c r="BY12" s="511">
        <v>3</v>
      </c>
      <c r="BZ12" s="511">
        <v>4</v>
      </c>
      <c r="CA12" s="511">
        <v>0</v>
      </c>
      <c r="CB12" s="511">
        <v>0</v>
      </c>
      <c r="CC12" s="511">
        <v>0</v>
      </c>
      <c r="CD12" s="511">
        <v>0</v>
      </c>
      <c r="CE12" s="511">
        <v>0</v>
      </c>
    </row>
    <row r="13" spans="1:83" s="614" customFormat="1" ht="18" customHeight="1">
      <c r="A13" s="595" t="s">
        <v>44</v>
      </c>
      <c r="B13" s="617"/>
      <c r="C13" s="511">
        <v>868</v>
      </c>
      <c r="D13" s="511">
        <v>435</v>
      </c>
      <c r="E13" s="511">
        <v>377</v>
      </c>
      <c r="F13" s="511">
        <v>227</v>
      </c>
      <c r="G13" s="511">
        <v>0</v>
      </c>
      <c r="H13" s="511">
        <v>0</v>
      </c>
      <c r="I13" s="511">
        <v>177</v>
      </c>
      <c r="J13" s="511">
        <v>67</v>
      </c>
      <c r="K13" s="511">
        <v>89</v>
      </c>
      <c r="L13" s="511">
        <v>59</v>
      </c>
      <c r="M13" s="511">
        <v>424</v>
      </c>
      <c r="N13" s="511">
        <v>259</v>
      </c>
      <c r="O13" s="511">
        <v>0</v>
      </c>
      <c r="P13" s="511">
        <v>0</v>
      </c>
      <c r="Q13" s="511">
        <v>123</v>
      </c>
      <c r="R13" s="511">
        <v>45</v>
      </c>
      <c r="S13" s="511">
        <v>26</v>
      </c>
      <c r="T13" s="511">
        <v>26</v>
      </c>
      <c r="U13" s="511">
        <v>2084</v>
      </c>
      <c r="V13" s="511">
        <v>1118</v>
      </c>
      <c r="W13" s="618"/>
      <c r="X13" s="595" t="s">
        <v>44</v>
      </c>
      <c r="Y13" s="617"/>
      <c r="Z13" s="511">
        <v>87</v>
      </c>
      <c r="AA13" s="511">
        <v>46</v>
      </c>
      <c r="AB13" s="511">
        <v>31</v>
      </c>
      <c r="AC13" s="511">
        <v>13</v>
      </c>
      <c r="AD13" s="511">
        <v>0</v>
      </c>
      <c r="AE13" s="511">
        <v>0</v>
      </c>
      <c r="AF13" s="511">
        <v>6</v>
      </c>
      <c r="AG13" s="511">
        <v>1</v>
      </c>
      <c r="AH13" s="511">
        <v>5</v>
      </c>
      <c r="AI13" s="511">
        <v>4</v>
      </c>
      <c r="AJ13" s="511">
        <v>36</v>
      </c>
      <c r="AK13" s="511">
        <v>16</v>
      </c>
      <c r="AL13" s="511">
        <v>0</v>
      </c>
      <c r="AM13" s="511">
        <v>0</v>
      </c>
      <c r="AN13" s="511">
        <v>9</v>
      </c>
      <c r="AO13" s="511">
        <v>2</v>
      </c>
      <c r="AP13" s="511">
        <v>3</v>
      </c>
      <c r="AQ13" s="511">
        <v>3</v>
      </c>
      <c r="AR13" s="511">
        <v>177</v>
      </c>
      <c r="AS13" s="511">
        <v>85</v>
      </c>
      <c r="AU13" s="595" t="s">
        <v>44</v>
      </c>
      <c r="AV13" s="617"/>
      <c r="AW13" s="511">
        <v>19</v>
      </c>
      <c r="AX13" s="511">
        <v>11</v>
      </c>
      <c r="AY13" s="511">
        <v>0</v>
      </c>
      <c r="AZ13" s="511">
        <v>5</v>
      </c>
      <c r="BA13" s="511">
        <v>3</v>
      </c>
      <c r="BB13" s="511">
        <v>12</v>
      </c>
      <c r="BC13" s="511">
        <v>0</v>
      </c>
      <c r="BD13" s="511">
        <v>5</v>
      </c>
      <c r="BE13" s="511">
        <v>1</v>
      </c>
      <c r="BF13" s="511">
        <v>56</v>
      </c>
      <c r="BG13" s="511">
        <v>56</v>
      </c>
      <c r="BH13" s="511">
        <v>2</v>
      </c>
      <c r="BI13" s="511">
        <v>58</v>
      </c>
      <c r="BJ13" s="511">
        <v>11</v>
      </c>
      <c r="BL13" s="595" t="s">
        <v>44</v>
      </c>
      <c r="BM13" s="617"/>
      <c r="BN13" s="511">
        <v>171</v>
      </c>
      <c r="BO13" s="511">
        <v>38</v>
      </c>
      <c r="BP13" s="511">
        <v>0</v>
      </c>
      <c r="BQ13" s="511">
        <v>46</v>
      </c>
      <c r="BR13" s="511">
        <v>17</v>
      </c>
      <c r="BS13" s="511">
        <v>20</v>
      </c>
      <c r="BT13" s="511">
        <v>21</v>
      </c>
      <c r="BU13" s="511">
        <v>25</v>
      </c>
      <c r="BV13" s="511">
        <v>20</v>
      </c>
      <c r="BW13" s="511">
        <v>17</v>
      </c>
      <c r="BX13" s="511">
        <v>19</v>
      </c>
      <c r="BY13" s="511">
        <v>11</v>
      </c>
      <c r="BZ13" s="511">
        <v>16</v>
      </c>
      <c r="CA13" s="511">
        <v>5</v>
      </c>
      <c r="CB13" s="511">
        <v>0</v>
      </c>
      <c r="CC13" s="511">
        <v>0</v>
      </c>
      <c r="CD13" s="511">
        <v>3</v>
      </c>
      <c r="CE13" s="511">
        <v>9</v>
      </c>
    </row>
    <row r="14" spans="1:83" s="614" customFormat="1" ht="18" customHeight="1">
      <c r="A14" s="595" t="s">
        <v>54</v>
      </c>
      <c r="B14" s="617"/>
      <c r="C14" s="511">
        <v>458</v>
      </c>
      <c r="D14" s="511">
        <v>188</v>
      </c>
      <c r="E14" s="511">
        <v>113</v>
      </c>
      <c r="F14" s="511">
        <v>57</v>
      </c>
      <c r="G14" s="511">
        <v>0</v>
      </c>
      <c r="H14" s="511">
        <v>0</v>
      </c>
      <c r="I14" s="511">
        <v>26</v>
      </c>
      <c r="J14" s="511">
        <v>15</v>
      </c>
      <c r="K14" s="511">
        <v>53</v>
      </c>
      <c r="L14" s="511">
        <v>27</v>
      </c>
      <c r="M14" s="511">
        <v>164</v>
      </c>
      <c r="N14" s="511">
        <v>76</v>
      </c>
      <c r="O14" s="511">
        <v>5</v>
      </c>
      <c r="P14" s="511">
        <v>3</v>
      </c>
      <c r="Q14" s="511">
        <v>34</v>
      </c>
      <c r="R14" s="511">
        <v>17</v>
      </c>
      <c r="S14" s="511">
        <v>0</v>
      </c>
      <c r="T14" s="511">
        <v>0</v>
      </c>
      <c r="U14" s="511">
        <v>853</v>
      </c>
      <c r="V14" s="511">
        <v>383</v>
      </c>
      <c r="W14" s="618"/>
      <c r="X14" s="595" t="s">
        <v>54</v>
      </c>
      <c r="Y14" s="617"/>
      <c r="Z14" s="511">
        <v>10</v>
      </c>
      <c r="AA14" s="511">
        <v>6</v>
      </c>
      <c r="AB14" s="511">
        <v>4</v>
      </c>
      <c r="AC14" s="511">
        <v>2</v>
      </c>
      <c r="AD14" s="511">
        <v>0</v>
      </c>
      <c r="AE14" s="511">
        <v>0</v>
      </c>
      <c r="AF14" s="511">
        <v>0</v>
      </c>
      <c r="AG14" s="511">
        <v>0</v>
      </c>
      <c r="AH14" s="511">
        <v>2</v>
      </c>
      <c r="AI14" s="511">
        <v>1</v>
      </c>
      <c r="AJ14" s="511">
        <v>7</v>
      </c>
      <c r="AK14" s="511">
        <v>4</v>
      </c>
      <c r="AL14" s="511">
        <v>0</v>
      </c>
      <c r="AM14" s="511">
        <v>0</v>
      </c>
      <c r="AN14" s="511">
        <v>0</v>
      </c>
      <c r="AO14" s="511">
        <v>0</v>
      </c>
      <c r="AP14" s="511">
        <v>0</v>
      </c>
      <c r="AQ14" s="511">
        <v>0</v>
      </c>
      <c r="AR14" s="511">
        <v>23</v>
      </c>
      <c r="AS14" s="511">
        <v>13</v>
      </c>
      <c r="AU14" s="595" t="s">
        <v>54</v>
      </c>
      <c r="AV14" s="617"/>
      <c r="AW14" s="511">
        <v>9</v>
      </c>
      <c r="AX14" s="511">
        <v>2</v>
      </c>
      <c r="AY14" s="511">
        <v>0</v>
      </c>
      <c r="AZ14" s="511">
        <v>1</v>
      </c>
      <c r="BA14" s="511">
        <v>1</v>
      </c>
      <c r="BB14" s="511">
        <v>3</v>
      </c>
      <c r="BC14" s="511">
        <v>1</v>
      </c>
      <c r="BD14" s="511">
        <v>1</v>
      </c>
      <c r="BE14" s="511">
        <v>0</v>
      </c>
      <c r="BF14" s="511">
        <v>18</v>
      </c>
      <c r="BG14" s="511">
        <v>15</v>
      </c>
      <c r="BH14" s="511">
        <v>2</v>
      </c>
      <c r="BI14" s="511">
        <v>17</v>
      </c>
      <c r="BJ14" s="511">
        <v>4</v>
      </c>
      <c r="BL14" s="595" t="s">
        <v>54</v>
      </c>
      <c r="BM14" s="617"/>
      <c r="BN14" s="511">
        <v>54</v>
      </c>
      <c r="BO14" s="511">
        <v>14</v>
      </c>
      <c r="BP14" s="511">
        <v>3</v>
      </c>
      <c r="BQ14" s="511">
        <v>8</v>
      </c>
      <c r="BR14" s="511">
        <v>6</v>
      </c>
      <c r="BS14" s="511">
        <v>7</v>
      </c>
      <c r="BT14" s="511">
        <v>6</v>
      </c>
      <c r="BU14" s="511">
        <v>8</v>
      </c>
      <c r="BV14" s="511">
        <v>7</v>
      </c>
      <c r="BW14" s="511">
        <v>5</v>
      </c>
      <c r="BX14" s="511">
        <v>7</v>
      </c>
      <c r="BY14" s="511">
        <v>4</v>
      </c>
      <c r="BZ14" s="511">
        <v>5</v>
      </c>
      <c r="CA14" s="511">
        <v>0</v>
      </c>
      <c r="CB14" s="511">
        <v>0</v>
      </c>
      <c r="CC14" s="511">
        <v>0</v>
      </c>
      <c r="CD14" s="511">
        <v>1</v>
      </c>
      <c r="CE14" s="511">
        <v>0</v>
      </c>
    </row>
    <row r="15" spans="1:83" s="614" customFormat="1" ht="18" customHeight="1">
      <c r="A15" s="595" t="s">
        <v>60</v>
      </c>
      <c r="B15" s="617"/>
      <c r="C15" s="511">
        <v>920</v>
      </c>
      <c r="D15" s="511">
        <v>534</v>
      </c>
      <c r="E15" s="511">
        <v>406</v>
      </c>
      <c r="F15" s="511">
        <v>266</v>
      </c>
      <c r="G15" s="511">
        <v>0</v>
      </c>
      <c r="H15" s="511">
        <v>0</v>
      </c>
      <c r="I15" s="511">
        <v>79</v>
      </c>
      <c r="J15" s="511">
        <v>38</v>
      </c>
      <c r="K15" s="511">
        <v>334</v>
      </c>
      <c r="L15" s="511">
        <v>155</v>
      </c>
      <c r="M15" s="511">
        <v>616</v>
      </c>
      <c r="N15" s="511">
        <v>346</v>
      </c>
      <c r="O15" s="511">
        <v>40</v>
      </c>
      <c r="P15" s="511">
        <v>20</v>
      </c>
      <c r="Q15" s="511">
        <v>346</v>
      </c>
      <c r="R15" s="511">
        <v>145</v>
      </c>
      <c r="S15" s="511">
        <v>22</v>
      </c>
      <c r="T15" s="511">
        <v>8</v>
      </c>
      <c r="U15" s="511">
        <v>2763</v>
      </c>
      <c r="V15" s="511">
        <v>1512</v>
      </c>
      <c r="W15" s="618"/>
      <c r="X15" s="595" t="s">
        <v>60</v>
      </c>
      <c r="Y15" s="617"/>
      <c r="Z15" s="511">
        <v>30</v>
      </c>
      <c r="AA15" s="511">
        <v>16</v>
      </c>
      <c r="AB15" s="511">
        <v>16</v>
      </c>
      <c r="AC15" s="511">
        <v>9</v>
      </c>
      <c r="AD15" s="511">
        <v>0</v>
      </c>
      <c r="AE15" s="511">
        <v>0</v>
      </c>
      <c r="AF15" s="511">
        <v>14</v>
      </c>
      <c r="AG15" s="511">
        <v>6</v>
      </c>
      <c r="AH15" s="511">
        <v>7</v>
      </c>
      <c r="AI15" s="511">
        <v>2</v>
      </c>
      <c r="AJ15" s="511">
        <v>90</v>
      </c>
      <c r="AK15" s="511">
        <v>43</v>
      </c>
      <c r="AL15" s="511">
        <v>8</v>
      </c>
      <c r="AM15" s="511">
        <v>4</v>
      </c>
      <c r="AN15" s="511">
        <v>29</v>
      </c>
      <c r="AO15" s="511">
        <v>9</v>
      </c>
      <c r="AP15" s="511">
        <v>9</v>
      </c>
      <c r="AQ15" s="511">
        <v>4</v>
      </c>
      <c r="AR15" s="511">
        <v>203</v>
      </c>
      <c r="AS15" s="511">
        <v>93</v>
      </c>
      <c r="AU15" s="595" t="s">
        <v>60</v>
      </c>
      <c r="AV15" s="617"/>
      <c r="AW15" s="511">
        <v>16</v>
      </c>
      <c r="AX15" s="511">
        <v>8</v>
      </c>
      <c r="AY15" s="511">
        <v>0</v>
      </c>
      <c r="AZ15" s="511">
        <v>2</v>
      </c>
      <c r="BA15" s="511">
        <v>7</v>
      </c>
      <c r="BB15" s="511">
        <v>13</v>
      </c>
      <c r="BC15" s="511">
        <v>1</v>
      </c>
      <c r="BD15" s="511">
        <v>9</v>
      </c>
      <c r="BE15" s="511">
        <v>1</v>
      </c>
      <c r="BF15" s="511">
        <v>57</v>
      </c>
      <c r="BG15" s="511">
        <v>57</v>
      </c>
      <c r="BH15" s="511">
        <v>2</v>
      </c>
      <c r="BI15" s="511">
        <v>59</v>
      </c>
      <c r="BJ15" s="511">
        <v>8</v>
      </c>
      <c r="BL15" s="595" t="s">
        <v>60</v>
      </c>
      <c r="BM15" s="617"/>
      <c r="BN15" s="511">
        <v>180</v>
      </c>
      <c r="BO15" s="511">
        <v>60</v>
      </c>
      <c r="BP15" s="511">
        <v>3</v>
      </c>
      <c r="BQ15" s="511">
        <v>80</v>
      </c>
      <c r="BR15" s="511">
        <v>16</v>
      </c>
      <c r="BS15" s="511">
        <v>22</v>
      </c>
      <c r="BT15" s="511">
        <v>16</v>
      </c>
      <c r="BU15" s="511">
        <v>20</v>
      </c>
      <c r="BV15" s="511">
        <v>20</v>
      </c>
      <c r="BW15" s="511">
        <v>18</v>
      </c>
      <c r="BX15" s="511">
        <v>18</v>
      </c>
      <c r="BY15" s="511">
        <v>12</v>
      </c>
      <c r="BZ15" s="511">
        <v>20</v>
      </c>
      <c r="CA15" s="511">
        <v>7</v>
      </c>
      <c r="CB15" s="511">
        <v>3</v>
      </c>
      <c r="CC15" s="511">
        <v>0</v>
      </c>
      <c r="CD15" s="511">
        <v>4</v>
      </c>
      <c r="CE15" s="511">
        <v>4</v>
      </c>
    </row>
    <row r="16" spans="1:83" s="614" customFormat="1" ht="18" customHeight="1">
      <c r="A16" s="595" t="s">
        <v>68</v>
      </c>
      <c r="B16" s="617"/>
      <c r="C16" s="511">
        <v>0</v>
      </c>
      <c r="D16" s="511">
        <v>0</v>
      </c>
      <c r="E16" s="511">
        <v>0</v>
      </c>
      <c r="F16" s="511">
        <v>0</v>
      </c>
      <c r="G16" s="511">
        <v>0</v>
      </c>
      <c r="H16" s="511">
        <v>0</v>
      </c>
      <c r="I16" s="511">
        <v>0</v>
      </c>
      <c r="J16" s="511">
        <v>0</v>
      </c>
      <c r="K16" s="511">
        <v>0</v>
      </c>
      <c r="L16" s="511">
        <v>0</v>
      </c>
      <c r="M16" s="511">
        <v>0</v>
      </c>
      <c r="N16" s="511">
        <v>0</v>
      </c>
      <c r="O16" s="511">
        <v>0</v>
      </c>
      <c r="P16" s="511">
        <v>0</v>
      </c>
      <c r="Q16" s="511">
        <v>0</v>
      </c>
      <c r="R16" s="511">
        <v>0</v>
      </c>
      <c r="S16" s="511">
        <v>0</v>
      </c>
      <c r="T16" s="511">
        <v>0</v>
      </c>
      <c r="U16" s="511">
        <v>0</v>
      </c>
      <c r="V16" s="511">
        <v>0</v>
      </c>
      <c r="W16" s="618"/>
      <c r="X16" s="595" t="s">
        <v>68</v>
      </c>
      <c r="Y16" s="617"/>
      <c r="Z16" s="511">
        <v>0</v>
      </c>
      <c r="AA16" s="511">
        <v>0</v>
      </c>
      <c r="AB16" s="511">
        <v>0</v>
      </c>
      <c r="AC16" s="511">
        <v>0</v>
      </c>
      <c r="AD16" s="511">
        <v>0</v>
      </c>
      <c r="AE16" s="511">
        <v>0</v>
      </c>
      <c r="AF16" s="511">
        <v>0</v>
      </c>
      <c r="AG16" s="511">
        <v>0</v>
      </c>
      <c r="AH16" s="511">
        <v>0</v>
      </c>
      <c r="AI16" s="511">
        <v>0</v>
      </c>
      <c r="AJ16" s="511">
        <v>0</v>
      </c>
      <c r="AK16" s="511">
        <v>0</v>
      </c>
      <c r="AL16" s="511">
        <v>0</v>
      </c>
      <c r="AM16" s="511">
        <v>0</v>
      </c>
      <c r="AN16" s="511">
        <v>0</v>
      </c>
      <c r="AO16" s="511">
        <v>0</v>
      </c>
      <c r="AP16" s="511">
        <v>0</v>
      </c>
      <c r="AQ16" s="511">
        <v>0</v>
      </c>
      <c r="AR16" s="511">
        <v>0</v>
      </c>
      <c r="AS16" s="511">
        <v>0</v>
      </c>
      <c r="AU16" s="595" t="s">
        <v>68</v>
      </c>
      <c r="AV16" s="617"/>
      <c r="AW16" s="511">
        <v>0</v>
      </c>
      <c r="AX16" s="511">
        <v>0</v>
      </c>
      <c r="AY16" s="511">
        <v>0</v>
      </c>
      <c r="AZ16" s="511">
        <v>0</v>
      </c>
      <c r="BA16" s="511">
        <v>0</v>
      </c>
      <c r="BB16" s="511">
        <v>0</v>
      </c>
      <c r="BC16" s="511">
        <v>0</v>
      </c>
      <c r="BD16" s="511">
        <v>0</v>
      </c>
      <c r="BE16" s="511">
        <v>0</v>
      </c>
      <c r="BF16" s="511">
        <v>0</v>
      </c>
      <c r="BG16" s="511">
        <v>0</v>
      </c>
      <c r="BH16" s="511">
        <v>0</v>
      </c>
      <c r="BI16" s="511">
        <v>0</v>
      </c>
      <c r="BJ16" s="511">
        <v>0</v>
      </c>
      <c r="BL16" s="595" t="s">
        <v>68</v>
      </c>
      <c r="BM16" s="617"/>
      <c r="BN16" s="511">
        <v>0</v>
      </c>
      <c r="BO16" s="511">
        <v>0</v>
      </c>
      <c r="BP16" s="511">
        <v>0</v>
      </c>
      <c r="BQ16" s="511">
        <v>0</v>
      </c>
      <c r="BR16" s="511">
        <v>0</v>
      </c>
      <c r="BS16" s="511">
        <v>0</v>
      </c>
      <c r="BT16" s="511">
        <v>0</v>
      </c>
      <c r="BU16" s="511">
        <v>0</v>
      </c>
      <c r="BV16" s="511">
        <v>0</v>
      </c>
      <c r="BW16" s="511">
        <v>0</v>
      </c>
      <c r="BX16" s="511">
        <v>0</v>
      </c>
      <c r="BY16" s="511">
        <v>0</v>
      </c>
      <c r="BZ16" s="511">
        <v>0</v>
      </c>
      <c r="CA16" s="511">
        <v>0</v>
      </c>
      <c r="CB16" s="511">
        <v>0</v>
      </c>
      <c r="CC16" s="511">
        <v>0</v>
      </c>
      <c r="CD16" s="511">
        <v>0</v>
      </c>
      <c r="CE16" s="511">
        <v>0</v>
      </c>
    </row>
    <row r="17" spans="1:83" s="614" customFormat="1" ht="18" customHeight="1">
      <c r="A17" s="595" t="s">
        <v>72</v>
      </c>
      <c r="B17" s="617"/>
      <c r="C17" s="511">
        <v>1403</v>
      </c>
      <c r="D17" s="511">
        <v>754</v>
      </c>
      <c r="E17" s="511">
        <v>588</v>
      </c>
      <c r="F17" s="511">
        <v>361</v>
      </c>
      <c r="G17" s="511">
        <v>70</v>
      </c>
      <c r="H17" s="511">
        <v>23</v>
      </c>
      <c r="I17" s="511">
        <v>324</v>
      </c>
      <c r="J17" s="511">
        <v>157</v>
      </c>
      <c r="K17" s="511">
        <v>185</v>
      </c>
      <c r="L17" s="511">
        <v>80</v>
      </c>
      <c r="M17" s="511">
        <v>647</v>
      </c>
      <c r="N17" s="511">
        <v>387</v>
      </c>
      <c r="O17" s="511">
        <v>52</v>
      </c>
      <c r="P17" s="511">
        <v>28</v>
      </c>
      <c r="Q17" s="511">
        <v>324</v>
      </c>
      <c r="R17" s="511">
        <v>134</v>
      </c>
      <c r="S17" s="511">
        <v>95</v>
      </c>
      <c r="T17" s="511">
        <v>37</v>
      </c>
      <c r="U17" s="511">
        <v>3688</v>
      </c>
      <c r="V17" s="511">
        <v>1961</v>
      </c>
      <c r="W17" s="618"/>
      <c r="X17" s="595" t="s">
        <v>72</v>
      </c>
      <c r="Y17" s="617"/>
      <c r="Z17" s="511">
        <v>84</v>
      </c>
      <c r="AA17" s="511">
        <v>51</v>
      </c>
      <c r="AB17" s="511">
        <v>20</v>
      </c>
      <c r="AC17" s="511">
        <v>10</v>
      </c>
      <c r="AD17" s="511">
        <v>2</v>
      </c>
      <c r="AE17" s="511">
        <v>0</v>
      </c>
      <c r="AF17" s="511">
        <v>7</v>
      </c>
      <c r="AG17" s="511">
        <v>2</v>
      </c>
      <c r="AH17" s="511">
        <v>10</v>
      </c>
      <c r="AI17" s="511">
        <v>1</v>
      </c>
      <c r="AJ17" s="511">
        <v>76</v>
      </c>
      <c r="AK17" s="511">
        <v>45</v>
      </c>
      <c r="AL17" s="511">
        <v>0</v>
      </c>
      <c r="AM17" s="511">
        <v>0</v>
      </c>
      <c r="AN17" s="511">
        <v>54</v>
      </c>
      <c r="AO17" s="511">
        <v>21</v>
      </c>
      <c r="AP17" s="511">
        <v>40</v>
      </c>
      <c r="AQ17" s="511">
        <v>20</v>
      </c>
      <c r="AR17" s="511">
        <v>293</v>
      </c>
      <c r="AS17" s="511">
        <v>150</v>
      </c>
      <c r="AU17" s="595" t="s">
        <v>72</v>
      </c>
      <c r="AV17" s="617"/>
      <c r="AW17" s="511">
        <v>33</v>
      </c>
      <c r="AX17" s="511">
        <v>14</v>
      </c>
      <c r="AY17" s="511">
        <v>3</v>
      </c>
      <c r="AZ17" s="511">
        <v>7</v>
      </c>
      <c r="BA17" s="511">
        <v>6</v>
      </c>
      <c r="BB17" s="511">
        <v>15</v>
      </c>
      <c r="BC17" s="511">
        <v>3</v>
      </c>
      <c r="BD17" s="511">
        <v>8</v>
      </c>
      <c r="BE17" s="511">
        <v>3</v>
      </c>
      <c r="BF17" s="511">
        <v>92</v>
      </c>
      <c r="BG17" s="511">
        <v>96</v>
      </c>
      <c r="BH17" s="511">
        <v>3</v>
      </c>
      <c r="BI17" s="511">
        <v>99</v>
      </c>
      <c r="BJ17" s="511">
        <v>17</v>
      </c>
      <c r="BL17" s="595" t="s">
        <v>72</v>
      </c>
      <c r="BM17" s="617"/>
      <c r="BN17" s="511">
        <v>217</v>
      </c>
      <c r="BO17" s="511">
        <v>88</v>
      </c>
      <c r="BP17" s="511">
        <v>8</v>
      </c>
      <c r="BQ17" s="511">
        <v>76</v>
      </c>
      <c r="BR17" s="511">
        <v>28</v>
      </c>
      <c r="BS17" s="511">
        <v>27</v>
      </c>
      <c r="BT17" s="511">
        <v>28</v>
      </c>
      <c r="BU17" s="511">
        <v>25</v>
      </c>
      <c r="BV17" s="511">
        <v>28</v>
      </c>
      <c r="BW17" s="511">
        <v>33</v>
      </c>
      <c r="BX17" s="511">
        <v>30</v>
      </c>
      <c r="BY17" s="511">
        <v>18</v>
      </c>
      <c r="BZ17" s="511">
        <v>17</v>
      </c>
      <c r="CA17" s="511">
        <v>3</v>
      </c>
      <c r="CB17" s="511">
        <v>1</v>
      </c>
      <c r="CC17" s="511">
        <v>0</v>
      </c>
      <c r="CD17" s="511">
        <v>4</v>
      </c>
      <c r="CE17" s="511">
        <v>4</v>
      </c>
    </row>
    <row r="18" spans="1:83" s="614" customFormat="1" ht="18" customHeight="1">
      <c r="A18" s="595" t="s">
        <v>79</v>
      </c>
      <c r="B18" s="617"/>
      <c r="C18" s="511">
        <v>602</v>
      </c>
      <c r="D18" s="511">
        <v>280</v>
      </c>
      <c r="E18" s="511">
        <v>220</v>
      </c>
      <c r="F18" s="511">
        <v>99</v>
      </c>
      <c r="G18" s="511">
        <v>18</v>
      </c>
      <c r="H18" s="511">
        <v>3</v>
      </c>
      <c r="I18" s="511">
        <v>62</v>
      </c>
      <c r="J18" s="511">
        <v>19</v>
      </c>
      <c r="K18" s="511">
        <v>0</v>
      </c>
      <c r="L18" s="511">
        <v>0</v>
      </c>
      <c r="M18" s="511">
        <v>176</v>
      </c>
      <c r="N18" s="511">
        <v>85</v>
      </c>
      <c r="O18" s="511">
        <v>0</v>
      </c>
      <c r="P18" s="511" t="s">
        <v>853</v>
      </c>
      <c r="Q18" s="511">
        <v>36</v>
      </c>
      <c r="R18" s="511">
        <v>9</v>
      </c>
      <c r="S18" s="511">
        <v>0</v>
      </c>
      <c r="T18" s="511">
        <v>0</v>
      </c>
      <c r="U18" s="511">
        <v>1114</v>
      </c>
      <c r="V18" s="511">
        <v>495</v>
      </c>
      <c r="W18" s="618"/>
      <c r="X18" s="595" t="s">
        <v>79</v>
      </c>
      <c r="Y18" s="617"/>
      <c r="Z18" s="511">
        <v>15</v>
      </c>
      <c r="AA18" s="511">
        <v>11</v>
      </c>
      <c r="AB18" s="511">
        <v>10</v>
      </c>
      <c r="AC18" s="511">
        <v>5</v>
      </c>
      <c r="AD18" s="511">
        <v>2</v>
      </c>
      <c r="AE18" s="511">
        <v>0</v>
      </c>
      <c r="AF18" s="511">
        <v>1</v>
      </c>
      <c r="AG18" s="511">
        <v>0</v>
      </c>
      <c r="AH18" s="511">
        <v>0</v>
      </c>
      <c r="AI18" s="511">
        <v>0</v>
      </c>
      <c r="AJ18" s="511">
        <v>39</v>
      </c>
      <c r="AK18" s="511">
        <v>17</v>
      </c>
      <c r="AL18" s="511">
        <v>0</v>
      </c>
      <c r="AM18" s="511">
        <v>0</v>
      </c>
      <c r="AN18" s="511">
        <v>9</v>
      </c>
      <c r="AO18" s="511">
        <v>2</v>
      </c>
      <c r="AP18" s="511">
        <v>0</v>
      </c>
      <c r="AQ18" s="511">
        <v>0</v>
      </c>
      <c r="AR18" s="511">
        <v>76</v>
      </c>
      <c r="AS18" s="511">
        <v>35</v>
      </c>
      <c r="AU18" s="595" t="s">
        <v>79</v>
      </c>
      <c r="AV18" s="617"/>
      <c r="AW18" s="511">
        <v>10</v>
      </c>
      <c r="AX18" s="511">
        <v>4</v>
      </c>
      <c r="AY18" s="511">
        <v>1</v>
      </c>
      <c r="AZ18" s="511">
        <v>1</v>
      </c>
      <c r="BA18" s="511">
        <v>0</v>
      </c>
      <c r="BB18" s="511">
        <v>5</v>
      </c>
      <c r="BC18" s="511">
        <v>0</v>
      </c>
      <c r="BD18" s="511">
        <v>1</v>
      </c>
      <c r="BE18" s="511">
        <v>0</v>
      </c>
      <c r="BF18" s="511">
        <v>22</v>
      </c>
      <c r="BG18" s="511">
        <v>22</v>
      </c>
      <c r="BH18" s="511">
        <v>0</v>
      </c>
      <c r="BI18" s="511">
        <v>22</v>
      </c>
      <c r="BJ18" s="511">
        <v>5</v>
      </c>
      <c r="BL18" s="595" t="s">
        <v>79</v>
      </c>
      <c r="BM18" s="617"/>
      <c r="BN18" s="511">
        <v>50</v>
      </c>
      <c r="BO18" s="511">
        <v>18</v>
      </c>
      <c r="BP18" s="511">
        <v>1</v>
      </c>
      <c r="BQ18" s="511">
        <v>10</v>
      </c>
      <c r="BR18" s="511">
        <v>5</v>
      </c>
      <c r="BS18" s="511">
        <v>8</v>
      </c>
      <c r="BT18" s="511">
        <v>5</v>
      </c>
      <c r="BU18" s="511">
        <v>8</v>
      </c>
      <c r="BV18" s="511">
        <v>5</v>
      </c>
      <c r="BW18" s="511">
        <v>5</v>
      </c>
      <c r="BX18" s="511">
        <v>7</v>
      </c>
      <c r="BY18" s="511">
        <v>1</v>
      </c>
      <c r="BZ18" s="511">
        <v>5</v>
      </c>
      <c r="CA18" s="511">
        <v>0</v>
      </c>
      <c r="CB18" s="511">
        <v>1</v>
      </c>
      <c r="CC18" s="511">
        <v>0</v>
      </c>
      <c r="CD18" s="511">
        <v>0</v>
      </c>
      <c r="CE18" s="511">
        <v>0</v>
      </c>
    </row>
    <row r="19" spans="1:83" s="614" customFormat="1" ht="18" customHeight="1">
      <c r="A19" s="595" t="s">
        <v>82</v>
      </c>
      <c r="B19" s="617"/>
      <c r="C19" s="511">
        <v>1994</v>
      </c>
      <c r="D19" s="511">
        <v>1049</v>
      </c>
      <c r="E19" s="511">
        <v>685</v>
      </c>
      <c r="F19" s="511">
        <v>426</v>
      </c>
      <c r="G19" s="511">
        <v>0</v>
      </c>
      <c r="H19" s="511">
        <v>0</v>
      </c>
      <c r="I19" s="511">
        <v>314</v>
      </c>
      <c r="J19" s="511">
        <v>126</v>
      </c>
      <c r="K19" s="511">
        <v>202</v>
      </c>
      <c r="L19" s="511">
        <v>97</v>
      </c>
      <c r="M19" s="511">
        <v>858</v>
      </c>
      <c r="N19" s="511">
        <v>504</v>
      </c>
      <c r="O19" s="511">
        <v>0</v>
      </c>
      <c r="P19" s="511">
        <v>0</v>
      </c>
      <c r="Q19" s="511">
        <v>338</v>
      </c>
      <c r="R19" s="511">
        <v>120</v>
      </c>
      <c r="S19" s="511">
        <v>5</v>
      </c>
      <c r="T19" s="511">
        <v>1</v>
      </c>
      <c r="U19" s="511">
        <v>4396</v>
      </c>
      <c r="V19" s="511">
        <v>2323</v>
      </c>
      <c r="W19" s="618"/>
      <c r="X19" s="595" t="s">
        <v>82</v>
      </c>
      <c r="Y19" s="617"/>
      <c r="Z19" s="511">
        <v>140</v>
      </c>
      <c r="AA19" s="511">
        <v>94</v>
      </c>
      <c r="AB19" s="511">
        <v>26</v>
      </c>
      <c r="AC19" s="511">
        <v>13</v>
      </c>
      <c r="AD19" s="511">
        <v>0</v>
      </c>
      <c r="AE19" s="511">
        <v>0</v>
      </c>
      <c r="AF19" s="511">
        <v>6</v>
      </c>
      <c r="AG19" s="511">
        <v>1</v>
      </c>
      <c r="AH19" s="511">
        <v>6</v>
      </c>
      <c r="AI19" s="511">
        <v>4</v>
      </c>
      <c r="AJ19" s="511">
        <v>133</v>
      </c>
      <c r="AK19" s="511">
        <v>62</v>
      </c>
      <c r="AL19" s="511">
        <v>0</v>
      </c>
      <c r="AM19" s="511">
        <v>0</v>
      </c>
      <c r="AN19" s="511">
        <v>68</v>
      </c>
      <c r="AO19" s="511">
        <v>22</v>
      </c>
      <c r="AP19" s="511">
        <v>0</v>
      </c>
      <c r="AQ19" s="511">
        <v>0</v>
      </c>
      <c r="AR19" s="511">
        <v>379</v>
      </c>
      <c r="AS19" s="511">
        <v>196</v>
      </c>
      <c r="AU19" s="595" t="s">
        <v>82</v>
      </c>
      <c r="AV19" s="617"/>
      <c r="AW19" s="511">
        <v>38</v>
      </c>
      <c r="AX19" s="511">
        <v>21</v>
      </c>
      <c r="AY19" s="511">
        <v>0</v>
      </c>
      <c r="AZ19" s="511">
        <v>14</v>
      </c>
      <c r="BA19" s="511">
        <v>5</v>
      </c>
      <c r="BB19" s="511">
        <v>22</v>
      </c>
      <c r="BC19" s="511">
        <v>0</v>
      </c>
      <c r="BD19" s="511">
        <v>17</v>
      </c>
      <c r="BE19" s="511">
        <v>1</v>
      </c>
      <c r="BF19" s="511">
        <v>118</v>
      </c>
      <c r="BG19" s="511">
        <v>80</v>
      </c>
      <c r="BH19" s="511">
        <v>35</v>
      </c>
      <c r="BI19" s="511">
        <v>115</v>
      </c>
      <c r="BJ19" s="511">
        <v>24</v>
      </c>
      <c r="BL19" s="595" t="s">
        <v>82</v>
      </c>
      <c r="BM19" s="617"/>
      <c r="BN19" s="511">
        <v>298</v>
      </c>
      <c r="BO19" s="511">
        <v>88</v>
      </c>
      <c r="BP19" s="511">
        <v>7</v>
      </c>
      <c r="BQ19" s="511">
        <v>61</v>
      </c>
      <c r="BR19" s="511">
        <v>35</v>
      </c>
      <c r="BS19" s="511">
        <v>36</v>
      </c>
      <c r="BT19" s="511">
        <v>31</v>
      </c>
      <c r="BU19" s="511">
        <v>35</v>
      </c>
      <c r="BV19" s="511">
        <v>35</v>
      </c>
      <c r="BW19" s="511">
        <v>37</v>
      </c>
      <c r="BX19" s="511">
        <v>31</v>
      </c>
      <c r="BY19" s="511">
        <v>24</v>
      </c>
      <c r="BZ19" s="511">
        <v>25</v>
      </c>
      <c r="CA19" s="511">
        <v>1</v>
      </c>
      <c r="CB19" s="511">
        <v>4</v>
      </c>
      <c r="CC19" s="511">
        <v>0</v>
      </c>
      <c r="CD19" s="511">
        <v>4</v>
      </c>
      <c r="CE19" s="511">
        <v>3</v>
      </c>
    </row>
    <row r="20" spans="1:83" s="614" customFormat="1" ht="18" customHeight="1">
      <c r="A20" s="595" t="s">
        <v>88</v>
      </c>
      <c r="B20" s="617"/>
      <c r="C20" s="511">
        <v>2321</v>
      </c>
      <c r="D20" s="511">
        <v>1313</v>
      </c>
      <c r="E20" s="511">
        <v>901</v>
      </c>
      <c r="F20" s="511">
        <v>532</v>
      </c>
      <c r="G20" s="511">
        <v>179</v>
      </c>
      <c r="H20" s="511">
        <v>96</v>
      </c>
      <c r="I20" s="511">
        <v>125</v>
      </c>
      <c r="J20" s="511">
        <v>60</v>
      </c>
      <c r="K20" s="511">
        <v>367</v>
      </c>
      <c r="L20" s="511">
        <v>178</v>
      </c>
      <c r="M20" s="511">
        <v>1008</v>
      </c>
      <c r="N20" s="511">
        <v>557</v>
      </c>
      <c r="O20" s="511">
        <v>186</v>
      </c>
      <c r="P20" s="511">
        <v>87</v>
      </c>
      <c r="Q20" s="511">
        <v>67</v>
      </c>
      <c r="R20" s="511">
        <v>24</v>
      </c>
      <c r="S20" s="511">
        <v>197</v>
      </c>
      <c r="T20" s="511">
        <v>89</v>
      </c>
      <c r="U20" s="511">
        <v>5351</v>
      </c>
      <c r="V20" s="511">
        <v>2936</v>
      </c>
      <c r="W20" s="618"/>
      <c r="X20" s="595" t="s">
        <v>88</v>
      </c>
      <c r="Y20" s="617"/>
      <c r="Z20" s="511">
        <v>97</v>
      </c>
      <c r="AA20" s="511">
        <v>56</v>
      </c>
      <c r="AB20" s="511">
        <v>24</v>
      </c>
      <c r="AC20" s="511">
        <v>15</v>
      </c>
      <c r="AD20" s="511">
        <v>4</v>
      </c>
      <c r="AE20" s="511">
        <v>0</v>
      </c>
      <c r="AF20" s="511">
        <v>3</v>
      </c>
      <c r="AG20" s="511">
        <v>0</v>
      </c>
      <c r="AH20" s="511">
        <v>24</v>
      </c>
      <c r="AI20" s="511">
        <v>14</v>
      </c>
      <c r="AJ20" s="511">
        <v>103</v>
      </c>
      <c r="AK20" s="511">
        <v>63</v>
      </c>
      <c r="AL20" s="511">
        <v>25</v>
      </c>
      <c r="AM20" s="511">
        <v>9</v>
      </c>
      <c r="AN20" s="511">
        <v>15</v>
      </c>
      <c r="AO20" s="511">
        <v>7</v>
      </c>
      <c r="AP20" s="511">
        <v>33</v>
      </c>
      <c r="AQ20" s="511">
        <v>13</v>
      </c>
      <c r="AR20" s="511">
        <v>328</v>
      </c>
      <c r="AS20" s="511">
        <v>177</v>
      </c>
      <c r="AU20" s="595" t="s">
        <v>88</v>
      </c>
      <c r="AV20" s="617"/>
      <c r="AW20" s="511">
        <v>45</v>
      </c>
      <c r="AX20" s="511">
        <v>20</v>
      </c>
      <c r="AY20" s="511">
        <v>5</v>
      </c>
      <c r="AZ20" s="511">
        <v>3</v>
      </c>
      <c r="BA20" s="511">
        <v>9</v>
      </c>
      <c r="BB20" s="511">
        <v>24</v>
      </c>
      <c r="BC20" s="511">
        <v>5</v>
      </c>
      <c r="BD20" s="511">
        <v>3</v>
      </c>
      <c r="BE20" s="511">
        <v>6</v>
      </c>
      <c r="BF20" s="511">
        <v>120</v>
      </c>
      <c r="BG20" s="511">
        <v>110</v>
      </c>
      <c r="BH20" s="511">
        <v>19</v>
      </c>
      <c r="BI20" s="511">
        <v>129</v>
      </c>
      <c r="BJ20" s="511">
        <v>19</v>
      </c>
      <c r="BL20" s="595" t="s">
        <v>88</v>
      </c>
      <c r="BM20" s="617"/>
      <c r="BN20" s="511">
        <v>309</v>
      </c>
      <c r="BO20" s="511">
        <v>118</v>
      </c>
      <c r="BP20" s="511">
        <v>5</v>
      </c>
      <c r="BQ20" s="511">
        <v>82</v>
      </c>
      <c r="BR20" s="511">
        <v>37</v>
      </c>
      <c r="BS20" s="511">
        <v>40</v>
      </c>
      <c r="BT20" s="511">
        <v>32</v>
      </c>
      <c r="BU20" s="511">
        <v>41</v>
      </c>
      <c r="BV20" s="511">
        <v>35</v>
      </c>
      <c r="BW20" s="511">
        <v>26</v>
      </c>
      <c r="BX20" s="511">
        <v>37</v>
      </c>
      <c r="BY20" s="511">
        <v>17</v>
      </c>
      <c r="BZ20" s="511">
        <v>22</v>
      </c>
      <c r="CA20" s="511">
        <v>5</v>
      </c>
      <c r="CB20" s="511">
        <v>1</v>
      </c>
      <c r="CC20" s="511">
        <v>0</v>
      </c>
      <c r="CD20" s="511">
        <v>10</v>
      </c>
      <c r="CE20" s="511">
        <v>16</v>
      </c>
    </row>
    <row r="21" spans="1:83" s="614" customFormat="1" ht="18" customHeight="1">
      <c r="A21" s="595" t="s">
        <v>94</v>
      </c>
      <c r="B21" s="617"/>
      <c r="C21" s="511">
        <v>209</v>
      </c>
      <c r="D21" s="511">
        <v>106</v>
      </c>
      <c r="E21" s="511">
        <v>48</v>
      </c>
      <c r="F21" s="511">
        <v>37</v>
      </c>
      <c r="G21" s="511">
        <v>0</v>
      </c>
      <c r="H21" s="511">
        <v>0</v>
      </c>
      <c r="I21" s="511">
        <v>44</v>
      </c>
      <c r="J21" s="511">
        <v>18</v>
      </c>
      <c r="K21" s="511">
        <v>0</v>
      </c>
      <c r="L21" s="511">
        <v>0</v>
      </c>
      <c r="M21" s="511">
        <v>43</v>
      </c>
      <c r="N21" s="511">
        <v>30</v>
      </c>
      <c r="O21" s="511">
        <v>0</v>
      </c>
      <c r="P21" s="511">
        <v>0</v>
      </c>
      <c r="Q21" s="511">
        <v>32</v>
      </c>
      <c r="R21" s="511">
        <v>14</v>
      </c>
      <c r="S21" s="511">
        <v>0</v>
      </c>
      <c r="T21" s="511">
        <v>0</v>
      </c>
      <c r="U21" s="511">
        <v>376</v>
      </c>
      <c r="V21" s="511">
        <v>205</v>
      </c>
      <c r="W21" s="618"/>
      <c r="X21" s="595" t="s">
        <v>94</v>
      </c>
      <c r="Y21" s="617"/>
      <c r="Z21" s="511">
        <v>15</v>
      </c>
      <c r="AA21" s="511">
        <v>7</v>
      </c>
      <c r="AB21" s="511">
        <v>1</v>
      </c>
      <c r="AC21" s="511">
        <v>1</v>
      </c>
      <c r="AD21" s="511">
        <v>0</v>
      </c>
      <c r="AE21" s="511">
        <v>0</v>
      </c>
      <c r="AF21" s="511">
        <v>2</v>
      </c>
      <c r="AG21" s="511">
        <v>1</v>
      </c>
      <c r="AH21" s="511">
        <v>0</v>
      </c>
      <c r="AI21" s="511">
        <v>0</v>
      </c>
      <c r="AJ21" s="511">
        <v>7</v>
      </c>
      <c r="AK21" s="511">
        <v>3</v>
      </c>
      <c r="AL21" s="511">
        <v>0</v>
      </c>
      <c r="AM21" s="511">
        <v>0</v>
      </c>
      <c r="AN21" s="511">
        <v>3</v>
      </c>
      <c r="AO21" s="511">
        <v>2</v>
      </c>
      <c r="AP21" s="511">
        <v>0</v>
      </c>
      <c r="AQ21" s="511">
        <v>0</v>
      </c>
      <c r="AR21" s="511">
        <v>28</v>
      </c>
      <c r="AS21" s="511">
        <v>14</v>
      </c>
      <c r="AU21" s="595" t="s">
        <v>94</v>
      </c>
      <c r="AV21" s="617"/>
      <c r="AW21" s="511">
        <v>4</v>
      </c>
      <c r="AX21" s="511">
        <v>1</v>
      </c>
      <c r="AY21" s="511">
        <v>0</v>
      </c>
      <c r="AZ21" s="511">
        <v>1</v>
      </c>
      <c r="BA21" s="511">
        <v>0</v>
      </c>
      <c r="BB21" s="511">
        <v>1</v>
      </c>
      <c r="BC21" s="511">
        <v>0</v>
      </c>
      <c r="BD21" s="511">
        <v>1</v>
      </c>
      <c r="BE21" s="511">
        <v>0</v>
      </c>
      <c r="BF21" s="511">
        <v>8</v>
      </c>
      <c r="BG21" s="511">
        <v>15</v>
      </c>
      <c r="BH21" s="511">
        <v>0</v>
      </c>
      <c r="BI21" s="511">
        <v>15</v>
      </c>
      <c r="BJ21" s="511">
        <v>2</v>
      </c>
      <c r="BL21" s="595" t="s">
        <v>94</v>
      </c>
      <c r="BM21" s="617"/>
      <c r="BN21" s="511">
        <v>24</v>
      </c>
      <c r="BO21" s="511">
        <v>8</v>
      </c>
      <c r="BP21" s="511">
        <v>1</v>
      </c>
      <c r="BQ21" s="511">
        <v>3</v>
      </c>
      <c r="BR21" s="511">
        <v>2</v>
      </c>
      <c r="BS21" s="511">
        <v>3</v>
      </c>
      <c r="BT21" s="511">
        <v>3</v>
      </c>
      <c r="BU21" s="511">
        <v>3</v>
      </c>
      <c r="BV21" s="511">
        <v>3</v>
      </c>
      <c r="BW21" s="511">
        <v>4</v>
      </c>
      <c r="BX21" s="511">
        <v>2</v>
      </c>
      <c r="BY21" s="511">
        <v>1</v>
      </c>
      <c r="BZ21" s="511">
        <v>2</v>
      </c>
      <c r="CA21" s="511">
        <v>0</v>
      </c>
      <c r="CB21" s="511">
        <v>0</v>
      </c>
      <c r="CC21" s="511">
        <v>0</v>
      </c>
      <c r="CD21" s="511">
        <v>0</v>
      </c>
      <c r="CE21" s="511">
        <v>3</v>
      </c>
    </row>
    <row r="22" spans="1:83" s="614" customFormat="1" ht="18" customHeight="1">
      <c r="A22" s="595" t="s">
        <v>98</v>
      </c>
      <c r="B22" s="617"/>
      <c r="C22" s="511">
        <v>1472</v>
      </c>
      <c r="D22" s="511">
        <v>798</v>
      </c>
      <c r="E22" s="511">
        <v>488</v>
      </c>
      <c r="F22" s="511">
        <v>285</v>
      </c>
      <c r="G22" s="511">
        <v>23</v>
      </c>
      <c r="H22" s="511">
        <v>5</v>
      </c>
      <c r="I22" s="511">
        <v>163</v>
      </c>
      <c r="J22" s="511">
        <v>82</v>
      </c>
      <c r="K22" s="511">
        <v>292</v>
      </c>
      <c r="L22" s="511">
        <v>116</v>
      </c>
      <c r="M22" s="511">
        <v>535</v>
      </c>
      <c r="N22" s="511">
        <v>324</v>
      </c>
      <c r="O22" s="511">
        <v>51</v>
      </c>
      <c r="P22" s="511">
        <v>17</v>
      </c>
      <c r="Q22" s="511">
        <v>204</v>
      </c>
      <c r="R22" s="511">
        <v>92</v>
      </c>
      <c r="S22" s="511">
        <v>50</v>
      </c>
      <c r="T22" s="511">
        <v>20</v>
      </c>
      <c r="U22" s="511">
        <v>3278</v>
      </c>
      <c r="V22" s="511">
        <v>1739</v>
      </c>
      <c r="W22" s="618"/>
      <c r="X22" s="595" t="s">
        <v>98</v>
      </c>
      <c r="Y22" s="617"/>
      <c r="Z22" s="511">
        <v>48</v>
      </c>
      <c r="AA22" s="511">
        <v>19</v>
      </c>
      <c r="AB22" s="511">
        <v>17</v>
      </c>
      <c r="AC22" s="511">
        <v>10</v>
      </c>
      <c r="AD22" s="511">
        <v>0</v>
      </c>
      <c r="AE22" s="511">
        <v>0</v>
      </c>
      <c r="AF22" s="511">
        <v>25</v>
      </c>
      <c r="AG22" s="511">
        <v>11</v>
      </c>
      <c r="AH22" s="511">
        <v>20</v>
      </c>
      <c r="AI22" s="511">
        <v>9</v>
      </c>
      <c r="AJ22" s="511">
        <v>82</v>
      </c>
      <c r="AK22" s="511">
        <v>46</v>
      </c>
      <c r="AL22" s="511">
        <v>13</v>
      </c>
      <c r="AM22" s="511">
        <v>7</v>
      </c>
      <c r="AN22" s="511">
        <v>36</v>
      </c>
      <c r="AO22" s="511">
        <v>15</v>
      </c>
      <c r="AP22" s="511">
        <v>8</v>
      </c>
      <c r="AQ22" s="511">
        <v>0</v>
      </c>
      <c r="AR22" s="511">
        <v>249</v>
      </c>
      <c r="AS22" s="511">
        <v>117</v>
      </c>
      <c r="AU22" s="595" t="s">
        <v>98</v>
      </c>
      <c r="AV22" s="617"/>
      <c r="AW22" s="511">
        <v>31</v>
      </c>
      <c r="AX22" s="511">
        <v>16</v>
      </c>
      <c r="AY22" s="511">
        <v>2</v>
      </c>
      <c r="AZ22" s="511">
        <v>6</v>
      </c>
      <c r="BA22" s="511">
        <v>8</v>
      </c>
      <c r="BB22" s="511">
        <v>16</v>
      </c>
      <c r="BC22" s="511">
        <v>4</v>
      </c>
      <c r="BD22" s="511">
        <v>11</v>
      </c>
      <c r="BE22" s="511">
        <v>2</v>
      </c>
      <c r="BF22" s="511">
        <v>96</v>
      </c>
      <c r="BG22" s="511">
        <v>88</v>
      </c>
      <c r="BH22" s="511">
        <v>7</v>
      </c>
      <c r="BI22" s="511">
        <v>95</v>
      </c>
      <c r="BJ22" s="511">
        <v>18</v>
      </c>
      <c r="BL22" s="595" t="s">
        <v>98</v>
      </c>
      <c r="BM22" s="617"/>
      <c r="BN22" s="511">
        <v>213</v>
      </c>
      <c r="BO22" s="511">
        <v>64</v>
      </c>
      <c r="BP22" s="511">
        <v>1</v>
      </c>
      <c r="BQ22" s="511">
        <v>44</v>
      </c>
      <c r="BR22" s="511">
        <v>26</v>
      </c>
      <c r="BS22" s="511">
        <v>23</v>
      </c>
      <c r="BT22" s="511">
        <v>23</v>
      </c>
      <c r="BU22" s="511">
        <v>28</v>
      </c>
      <c r="BV22" s="511">
        <v>24</v>
      </c>
      <c r="BW22" s="511">
        <v>23</v>
      </c>
      <c r="BX22" s="511">
        <v>28</v>
      </c>
      <c r="BY22" s="511">
        <v>14</v>
      </c>
      <c r="BZ22" s="511">
        <v>14</v>
      </c>
      <c r="CA22" s="511">
        <v>1</v>
      </c>
      <c r="CB22" s="511">
        <v>1</v>
      </c>
      <c r="CC22" s="511">
        <v>0</v>
      </c>
      <c r="CD22" s="511">
        <v>6</v>
      </c>
      <c r="CE22" s="511">
        <v>3</v>
      </c>
    </row>
    <row r="23" spans="1:83" s="614" customFormat="1" ht="18" customHeight="1">
      <c r="A23" s="595" t="s">
        <v>102</v>
      </c>
      <c r="B23" s="617"/>
      <c r="C23" s="511">
        <v>110</v>
      </c>
      <c r="D23" s="511">
        <v>60</v>
      </c>
      <c r="E23" s="511">
        <v>55</v>
      </c>
      <c r="F23" s="511">
        <v>24</v>
      </c>
      <c r="G23" s="511">
        <v>0</v>
      </c>
      <c r="H23" s="511">
        <v>0</v>
      </c>
      <c r="I23" s="511">
        <v>0</v>
      </c>
      <c r="J23" s="511">
        <v>0</v>
      </c>
      <c r="K23" s="511">
        <v>0</v>
      </c>
      <c r="L23" s="511">
        <v>0</v>
      </c>
      <c r="M23" s="511">
        <v>47</v>
      </c>
      <c r="N23" s="511">
        <v>26</v>
      </c>
      <c r="O23" s="511">
        <v>0</v>
      </c>
      <c r="P23" s="511">
        <v>0</v>
      </c>
      <c r="Q23" s="511">
        <v>0</v>
      </c>
      <c r="R23" s="511">
        <v>0</v>
      </c>
      <c r="S23" s="511">
        <v>0</v>
      </c>
      <c r="T23" s="511">
        <v>0</v>
      </c>
      <c r="U23" s="511">
        <v>212</v>
      </c>
      <c r="V23" s="511">
        <v>110</v>
      </c>
      <c r="W23" s="618"/>
      <c r="X23" s="595" t="s">
        <v>102</v>
      </c>
      <c r="Y23" s="617"/>
      <c r="Z23" s="511">
        <v>0</v>
      </c>
      <c r="AA23" s="511">
        <v>0</v>
      </c>
      <c r="AB23" s="511">
        <v>5</v>
      </c>
      <c r="AC23" s="511">
        <v>2</v>
      </c>
      <c r="AD23" s="511">
        <v>0</v>
      </c>
      <c r="AE23" s="511">
        <v>0</v>
      </c>
      <c r="AF23" s="511">
        <v>0</v>
      </c>
      <c r="AG23" s="511">
        <v>0</v>
      </c>
      <c r="AH23" s="511">
        <v>0</v>
      </c>
      <c r="AI23" s="511">
        <v>0</v>
      </c>
      <c r="AJ23" s="511">
        <v>0</v>
      </c>
      <c r="AK23" s="511">
        <v>0</v>
      </c>
      <c r="AL23" s="511">
        <v>0</v>
      </c>
      <c r="AM23" s="511">
        <v>0</v>
      </c>
      <c r="AN23" s="511">
        <v>0</v>
      </c>
      <c r="AO23" s="511">
        <v>0</v>
      </c>
      <c r="AP23" s="511">
        <v>0</v>
      </c>
      <c r="AQ23" s="511">
        <v>0</v>
      </c>
      <c r="AR23" s="511">
        <v>5</v>
      </c>
      <c r="AS23" s="511">
        <v>2</v>
      </c>
      <c r="AU23" s="595" t="s">
        <v>102</v>
      </c>
      <c r="AV23" s="617"/>
      <c r="AW23" s="511">
        <v>2</v>
      </c>
      <c r="AX23" s="511">
        <v>1</v>
      </c>
      <c r="AY23" s="511">
        <v>0</v>
      </c>
      <c r="AZ23" s="511">
        <v>0</v>
      </c>
      <c r="BA23" s="511">
        <v>0</v>
      </c>
      <c r="BB23" s="511">
        <v>1</v>
      </c>
      <c r="BC23" s="511">
        <v>0</v>
      </c>
      <c r="BD23" s="511">
        <v>0</v>
      </c>
      <c r="BE23" s="511">
        <v>0</v>
      </c>
      <c r="BF23" s="511">
        <v>4</v>
      </c>
      <c r="BG23" s="511">
        <v>3</v>
      </c>
      <c r="BH23" s="511">
        <v>1</v>
      </c>
      <c r="BI23" s="511">
        <v>4</v>
      </c>
      <c r="BJ23" s="511">
        <v>2</v>
      </c>
      <c r="BL23" s="595" t="s">
        <v>102</v>
      </c>
      <c r="BM23" s="617"/>
      <c r="BN23" s="511">
        <v>19</v>
      </c>
      <c r="BO23" s="511">
        <v>8</v>
      </c>
      <c r="BP23" s="511">
        <v>0</v>
      </c>
      <c r="BQ23" s="511">
        <v>2</v>
      </c>
      <c r="BR23" s="511">
        <v>2</v>
      </c>
      <c r="BS23" s="511">
        <v>2</v>
      </c>
      <c r="BT23" s="511">
        <v>2</v>
      </c>
      <c r="BU23" s="511">
        <v>2</v>
      </c>
      <c r="BV23" s="511">
        <v>2</v>
      </c>
      <c r="BW23" s="511">
        <v>2</v>
      </c>
      <c r="BX23" s="511">
        <v>2</v>
      </c>
      <c r="BY23" s="511">
        <v>1</v>
      </c>
      <c r="BZ23" s="511">
        <v>3</v>
      </c>
      <c r="CA23" s="511">
        <v>0</v>
      </c>
      <c r="CB23" s="511">
        <v>1</v>
      </c>
      <c r="CC23" s="511">
        <v>0</v>
      </c>
      <c r="CD23" s="511">
        <v>0</v>
      </c>
      <c r="CE23" s="511">
        <v>3</v>
      </c>
    </row>
    <row r="24" spans="1:83" s="614" customFormat="1" ht="18" customHeight="1">
      <c r="A24" s="595" t="s">
        <v>108</v>
      </c>
      <c r="B24" s="617"/>
      <c r="C24" s="511">
        <v>412</v>
      </c>
      <c r="D24" s="511">
        <v>202</v>
      </c>
      <c r="E24" s="511">
        <v>177</v>
      </c>
      <c r="F24" s="511">
        <v>126</v>
      </c>
      <c r="G24" s="511">
        <v>0</v>
      </c>
      <c r="H24" s="511">
        <v>0</v>
      </c>
      <c r="I24" s="511">
        <v>88</v>
      </c>
      <c r="J24" s="511">
        <v>41</v>
      </c>
      <c r="K24" s="511">
        <v>112</v>
      </c>
      <c r="L24" s="511">
        <v>46</v>
      </c>
      <c r="M24" s="511">
        <v>238</v>
      </c>
      <c r="N24" s="511">
        <v>132</v>
      </c>
      <c r="O24" s="511">
        <v>0</v>
      </c>
      <c r="P24" s="511">
        <v>0</v>
      </c>
      <c r="Q24" s="511">
        <v>103</v>
      </c>
      <c r="R24" s="511">
        <v>25</v>
      </c>
      <c r="S24" s="511">
        <v>0</v>
      </c>
      <c r="T24" s="511">
        <v>0</v>
      </c>
      <c r="U24" s="511">
        <v>1130</v>
      </c>
      <c r="V24" s="511">
        <v>572</v>
      </c>
      <c r="W24" s="618"/>
      <c r="X24" s="595" t="s">
        <v>108</v>
      </c>
      <c r="Y24" s="617"/>
      <c r="Z24" s="511">
        <v>8</v>
      </c>
      <c r="AA24" s="511">
        <v>3</v>
      </c>
      <c r="AB24" s="511">
        <v>5</v>
      </c>
      <c r="AC24" s="511">
        <v>3</v>
      </c>
      <c r="AD24" s="511">
        <v>0</v>
      </c>
      <c r="AE24" s="511">
        <v>0</v>
      </c>
      <c r="AF24" s="511">
        <v>4</v>
      </c>
      <c r="AG24" s="511">
        <v>3</v>
      </c>
      <c r="AH24" s="511">
        <v>1</v>
      </c>
      <c r="AI24" s="511">
        <v>0</v>
      </c>
      <c r="AJ24" s="511">
        <v>24</v>
      </c>
      <c r="AK24" s="511">
        <v>12</v>
      </c>
      <c r="AL24" s="511">
        <v>0</v>
      </c>
      <c r="AM24" s="511">
        <v>0</v>
      </c>
      <c r="AN24" s="511">
        <v>17</v>
      </c>
      <c r="AO24" s="511">
        <v>5</v>
      </c>
      <c r="AP24" s="511">
        <v>0</v>
      </c>
      <c r="AQ24" s="511">
        <v>0</v>
      </c>
      <c r="AR24" s="511">
        <v>59</v>
      </c>
      <c r="AS24" s="511">
        <v>26</v>
      </c>
      <c r="AU24" s="595" t="s">
        <v>108</v>
      </c>
      <c r="AV24" s="617"/>
      <c r="AW24" s="511">
        <v>9</v>
      </c>
      <c r="AX24" s="511">
        <v>5</v>
      </c>
      <c r="AY24" s="511">
        <v>0</v>
      </c>
      <c r="AZ24" s="511">
        <v>3</v>
      </c>
      <c r="BA24" s="511">
        <v>2</v>
      </c>
      <c r="BB24" s="511">
        <v>6</v>
      </c>
      <c r="BC24" s="511">
        <v>0</v>
      </c>
      <c r="BD24" s="511">
        <v>4</v>
      </c>
      <c r="BE24" s="511">
        <v>0</v>
      </c>
      <c r="BF24" s="511">
        <v>29</v>
      </c>
      <c r="BG24" s="511">
        <v>24</v>
      </c>
      <c r="BH24" s="511">
        <v>4</v>
      </c>
      <c r="BI24" s="511">
        <v>28</v>
      </c>
      <c r="BJ24" s="511">
        <v>5</v>
      </c>
      <c r="BL24" s="595" t="s">
        <v>108</v>
      </c>
      <c r="BM24" s="617"/>
      <c r="BN24" s="511">
        <v>40</v>
      </c>
      <c r="BO24" s="511">
        <v>9</v>
      </c>
      <c r="BP24" s="511">
        <v>0</v>
      </c>
      <c r="BQ24" s="511">
        <v>13</v>
      </c>
      <c r="BR24" s="511">
        <v>5</v>
      </c>
      <c r="BS24" s="511">
        <v>6</v>
      </c>
      <c r="BT24" s="511">
        <v>4</v>
      </c>
      <c r="BU24" s="511">
        <v>5</v>
      </c>
      <c r="BV24" s="511">
        <v>3</v>
      </c>
      <c r="BW24" s="511">
        <v>6</v>
      </c>
      <c r="BX24" s="511">
        <v>6</v>
      </c>
      <c r="BY24" s="511">
        <v>3</v>
      </c>
      <c r="BZ24" s="511">
        <v>2</v>
      </c>
      <c r="CA24" s="511">
        <v>0</v>
      </c>
      <c r="CB24" s="511">
        <v>0</v>
      </c>
      <c r="CC24" s="511">
        <v>0</v>
      </c>
      <c r="CD24" s="511">
        <v>0</v>
      </c>
      <c r="CE24" s="511">
        <v>0</v>
      </c>
    </row>
    <row r="25" spans="1:83" s="614" customFormat="1" ht="18" customHeight="1">
      <c r="A25" s="595" t="s">
        <v>114</v>
      </c>
      <c r="B25" s="617"/>
      <c r="C25" s="511">
        <v>1567</v>
      </c>
      <c r="D25" s="511">
        <v>696</v>
      </c>
      <c r="E25" s="511">
        <v>661</v>
      </c>
      <c r="F25" s="511">
        <v>336</v>
      </c>
      <c r="G25" s="511">
        <v>36</v>
      </c>
      <c r="H25" s="511">
        <v>13</v>
      </c>
      <c r="I25" s="511">
        <v>372</v>
      </c>
      <c r="J25" s="511">
        <v>118</v>
      </c>
      <c r="K25" s="511">
        <v>16</v>
      </c>
      <c r="L25" s="511">
        <v>5</v>
      </c>
      <c r="M25" s="511">
        <v>909</v>
      </c>
      <c r="N25" s="511">
        <v>389</v>
      </c>
      <c r="O25" s="511">
        <v>15</v>
      </c>
      <c r="P25" s="511">
        <v>0</v>
      </c>
      <c r="Q25" s="511">
        <v>175</v>
      </c>
      <c r="R25" s="511">
        <v>44</v>
      </c>
      <c r="S25" s="511">
        <v>0</v>
      </c>
      <c r="T25" s="511">
        <v>0</v>
      </c>
      <c r="U25" s="511">
        <v>3751</v>
      </c>
      <c r="V25" s="511">
        <v>1601</v>
      </c>
      <c r="W25" s="618"/>
      <c r="X25" s="595" t="s">
        <v>114</v>
      </c>
      <c r="Y25" s="617"/>
      <c r="Z25" s="511">
        <v>16</v>
      </c>
      <c r="AA25" s="511">
        <v>8</v>
      </c>
      <c r="AB25" s="511">
        <v>6</v>
      </c>
      <c r="AC25" s="511">
        <v>2</v>
      </c>
      <c r="AD25" s="511">
        <v>0</v>
      </c>
      <c r="AE25" s="511">
        <v>0</v>
      </c>
      <c r="AF25" s="511">
        <v>3</v>
      </c>
      <c r="AG25" s="511">
        <v>1</v>
      </c>
      <c r="AH25" s="511">
        <v>0</v>
      </c>
      <c r="AI25" s="511">
        <v>0</v>
      </c>
      <c r="AJ25" s="511">
        <v>172</v>
      </c>
      <c r="AK25" s="511">
        <v>88</v>
      </c>
      <c r="AL25" s="511">
        <v>2</v>
      </c>
      <c r="AM25" s="511">
        <v>0</v>
      </c>
      <c r="AN25" s="511">
        <v>45</v>
      </c>
      <c r="AO25" s="511">
        <v>12</v>
      </c>
      <c r="AP25" s="511">
        <v>0</v>
      </c>
      <c r="AQ25" s="511">
        <v>0</v>
      </c>
      <c r="AR25" s="511">
        <v>244</v>
      </c>
      <c r="AS25" s="511">
        <v>111</v>
      </c>
      <c r="AU25" s="595" t="s">
        <v>114</v>
      </c>
      <c r="AV25" s="617"/>
      <c r="AW25" s="511">
        <v>26</v>
      </c>
      <c r="AX25" s="511">
        <v>15</v>
      </c>
      <c r="AY25" s="511">
        <v>1</v>
      </c>
      <c r="AZ25" s="511">
        <v>7</v>
      </c>
      <c r="BA25" s="511">
        <v>1</v>
      </c>
      <c r="BB25" s="511">
        <v>16</v>
      </c>
      <c r="BC25" s="511">
        <v>1</v>
      </c>
      <c r="BD25" s="511">
        <v>7</v>
      </c>
      <c r="BE25" s="511">
        <v>0</v>
      </c>
      <c r="BF25" s="511">
        <v>74</v>
      </c>
      <c r="BG25" s="511">
        <v>58</v>
      </c>
      <c r="BH25" s="511">
        <v>11</v>
      </c>
      <c r="BI25" s="511">
        <v>69</v>
      </c>
      <c r="BJ25" s="511">
        <v>16</v>
      </c>
      <c r="BL25" s="595" t="s">
        <v>114</v>
      </c>
      <c r="BM25" s="617"/>
      <c r="BN25" s="511">
        <v>187</v>
      </c>
      <c r="BO25" s="511">
        <v>31</v>
      </c>
      <c r="BP25" s="511">
        <v>5</v>
      </c>
      <c r="BQ25" s="511">
        <v>22</v>
      </c>
      <c r="BR25" s="511">
        <v>23</v>
      </c>
      <c r="BS25" s="511">
        <v>23</v>
      </c>
      <c r="BT25" s="511">
        <v>20</v>
      </c>
      <c r="BU25" s="511">
        <v>23</v>
      </c>
      <c r="BV25" s="511">
        <v>25</v>
      </c>
      <c r="BW25" s="511">
        <v>26</v>
      </c>
      <c r="BX25" s="511">
        <v>24</v>
      </c>
      <c r="BY25" s="511">
        <v>15</v>
      </c>
      <c r="BZ25" s="511">
        <v>15</v>
      </c>
      <c r="CA25" s="511">
        <v>0</v>
      </c>
      <c r="CB25" s="511">
        <v>0</v>
      </c>
      <c r="CC25" s="511">
        <v>0</v>
      </c>
      <c r="CD25" s="511">
        <v>6</v>
      </c>
      <c r="CE25" s="511">
        <v>0</v>
      </c>
    </row>
    <row r="26" spans="1:83" s="614" customFormat="1" ht="18" customHeight="1">
      <c r="A26" s="595" t="s">
        <v>119</v>
      </c>
      <c r="B26" s="617"/>
      <c r="C26" s="511">
        <v>1174</v>
      </c>
      <c r="D26" s="511">
        <v>459</v>
      </c>
      <c r="E26" s="511">
        <v>556</v>
      </c>
      <c r="F26" s="511">
        <v>257</v>
      </c>
      <c r="G26" s="511">
        <v>0</v>
      </c>
      <c r="H26" s="511">
        <v>0</v>
      </c>
      <c r="I26" s="511">
        <v>170</v>
      </c>
      <c r="J26" s="511">
        <v>41</v>
      </c>
      <c r="K26" s="511">
        <v>115</v>
      </c>
      <c r="L26" s="511">
        <v>39</v>
      </c>
      <c r="M26" s="511">
        <v>609</v>
      </c>
      <c r="N26" s="511">
        <v>260</v>
      </c>
      <c r="O26" s="511">
        <v>0</v>
      </c>
      <c r="P26" s="511">
        <v>0</v>
      </c>
      <c r="Q26" s="511">
        <v>170</v>
      </c>
      <c r="R26" s="511">
        <v>56</v>
      </c>
      <c r="S26" s="511">
        <v>0</v>
      </c>
      <c r="T26" s="511">
        <v>0</v>
      </c>
      <c r="U26" s="511">
        <v>2794</v>
      </c>
      <c r="V26" s="511">
        <v>1112</v>
      </c>
      <c r="W26" s="618"/>
      <c r="X26" s="595" t="s">
        <v>119</v>
      </c>
      <c r="Y26" s="617"/>
      <c r="Z26" s="511">
        <v>34</v>
      </c>
      <c r="AA26" s="511">
        <v>16</v>
      </c>
      <c r="AB26" s="511">
        <v>3</v>
      </c>
      <c r="AC26" s="511">
        <v>2</v>
      </c>
      <c r="AD26" s="511">
        <v>0</v>
      </c>
      <c r="AE26" s="511">
        <v>0</v>
      </c>
      <c r="AF26" s="511">
        <v>14</v>
      </c>
      <c r="AG26" s="511">
        <v>2</v>
      </c>
      <c r="AH26" s="511">
        <v>8</v>
      </c>
      <c r="AI26" s="511">
        <v>1</v>
      </c>
      <c r="AJ26" s="511">
        <v>135</v>
      </c>
      <c r="AK26" s="511">
        <v>51</v>
      </c>
      <c r="AL26" s="511">
        <v>0</v>
      </c>
      <c r="AM26" s="511">
        <v>0</v>
      </c>
      <c r="AN26" s="511">
        <v>37</v>
      </c>
      <c r="AO26" s="511">
        <v>10</v>
      </c>
      <c r="AP26" s="511">
        <v>0</v>
      </c>
      <c r="AQ26" s="511">
        <v>0</v>
      </c>
      <c r="AR26" s="511">
        <v>231</v>
      </c>
      <c r="AS26" s="511">
        <v>82</v>
      </c>
      <c r="AU26" s="595" t="s">
        <v>119</v>
      </c>
      <c r="AV26" s="617"/>
      <c r="AW26" s="511">
        <v>19</v>
      </c>
      <c r="AX26" s="511">
        <v>11</v>
      </c>
      <c r="AY26" s="511">
        <v>0</v>
      </c>
      <c r="AZ26" s="511">
        <v>4</v>
      </c>
      <c r="BA26" s="511">
        <v>4</v>
      </c>
      <c r="BB26" s="511">
        <v>11</v>
      </c>
      <c r="BC26" s="511">
        <v>0</v>
      </c>
      <c r="BD26" s="511">
        <v>6</v>
      </c>
      <c r="BE26" s="511">
        <v>0</v>
      </c>
      <c r="BF26" s="511">
        <v>55</v>
      </c>
      <c r="BG26" s="511">
        <v>46</v>
      </c>
      <c r="BH26" s="511">
        <v>11</v>
      </c>
      <c r="BI26" s="511">
        <v>57</v>
      </c>
      <c r="BJ26" s="511">
        <v>10</v>
      </c>
      <c r="BL26" s="595" t="s">
        <v>119</v>
      </c>
      <c r="BM26" s="617"/>
      <c r="BN26" s="511">
        <v>126</v>
      </c>
      <c r="BO26" s="511">
        <v>26</v>
      </c>
      <c r="BP26" s="511">
        <v>8</v>
      </c>
      <c r="BQ26" s="511">
        <v>31</v>
      </c>
      <c r="BR26" s="511">
        <v>16</v>
      </c>
      <c r="BS26" s="511">
        <v>17</v>
      </c>
      <c r="BT26" s="511">
        <v>14</v>
      </c>
      <c r="BU26" s="511">
        <v>16</v>
      </c>
      <c r="BV26" s="511">
        <v>17</v>
      </c>
      <c r="BW26" s="511">
        <v>17</v>
      </c>
      <c r="BX26" s="511">
        <v>14</v>
      </c>
      <c r="BY26" s="511">
        <v>12</v>
      </c>
      <c r="BZ26" s="511">
        <v>10</v>
      </c>
      <c r="CA26" s="511">
        <v>0</v>
      </c>
      <c r="CB26" s="511">
        <v>0</v>
      </c>
      <c r="CC26" s="511">
        <v>0</v>
      </c>
      <c r="CD26" s="511">
        <v>3</v>
      </c>
      <c r="CE26" s="511">
        <v>3</v>
      </c>
    </row>
    <row r="27" spans="1:83" s="614" customFormat="1" ht="18" customHeight="1">
      <c r="A27" s="595" t="s">
        <v>127</v>
      </c>
      <c r="B27" s="617"/>
      <c r="C27" s="511">
        <v>4162</v>
      </c>
      <c r="D27" s="511">
        <v>2154</v>
      </c>
      <c r="E27" s="511">
        <v>1463</v>
      </c>
      <c r="F27" s="511">
        <v>788</v>
      </c>
      <c r="G27" s="511">
        <v>147</v>
      </c>
      <c r="H27" s="511">
        <v>69</v>
      </c>
      <c r="I27" s="511">
        <v>615</v>
      </c>
      <c r="J27" s="511">
        <v>248</v>
      </c>
      <c r="K27" s="511">
        <v>345</v>
      </c>
      <c r="L27" s="511">
        <v>176</v>
      </c>
      <c r="M27" s="511">
        <v>1754</v>
      </c>
      <c r="N27" s="511">
        <v>946</v>
      </c>
      <c r="O27" s="511">
        <v>123</v>
      </c>
      <c r="P27" s="511">
        <v>57</v>
      </c>
      <c r="Q27" s="511">
        <v>410</v>
      </c>
      <c r="R27" s="511">
        <v>176</v>
      </c>
      <c r="S27" s="511">
        <v>89</v>
      </c>
      <c r="T27" s="511">
        <v>30</v>
      </c>
      <c r="U27" s="511">
        <v>9108</v>
      </c>
      <c r="V27" s="511">
        <v>4644</v>
      </c>
      <c r="W27" s="618"/>
      <c r="X27" s="595" t="s">
        <v>127</v>
      </c>
      <c r="Y27" s="617"/>
      <c r="Z27" s="511">
        <v>149</v>
      </c>
      <c r="AA27" s="511">
        <v>69</v>
      </c>
      <c r="AB27" s="511">
        <v>39</v>
      </c>
      <c r="AC27" s="511">
        <v>19</v>
      </c>
      <c r="AD27" s="511">
        <v>5</v>
      </c>
      <c r="AE27" s="511">
        <v>2</v>
      </c>
      <c r="AF27" s="511">
        <v>26</v>
      </c>
      <c r="AG27" s="511">
        <v>6</v>
      </c>
      <c r="AH27" s="511">
        <v>6</v>
      </c>
      <c r="AI27" s="511">
        <v>3</v>
      </c>
      <c r="AJ27" s="511">
        <v>219</v>
      </c>
      <c r="AK27" s="511">
        <v>122</v>
      </c>
      <c r="AL27" s="511">
        <v>5</v>
      </c>
      <c r="AM27" s="511">
        <v>0</v>
      </c>
      <c r="AN27" s="511">
        <v>92</v>
      </c>
      <c r="AO27" s="511">
        <v>42</v>
      </c>
      <c r="AP27" s="511">
        <v>14</v>
      </c>
      <c r="AQ27" s="511">
        <v>4</v>
      </c>
      <c r="AR27" s="511">
        <v>555</v>
      </c>
      <c r="AS27" s="511">
        <v>267</v>
      </c>
      <c r="AU27" s="595" t="s">
        <v>127</v>
      </c>
      <c r="AV27" s="617"/>
      <c r="AW27" s="511">
        <v>87</v>
      </c>
      <c r="AX27" s="511">
        <v>42</v>
      </c>
      <c r="AY27" s="511">
        <v>6</v>
      </c>
      <c r="AZ27" s="511">
        <v>14</v>
      </c>
      <c r="BA27" s="511">
        <v>10</v>
      </c>
      <c r="BB27" s="511">
        <v>51</v>
      </c>
      <c r="BC27" s="511">
        <v>5</v>
      </c>
      <c r="BD27" s="511">
        <v>15</v>
      </c>
      <c r="BE27" s="511">
        <v>3</v>
      </c>
      <c r="BF27" s="511">
        <v>233</v>
      </c>
      <c r="BG27" s="511">
        <v>225</v>
      </c>
      <c r="BH27" s="511">
        <v>12</v>
      </c>
      <c r="BI27" s="511">
        <v>237</v>
      </c>
      <c r="BJ27" s="511">
        <v>45</v>
      </c>
      <c r="BL27" s="595" t="s">
        <v>127</v>
      </c>
      <c r="BM27" s="617"/>
      <c r="BN27" s="511">
        <v>545</v>
      </c>
      <c r="BO27" s="511">
        <v>196</v>
      </c>
      <c r="BP27" s="511">
        <v>18</v>
      </c>
      <c r="BQ27" s="511">
        <v>83</v>
      </c>
      <c r="BR27" s="511">
        <v>63</v>
      </c>
      <c r="BS27" s="511">
        <v>65</v>
      </c>
      <c r="BT27" s="511">
        <v>57</v>
      </c>
      <c r="BU27" s="511">
        <v>77</v>
      </c>
      <c r="BV27" s="511">
        <v>67</v>
      </c>
      <c r="BW27" s="511">
        <v>62</v>
      </c>
      <c r="BX27" s="511">
        <v>68</v>
      </c>
      <c r="BY27" s="511">
        <v>46</v>
      </c>
      <c r="BZ27" s="511">
        <v>44</v>
      </c>
      <c r="CA27" s="511">
        <v>4</v>
      </c>
      <c r="CB27" s="511">
        <v>0</v>
      </c>
      <c r="CC27" s="511">
        <v>0</v>
      </c>
      <c r="CD27" s="511">
        <v>9</v>
      </c>
      <c r="CE27" s="511">
        <v>15</v>
      </c>
    </row>
    <row r="28" spans="1:83" s="614" customFormat="1" ht="18" customHeight="1">
      <c r="A28" s="595" t="s">
        <v>134</v>
      </c>
      <c r="B28" s="617"/>
      <c r="C28" s="511">
        <v>477</v>
      </c>
      <c r="D28" s="511">
        <v>232</v>
      </c>
      <c r="E28" s="511">
        <v>175</v>
      </c>
      <c r="F28" s="511">
        <v>95</v>
      </c>
      <c r="G28" s="511">
        <v>0</v>
      </c>
      <c r="H28" s="511">
        <v>0</v>
      </c>
      <c r="I28" s="511">
        <v>0</v>
      </c>
      <c r="J28" s="511">
        <v>0</v>
      </c>
      <c r="K28" s="511">
        <v>101</v>
      </c>
      <c r="L28" s="511">
        <v>46</v>
      </c>
      <c r="M28" s="511">
        <v>202</v>
      </c>
      <c r="N28" s="511">
        <v>117</v>
      </c>
      <c r="O28" s="511">
        <v>0</v>
      </c>
      <c r="P28" s="511">
        <v>0</v>
      </c>
      <c r="Q28" s="511">
        <v>0</v>
      </c>
      <c r="R28" s="511">
        <v>0</v>
      </c>
      <c r="S28" s="511">
        <v>83</v>
      </c>
      <c r="T28" s="511">
        <v>32</v>
      </c>
      <c r="U28" s="511">
        <v>1038</v>
      </c>
      <c r="V28" s="511">
        <v>522</v>
      </c>
      <c r="W28" s="618"/>
      <c r="X28" s="595" t="s">
        <v>134</v>
      </c>
      <c r="Y28" s="617"/>
      <c r="Z28" s="511">
        <v>16</v>
      </c>
      <c r="AA28" s="511">
        <v>10</v>
      </c>
      <c r="AB28" s="511">
        <v>11</v>
      </c>
      <c r="AC28" s="511">
        <v>7</v>
      </c>
      <c r="AD28" s="511">
        <v>0</v>
      </c>
      <c r="AE28" s="511">
        <v>0</v>
      </c>
      <c r="AF28" s="511">
        <v>0</v>
      </c>
      <c r="AG28" s="511">
        <v>0</v>
      </c>
      <c r="AH28" s="511">
        <v>9</v>
      </c>
      <c r="AI28" s="511">
        <v>1</v>
      </c>
      <c r="AJ28" s="511">
        <v>23</v>
      </c>
      <c r="AK28" s="511">
        <v>13</v>
      </c>
      <c r="AL28" s="511">
        <v>0</v>
      </c>
      <c r="AM28" s="511">
        <v>0</v>
      </c>
      <c r="AN28" s="511">
        <v>0</v>
      </c>
      <c r="AO28" s="511">
        <v>0</v>
      </c>
      <c r="AP28" s="511">
        <v>17</v>
      </c>
      <c r="AQ28" s="511">
        <v>5</v>
      </c>
      <c r="AR28" s="511">
        <v>76</v>
      </c>
      <c r="AS28" s="511">
        <v>36</v>
      </c>
      <c r="AU28" s="595" t="s">
        <v>134</v>
      </c>
      <c r="AV28" s="617"/>
      <c r="AW28" s="511">
        <v>8</v>
      </c>
      <c r="AX28" s="511">
        <v>3</v>
      </c>
      <c r="AY28" s="511">
        <v>0</v>
      </c>
      <c r="AZ28" s="511">
        <v>0</v>
      </c>
      <c r="BA28" s="511">
        <v>2</v>
      </c>
      <c r="BB28" s="511">
        <v>4</v>
      </c>
      <c r="BC28" s="511">
        <v>0</v>
      </c>
      <c r="BD28" s="511">
        <v>0</v>
      </c>
      <c r="BE28" s="511">
        <v>2</v>
      </c>
      <c r="BF28" s="511">
        <v>19</v>
      </c>
      <c r="BG28" s="511">
        <v>19</v>
      </c>
      <c r="BH28" s="511">
        <v>0</v>
      </c>
      <c r="BI28" s="511">
        <v>19</v>
      </c>
      <c r="BJ28" s="511">
        <v>3</v>
      </c>
      <c r="BL28" s="595" t="s">
        <v>134</v>
      </c>
      <c r="BM28" s="617"/>
      <c r="BN28" s="511">
        <v>34</v>
      </c>
      <c r="BO28" s="511">
        <v>17</v>
      </c>
      <c r="BP28" s="511">
        <v>5</v>
      </c>
      <c r="BQ28" s="511">
        <v>2</v>
      </c>
      <c r="BR28" s="511">
        <v>5</v>
      </c>
      <c r="BS28" s="511">
        <v>5</v>
      </c>
      <c r="BT28" s="511">
        <v>3</v>
      </c>
      <c r="BU28" s="511">
        <v>4</v>
      </c>
      <c r="BV28" s="511">
        <v>2</v>
      </c>
      <c r="BW28" s="511">
        <v>5</v>
      </c>
      <c r="BX28" s="511">
        <v>3</v>
      </c>
      <c r="BY28" s="511">
        <v>2</v>
      </c>
      <c r="BZ28" s="511">
        <v>1</v>
      </c>
      <c r="CA28" s="511">
        <v>2</v>
      </c>
      <c r="CB28" s="511">
        <v>0</v>
      </c>
      <c r="CC28" s="511">
        <v>0</v>
      </c>
      <c r="CD28" s="511">
        <v>2</v>
      </c>
      <c r="CE28" s="511">
        <v>0</v>
      </c>
    </row>
    <row r="29" spans="1:83" s="614" customFormat="1" ht="12.75" customHeight="1">
      <c r="A29" s="595"/>
      <c r="B29" s="617"/>
      <c r="C29" s="511"/>
      <c r="D29" s="511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1"/>
      <c r="S29" s="511"/>
      <c r="T29" s="511"/>
      <c r="U29" s="511"/>
      <c r="V29" s="511"/>
      <c r="W29" s="618"/>
      <c r="X29" s="595"/>
      <c r="Y29" s="617"/>
      <c r="Z29" s="511"/>
      <c r="AA29" s="511"/>
      <c r="AB29" s="511"/>
      <c r="AC29" s="511"/>
      <c r="AD29" s="511"/>
      <c r="AE29" s="511"/>
      <c r="AF29" s="511"/>
      <c r="AG29" s="511"/>
      <c r="AH29" s="511"/>
      <c r="AI29" s="511"/>
      <c r="AJ29" s="511"/>
      <c r="AK29" s="511"/>
      <c r="AL29" s="511"/>
      <c r="AM29" s="511"/>
      <c r="AN29" s="511"/>
      <c r="AO29" s="511"/>
      <c r="AP29" s="511"/>
      <c r="AQ29" s="511"/>
      <c r="AR29" s="511"/>
      <c r="AS29" s="511"/>
      <c r="AU29" s="595"/>
      <c r="AV29" s="617"/>
      <c r="AW29" s="511"/>
      <c r="AX29" s="511"/>
      <c r="AY29" s="511"/>
      <c r="AZ29" s="511"/>
      <c r="BA29" s="511"/>
      <c r="BB29" s="511"/>
      <c r="BC29" s="511"/>
      <c r="BD29" s="511"/>
      <c r="BE29" s="511"/>
      <c r="BF29" s="511"/>
      <c r="BG29" s="511"/>
      <c r="BH29" s="511"/>
      <c r="BI29" s="511"/>
      <c r="BJ29" s="511"/>
      <c r="BL29" s="595"/>
      <c r="BM29" s="617"/>
      <c r="BN29" s="511"/>
      <c r="BO29" s="511"/>
      <c r="BP29" s="511"/>
      <c r="BQ29" s="511"/>
      <c r="BR29" s="511"/>
      <c r="BS29" s="511"/>
      <c r="BT29" s="511"/>
      <c r="BU29" s="511"/>
      <c r="BV29" s="511"/>
      <c r="BW29" s="511"/>
      <c r="BX29" s="511"/>
      <c r="BY29" s="511"/>
      <c r="BZ29" s="511"/>
      <c r="CA29" s="511"/>
      <c r="CB29" s="511"/>
      <c r="CC29" s="511"/>
      <c r="CD29" s="511"/>
      <c r="CE29" s="511"/>
    </row>
    <row r="30" spans="1:83" s="640" customFormat="1" ht="18.75" customHeight="1">
      <c r="A30" s="681" t="s">
        <v>143</v>
      </c>
      <c r="B30" s="682"/>
      <c r="C30" s="579">
        <f t="shared" ref="C30:AS30" si="0">SUM(C7:C28)</f>
        <v>38304</v>
      </c>
      <c r="D30" s="579">
        <f t="shared" si="0"/>
        <v>20184</v>
      </c>
      <c r="E30" s="579">
        <f t="shared" si="0"/>
        <v>13851</v>
      </c>
      <c r="F30" s="579">
        <f t="shared" si="0"/>
        <v>8069</v>
      </c>
      <c r="G30" s="579">
        <f t="shared" si="0"/>
        <v>1065</v>
      </c>
      <c r="H30" s="579">
        <f t="shared" si="0"/>
        <v>495</v>
      </c>
      <c r="I30" s="579">
        <f t="shared" si="0"/>
        <v>4659</v>
      </c>
      <c r="J30" s="579">
        <f t="shared" si="0"/>
        <v>2048</v>
      </c>
      <c r="K30" s="579">
        <f t="shared" si="0"/>
        <v>7077</v>
      </c>
      <c r="L30" s="579">
        <f t="shared" si="0"/>
        <v>3497</v>
      </c>
      <c r="M30" s="579">
        <f t="shared" si="0"/>
        <v>19561</v>
      </c>
      <c r="N30" s="579">
        <f t="shared" si="0"/>
        <v>10841</v>
      </c>
      <c r="O30" s="579">
        <f t="shared" si="0"/>
        <v>1613</v>
      </c>
      <c r="P30" s="579">
        <f t="shared" si="0"/>
        <v>653</v>
      </c>
      <c r="Q30" s="579">
        <f t="shared" si="0"/>
        <v>5407</v>
      </c>
      <c r="R30" s="579">
        <f t="shared" si="0"/>
        <v>2231</v>
      </c>
      <c r="S30" s="492">
        <f t="shared" si="0"/>
        <v>1534</v>
      </c>
      <c r="T30" s="492">
        <f t="shared" si="0"/>
        <v>654</v>
      </c>
      <c r="U30" s="492">
        <f t="shared" si="0"/>
        <v>93071</v>
      </c>
      <c r="V30" s="492">
        <f t="shared" si="0"/>
        <v>48672</v>
      </c>
      <c r="W30" s="281"/>
      <c r="X30" s="681" t="s">
        <v>143</v>
      </c>
      <c r="Y30" s="682"/>
      <c r="Z30" s="492">
        <f t="shared" si="0"/>
        <v>1253</v>
      </c>
      <c r="AA30" s="492">
        <f t="shared" si="0"/>
        <v>665</v>
      </c>
      <c r="AB30" s="492">
        <f t="shared" si="0"/>
        <v>344</v>
      </c>
      <c r="AC30" s="492">
        <f t="shared" si="0"/>
        <v>178</v>
      </c>
      <c r="AD30" s="492">
        <f t="shared" si="0"/>
        <v>15</v>
      </c>
      <c r="AE30" s="492">
        <f t="shared" si="0"/>
        <v>3</v>
      </c>
      <c r="AF30" s="492">
        <f t="shared" si="0"/>
        <v>145</v>
      </c>
      <c r="AG30" s="492">
        <f t="shared" si="0"/>
        <v>45</v>
      </c>
      <c r="AH30" s="492">
        <f t="shared" si="0"/>
        <v>185</v>
      </c>
      <c r="AI30" s="492">
        <f t="shared" si="0"/>
        <v>71</v>
      </c>
      <c r="AJ30" s="492">
        <f t="shared" si="0"/>
        <v>2391</v>
      </c>
      <c r="AK30" s="492">
        <f t="shared" si="0"/>
        <v>1253</v>
      </c>
      <c r="AL30" s="492">
        <f t="shared" si="0"/>
        <v>162</v>
      </c>
      <c r="AM30" s="492">
        <f t="shared" si="0"/>
        <v>57</v>
      </c>
      <c r="AN30" s="492">
        <f t="shared" si="0"/>
        <v>837</v>
      </c>
      <c r="AO30" s="492">
        <f t="shared" si="0"/>
        <v>326</v>
      </c>
      <c r="AP30" s="492">
        <f t="shared" si="0"/>
        <v>218</v>
      </c>
      <c r="AQ30" s="492">
        <f t="shared" si="0"/>
        <v>84</v>
      </c>
      <c r="AR30" s="492">
        <f t="shared" si="0"/>
        <v>5550</v>
      </c>
      <c r="AS30" s="492">
        <f t="shared" si="0"/>
        <v>2682</v>
      </c>
      <c r="AU30" s="681" t="s">
        <v>143</v>
      </c>
      <c r="AV30" s="682"/>
      <c r="AW30" s="492">
        <f t="shared" ref="AW30:BJ30" si="1">SUM(AW7:AW28)</f>
        <v>809</v>
      </c>
      <c r="AX30" s="492">
        <f t="shared" si="1"/>
        <v>377</v>
      </c>
      <c r="AY30" s="492">
        <f t="shared" si="1"/>
        <v>38</v>
      </c>
      <c r="AZ30" s="492">
        <f t="shared" si="1"/>
        <v>135</v>
      </c>
      <c r="BA30" s="492">
        <f t="shared" si="1"/>
        <v>196</v>
      </c>
      <c r="BB30" s="492">
        <f t="shared" si="1"/>
        <v>514</v>
      </c>
      <c r="BC30" s="492">
        <f t="shared" si="1"/>
        <v>91</v>
      </c>
      <c r="BD30" s="492">
        <f t="shared" si="1"/>
        <v>234</v>
      </c>
      <c r="BE30" s="492">
        <f t="shared" si="1"/>
        <v>59</v>
      </c>
      <c r="BF30" s="492">
        <f t="shared" si="1"/>
        <v>2453</v>
      </c>
      <c r="BG30" s="492">
        <f t="shared" si="1"/>
        <v>2256</v>
      </c>
      <c r="BH30" s="492">
        <f t="shared" si="1"/>
        <v>227</v>
      </c>
      <c r="BI30" s="492">
        <f t="shared" si="1"/>
        <v>2483</v>
      </c>
      <c r="BJ30" s="492">
        <f t="shared" si="1"/>
        <v>482</v>
      </c>
      <c r="BL30" s="681" t="s">
        <v>143</v>
      </c>
      <c r="BM30" s="682"/>
      <c r="BN30" s="492">
        <f t="shared" ref="BN30:CE30" si="2">SUM(BN7:BN28)</f>
        <v>6225</v>
      </c>
      <c r="BO30" s="492">
        <f t="shared" si="2"/>
        <v>2317</v>
      </c>
      <c r="BP30" s="492">
        <f t="shared" si="2"/>
        <v>168</v>
      </c>
      <c r="BQ30" s="492">
        <f t="shared" si="2"/>
        <v>1537</v>
      </c>
      <c r="BR30" s="492">
        <f t="shared" si="2"/>
        <v>726</v>
      </c>
      <c r="BS30" s="492">
        <f t="shared" si="2"/>
        <v>754</v>
      </c>
      <c r="BT30" s="492">
        <f t="shared" si="2"/>
        <v>656</v>
      </c>
      <c r="BU30" s="492">
        <f t="shared" si="2"/>
        <v>819</v>
      </c>
      <c r="BV30" s="492">
        <f t="shared" si="2"/>
        <v>745</v>
      </c>
      <c r="BW30" s="492">
        <f t="shared" si="2"/>
        <v>726</v>
      </c>
      <c r="BX30" s="492">
        <f t="shared" si="2"/>
        <v>722</v>
      </c>
      <c r="BY30" s="492">
        <f t="shared" si="2"/>
        <v>475</v>
      </c>
      <c r="BZ30" s="492">
        <f t="shared" si="2"/>
        <v>543</v>
      </c>
      <c r="CA30" s="492">
        <f t="shared" si="2"/>
        <v>118</v>
      </c>
      <c r="CB30" s="492">
        <f t="shared" si="2"/>
        <v>62</v>
      </c>
      <c r="CC30" s="492">
        <f t="shared" si="2"/>
        <v>2</v>
      </c>
      <c r="CD30" s="492">
        <f t="shared" si="2"/>
        <v>148</v>
      </c>
      <c r="CE30" s="492">
        <f t="shared" si="2"/>
        <v>137</v>
      </c>
    </row>
    <row r="31" spans="1:83" s="640" customFormat="1" ht="25.5" customHeight="1">
      <c r="A31" s="752"/>
      <c r="B31" s="1386"/>
      <c r="C31" s="1387"/>
      <c r="D31" s="1387"/>
      <c r="E31" s="1383">
        <f>+E30+G30+I30+K30</f>
        <v>26652</v>
      </c>
      <c r="F31" s="1383"/>
      <c r="G31" s="1383"/>
      <c r="H31" s="1383"/>
      <c r="I31" s="1383"/>
      <c r="J31" s="1383"/>
      <c r="K31" s="1383"/>
      <c r="L31" s="1383"/>
      <c r="M31" s="1387">
        <f>+M30+O30+Q30+S30</f>
        <v>28115</v>
      </c>
      <c r="N31" s="1387"/>
      <c r="O31" s="1387"/>
      <c r="P31" s="1387"/>
      <c r="Q31" s="1387"/>
      <c r="R31" s="1387"/>
      <c r="S31" s="469"/>
      <c r="T31" s="469"/>
      <c r="U31" s="469"/>
      <c r="V31" s="469"/>
      <c r="W31" s="281"/>
      <c r="X31" s="752"/>
      <c r="Y31" s="1386"/>
      <c r="Z31" s="469"/>
      <c r="AA31" s="469"/>
      <c r="AB31" s="1383">
        <f>+AB30+AD30+AF30+AH30</f>
        <v>689</v>
      </c>
      <c r="AC31" s="1383"/>
      <c r="AD31" s="1383"/>
      <c r="AE31" s="1383"/>
      <c r="AF31" s="1383"/>
      <c r="AG31" s="1383"/>
      <c r="AH31" s="1383"/>
      <c r="AI31" s="1383"/>
      <c r="AJ31" s="1387">
        <f>+AJ30+AL30+AN30+AP30</f>
        <v>3608</v>
      </c>
      <c r="AK31" s="469"/>
      <c r="AL31" s="469"/>
      <c r="AM31" s="469"/>
      <c r="AN31" s="469"/>
      <c r="AO31" s="469"/>
      <c r="AP31" s="469"/>
      <c r="AQ31" s="469"/>
      <c r="AR31" s="469"/>
      <c r="AS31" s="469"/>
      <c r="AU31" s="752"/>
      <c r="AV31" s="1386"/>
      <c r="AW31" s="469"/>
      <c r="AX31" s="469"/>
      <c r="AY31" s="469"/>
      <c r="AZ31" s="469"/>
      <c r="BA31" s="469"/>
      <c r="BB31" s="469"/>
      <c r="BC31" s="469"/>
      <c r="BD31" s="469"/>
      <c r="BE31" s="469"/>
      <c r="BF31" s="469"/>
      <c r="BG31" s="469"/>
      <c r="BH31" s="469"/>
      <c r="BI31" s="469"/>
      <c r="BJ31" s="469"/>
      <c r="BL31" s="752"/>
      <c r="BM31" s="1386"/>
      <c r="BN31" s="469"/>
      <c r="BO31" s="469"/>
      <c r="BP31" s="469"/>
      <c r="BQ31" s="469"/>
      <c r="BR31" s="469"/>
      <c r="BS31" s="469"/>
      <c r="BT31" s="469"/>
      <c r="BU31" s="469"/>
      <c r="BV31" s="469"/>
      <c r="BW31" s="469"/>
      <c r="BX31" s="469"/>
      <c r="BY31" s="469"/>
      <c r="BZ31" s="469"/>
      <c r="CA31" s="469"/>
      <c r="CB31" s="469"/>
      <c r="CC31" s="469"/>
      <c r="CD31" s="469"/>
      <c r="CE31" s="469"/>
    </row>
    <row r="32" spans="1:83" s="494" customFormat="1" ht="11.25" customHeight="1">
      <c r="A32" s="1550" t="s">
        <v>246</v>
      </c>
      <c r="B32" s="1550"/>
      <c r="C32" s="1550"/>
      <c r="D32" s="1550"/>
      <c r="E32" s="1550"/>
      <c r="F32" s="1550"/>
      <c r="G32" s="1550"/>
      <c r="H32" s="1550"/>
      <c r="I32" s="1550"/>
      <c r="J32" s="1550"/>
      <c r="K32" s="1550"/>
      <c r="L32" s="1550"/>
      <c r="M32" s="1550"/>
      <c r="N32" s="1550"/>
      <c r="O32" s="1550"/>
      <c r="P32" s="1550"/>
      <c r="Q32" s="1550"/>
      <c r="R32" s="1550"/>
      <c r="S32" s="1550"/>
      <c r="T32" s="1550"/>
      <c r="U32" s="1550"/>
      <c r="V32" s="1550"/>
      <c r="X32" s="1550" t="s">
        <v>247</v>
      </c>
      <c r="Y32" s="1550"/>
      <c r="Z32" s="1550"/>
      <c r="AA32" s="1550"/>
      <c r="AB32" s="1550"/>
      <c r="AC32" s="1550"/>
      <c r="AD32" s="1550"/>
      <c r="AE32" s="1550"/>
      <c r="AF32" s="1550"/>
      <c r="AG32" s="1550"/>
      <c r="AH32" s="1550"/>
      <c r="AI32" s="1550"/>
      <c r="AJ32" s="1550"/>
      <c r="AK32" s="1550"/>
      <c r="AL32" s="1550"/>
      <c r="AM32" s="1550"/>
      <c r="AN32" s="1550"/>
      <c r="AO32" s="1550"/>
      <c r="AP32" s="1550"/>
      <c r="AQ32" s="1550"/>
      <c r="AR32" s="1550"/>
      <c r="AS32" s="1550"/>
      <c r="AU32" s="1550" t="s">
        <v>773</v>
      </c>
      <c r="AV32" s="1550"/>
      <c r="AW32" s="1550"/>
      <c r="AX32" s="1550"/>
      <c r="AY32" s="1550"/>
      <c r="AZ32" s="1550"/>
      <c r="BA32" s="1550"/>
      <c r="BB32" s="1550"/>
      <c r="BC32" s="1550"/>
      <c r="BD32" s="1550"/>
      <c r="BE32" s="1550"/>
      <c r="BF32" s="1550"/>
      <c r="BG32" s="1550"/>
      <c r="BH32" s="1550"/>
      <c r="BI32" s="1550"/>
      <c r="BJ32" s="1550"/>
      <c r="BL32" s="1688" t="s">
        <v>253</v>
      </c>
      <c r="BM32" s="1688"/>
      <c r="BN32" s="1688"/>
      <c r="BO32" s="1688"/>
      <c r="BP32" s="1688"/>
      <c r="BQ32" s="1688"/>
      <c r="BR32" s="1688"/>
      <c r="BS32" s="1688"/>
      <c r="BT32" s="1688"/>
      <c r="BU32" s="1688"/>
      <c r="BV32" s="1688"/>
      <c r="BW32" s="1688"/>
      <c r="BX32" s="1688"/>
      <c r="BY32" s="1688"/>
      <c r="BZ32" s="1688"/>
      <c r="CA32" s="1688"/>
      <c r="CB32" s="1688"/>
      <c r="CC32" s="1688"/>
      <c r="CD32" s="1688"/>
      <c r="CE32" s="1688"/>
    </row>
    <row r="33" spans="1:83" s="494" customFormat="1" ht="11.25" customHeight="1">
      <c r="A33" s="578" t="s">
        <v>227</v>
      </c>
      <c r="B33" s="564"/>
      <c r="C33" s="564"/>
      <c r="D33" s="564"/>
      <c r="E33" s="564"/>
      <c r="F33" s="564"/>
      <c r="G33" s="564"/>
      <c r="H33" s="564"/>
      <c r="I33" s="564"/>
      <c r="J33" s="564"/>
      <c r="K33" s="564"/>
      <c r="L33" s="564"/>
      <c r="M33" s="564"/>
      <c r="N33" s="564"/>
      <c r="O33" s="564"/>
      <c r="P33" s="564"/>
      <c r="Q33" s="564"/>
      <c r="R33" s="564"/>
      <c r="S33" s="564"/>
      <c r="T33" s="564"/>
      <c r="U33" s="564"/>
      <c r="V33" s="564"/>
      <c r="X33" s="578" t="s">
        <v>227</v>
      </c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4"/>
      <c r="AK33" s="564"/>
      <c r="AL33" s="564"/>
      <c r="AM33" s="564"/>
      <c r="AN33" s="564"/>
      <c r="AO33" s="564"/>
      <c r="AP33" s="564"/>
      <c r="AQ33" s="564"/>
      <c r="AR33" s="564"/>
      <c r="AS33" s="564"/>
      <c r="AU33" s="578" t="s">
        <v>227</v>
      </c>
      <c r="AV33" s="564"/>
      <c r="AW33" s="564"/>
      <c r="AX33" s="564"/>
      <c r="AY33" s="564"/>
      <c r="AZ33" s="564"/>
      <c r="BA33" s="564"/>
      <c r="BB33" s="564"/>
      <c r="BC33" s="564"/>
      <c r="BD33" s="564"/>
      <c r="BE33" s="564"/>
      <c r="BF33" s="564"/>
      <c r="BG33" s="564"/>
      <c r="BH33" s="564"/>
      <c r="BI33" s="564"/>
      <c r="BJ33" s="564"/>
      <c r="BK33" s="561"/>
      <c r="BL33" s="578" t="s">
        <v>227</v>
      </c>
      <c r="BM33" s="564"/>
      <c r="BN33" s="564"/>
      <c r="BO33" s="564"/>
      <c r="BP33" s="564"/>
      <c r="BQ33" s="581"/>
      <c r="BR33" s="581"/>
      <c r="BS33" s="581"/>
      <c r="BT33" s="581"/>
      <c r="BU33" s="581"/>
      <c r="BV33" s="581"/>
      <c r="BW33" s="581"/>
      <c r="BX33" s="581"/>
      <c r="BY33" s="581"/>
      <c r="BZ33" s="581"/>
      <c r="CA33" s="581"/>
      <c r="CB33" s="581"/>
      <c r="CC33" s="581"/>
      <c r="CD33" s="581"/>
      <c r="CE33" s="581"/>
    </row>
    <row r="35" spans="1:83" s="213" customFormat="1" ht="15" customHeight="1">
      <c r="A35" s="1673" t="s">
        <v>6</v>
      </c>
      <c r="B35" s="1678" t="s">
        <v>7</v>
      </c>
      <c r="C35" s="1581" t="s">
        <v>181</v>
      </c>
      <c r="D35" s="1581"/>
      <c r="E35" s="1581" t="s">
        <v>182</v>
      </c>
      <c r="F35" s="1581"/>
      <c r="G35" s="1581" t="s">
        <v>183</v>
      </c>
      <c r="H35" s="1581"/>
      <c r="I35" s="1506" t="s">
        <v>184</v>
      </c>
      <c r="J35" s="1507"/>
      <c r="K35" s="1506" t="s">
        <v>204</v>
      </c>
      <c r="L35" s="1507"/>
      <c r="M35" s="1506" t="s">
        <v>180</v>
      </c>
      <c r="N35" s="1507"/>
      <c r="O35" s="1506" t="s">
        <v>179</v>
      </c>
      <c r="P35" s="1507"/>
      <c r="Q35" s="1506" t="s">
        <v>178</v>
      </c>
      <c r="R35" s="1507"/>
      <c r="S35" s="1506" t="s">
        <v>205</v>
      </c>
      <c r="T35" s="1507"/>
      <c r="U35" s="1506" t="s">
        <v>142</v>
      </c>
      <c r="V35" s="1507"/>
      <c r="W35" s="495"/>
      <c r="X35" s="1673" t="s">
        <v>6</v>
      </c>
      <c r="Y35" s="1675" t="s">
        <v>7</v>
      </c>
      <c r="Z35" s="1506" t="s">
        <v>181</v>
      </c>
      <c r="AA35" s="1507"/>
      <c r="AB35" s="1506" t="s">
        <v>182</v>
      </c>
      <c r="AC35" s="1507"/>
      <c r="AD35" s="1506" t="s">
        <v>183</v>
      </c>
      <c r="AE35" s="1507"/>
      <c r="AF35" s="1506" t="s">
        <v>184</v>
      </c>
      <c r="AG35" s="1507"/>
      <c r="AH35" s="1506" t="s">
        <v>204</v>
      </c>
      <c r="AI35" s="1507"/>
      <c r="AJ35" s="1581" t="s">
        <v>180</v>
      </c>
      <c r="AK35" s="1581"/>
      <c r="AL35" s="1514" t="s">
        <v>179</v>
      </c>
      <c r="AM35" s="1634"/>
      <c r="AN35" s="1514" t="s">
        <v>178</v>
      </c>
      <c r="AO35" s="1634"/>
      <c r="AP35" s="1514" t="s">
        <v>205</v>
      </c>
      <c r="AQ35" s="1634"/>
      <c r="AR35" s="1581" t="s">
        <v>142</v>
      </c>
      <c r="AS35" s="1581"/>
      <c r="AT35" s="487"/>
      <c r="AU35" s="1522" t="s">
        <v>6</v>
      </c>
      <c r="AV35" s="1678" t="s">
        <v>7</v>
      </c>
      <c r="AW35" s="1581" t="s">
        <v>412</v>
      </c>
      <c r="AX35" s="1581"/>
      <c r="AY35" s="1581"/>
      <c r="AZ35" s="1581"/>
      <c r="BA35" s="1581"/>
      <c r="BB35" s="1581"/>
      <c r="BC35" s="1581"/>
      <c r="BD35" s="1581"/>
      <c r="BE35" s="1581"/>
      <c r="BF35" s="1581"/>
      <c r="BG35" s="1581" t="s">
        <v>141</v>
      </c>
      <c r="BH35" s="1581"/>
      <c r="BI35" s="1581"/>
      <c r="BJ35" s="1662" t="s">
        <v>153</v>
      </c>
      <c r="BL35" s="1522" t="s">
        <v>6</v>
      </c>
      <c r="BM35" s="1678" t="s">
        <v>7</v>
      </c>
      <c r="BN35" s="1529" t="s">
        <v>210</v>
      </c>
      <c r="BO35" s="1677"/>
      <c r="BP35" s="1529" t="s">
        <v>211</v>
      </c>
      <c r="BQ35" s="1677"/>
      <c r="BR35" s="1522" t="s">
        <v>746</v>
      </c>
      <c r="BS35" s="1522"/>
      <c r="BT35" s="1522"/>
      <c r="BU35" s="1522"/>
      <c r="BV35" s="1522"/>
      <c r="BW35" s="1522"/>
      <c r="BX35" s="1522"/>
      <c r="BY35" s="1522"/>
      <c r="BZ35" s="1522"/>
      <c r="CA35" s="1522"/>
      <c r="CB35" s="1522"/>
      <c r="CC35" s="1522"/>
      <c r="CD35" s="1522"/>
      <c r="CE35" s="1522"/>
    </row>
    <row r="36" spans="1:83" s="213" customFormat="1" ht="24" customHeight="1">
      <c r="A36" s="1674"/>
      <c r="B36" s="1678"/>
      <c r="C36" s="463" t="s">
        <v>395</v>
      </c>
      <c r="D36" s="463" t="s">
        <v>396</v>
      </c>
      <c r="E36" s="463" t="s">
        <v>395</v>
      </c>
      <c r="F36" s="463" t="s">
        <v>396</v>
      </c>
      <c r="G36" s="463" t="s">
        <v>395</v>
      </c>
      <c r="H36" s="463" t="s">
        <v>396</v>
      </c>
      <c r="I36" s="463" t="s">
        <v>395</v>
      </c>
      <c r="J36" s="463" t="s">
        <v>396</v>
      </c>
      <c r="K36" s="463" t="s">
        <v>395</v>
      </c>
      <c r="L36" s="463" t="s">
        <v>396</v>
      </c>
      <c r="M36" s="463" t="s">
        <v>395</v>
      </c>
      <c r="N36" s="463" t="s">
        <v>396</v>
      </c>
      <c r="O36" s="463" t="s">
        <v>395</v>
      </c>
      <c r="P36" s="463" t="s">
        <v>396</v>
      </c>
      <c r="Q36" s="463" t="s">
        <v>395</v>
      </c>
      <c r="R36" s="463" t="s">
        <v>396</v>
      </c>
      <c r="S36" s="463" t="s">
        <v>395</v>
      </c>
      <c r="T36" s="463" t="s">
        <v>396</v>
      </c>
      <c r="U36" s="463" t="s">
        <v>395</v>
      </c>
      <c r="V36" s="463" t="s">
        <v>396</v>
      </c>
      <c r="W36" s="496"/>
      <c r="X36" s="1674"/>
      <c r="Y36" s="1676"/>
      <c r="Z36" s="463" t="s">
        <v>395</v>
      </c>
      <c r="AA36" s="463" t="s">
        <v>396</v>
      </c>
      <c r="AB36" s="463" t="s">
        <v>395</v>
      </c>
      <c r="AC36" s="463" t="s">
        <v>396</v>
      </c>
      <c r="AD36" s="463" t="s">
        <v>395</v>
      </c>
      <c r="AE36" s="463" t="s">
        <v>396</v>
      </c>
      <c r="AF36" s="463" t="s">
        <v>395</v>
      </c>
      <c r="AG36" s="463" t="s">
        <v>396</v>
      </c>
      <c r="AH36" s="463" t="s">
        <v>395</v>
      </c>
      <c r="AI36" s="463" t="s">
        <v>396</v>
      </c>
      <c r="AJ36" s="463" t="s">
        <v>395</v>
      </c>
      <c r="AK36" s="463" t="s">
        <v>396</v>
      </c>
      <c r="AL36" s="463" t="s">
        <v>395</v>
      </c>
      <c r="AM36" s="463" t="s">
        <v>396</v>
      </c>
      <c r="AN36" s="463" t="s">
        <v>395</v>
      </c>
      <c r="AO36" s="463" t="s">
        <v>396</v>
      </c>
      <c r="AP36" s="463" t="s">
        <v>395</v>
      </c>
      <c r="AQ36" s="463" t="s">
        <v>396</v>
      </c>
      <c r="AR36" s="463" t="s">
        <v>395</v>
      </c>
      <c r="AS36" s="463" t="s">
        <v>396</v>
      </c>
      <c r="AT36" s="488"/>
      <c r="AU36" s="1522"/>
      <c r="AV36" s="1678"/>
      <c r="AW36" s="463" t="s">
        <v>181</v>
      </c>
      <c r="AX36" s="463" t="s">
        <v>182</v>
      </c>
      <c r="AY36" s="463" t="s">
        <v>183</v>
      </c>
      <c r="AZ36" s="463" t="s">
        <v>184</v>
      </c>
      <c r="BA36" s="463" t="s">
        <v>207</v>
      </c>
      <c r="BB36" s="463" t="s">
        <v>185</v>
      </c>
      <c r="BC36" s="463" t="s">
        <v>186</v>
      </c>
      <c r="BD36" s="463" t="s">
        <v>187</v>
      </c>
      <c r="BE36" s="463" t="s">
        <v>208</v>
      </c>
      <c r="BF36" s="463" t="s">
        <v>142</v>
      </c>
      <c r="BG36" s="463" t="s">
        <v>736</v>
      </c>
      <c r="BH36" s="463" t="s">
        <v>156</v>
      </c>
      <c r="BI36" s="463" t="s">
        <v>142</v>
      </c>
      <c r="BJ36" s="1614"/>
      <c r="BL36" s="1522"/>
      <c r="BM36" s="1678"/>
      <c r="BN36" s="465" t="s">
        <v>209</v>
      </c>
      <c r="BO36" s="465" t="s">
        <v>151</v>
      </c>
      <c r="BP36" s="465" t="s">
        <v>735</v>
      </c>
      <c r="BQ36" s="465" t="s">
        <v>145</v>
      </c>
      <c r="BR36" s="465" t="s">
        <v>189</v>
      </c>
      <c r="BS36" s="465" t="s">
        <v>188</v>
      </c>
      <c r="BT36" s="465" t="s">
        <v>191</v>
      </c>
      <c r="BU36" s="465" t="s">
        <v>190</v>
      </c>
      <c r="BV36" s="465" t="s">
        <v>192</v>
      </c>
      <c r="BW36" s="465" t="s">
        <v>193</v>
      </c>
      <c r="BX36" s="465" t="s">
        <v>194</v>
      </c>
      <c r="BY36" s="465" t="s">
        <v>230</v>
      </c>
      <c r="BZ36" s="465" t="s">
        <v>165</v>
      </c>
      <c r="CA36" s="465" t="s">
        <v>196</v>
      </c>
      <c r="CB36" s="465" t="s">
        <v>197</v>
      </c>
      <c r="CC36" s="465" t="s">
        <v>198</v>
      </c>
      <c r="CD36" s="465" t="s">
        <v>199</v>
      </c>
      <c r="CE36" s="510" t="s">
        <v>206</v>
      </c>
    </row>
    <row r="37" spans="1:83">
      <c r="A37" s="678" t="s">
        <v>177</v>
      </c>
      <c r="B37" s="679"/>
      <c r="C37" s="674"/>
      <c r="D37" s="674"/>
      <c r="E37" s="674"/>
      <c r="F37" s="674"/>
      <c r="G37" s="674"/>
      <c r="H37" s="674"/>
      <c r="I37" s="674"/>
      <c r="J37" s="674"/>
      <c r="K37" s="674"/>
      <c r="L37" s="674"/>
      <c r="M37" s="674"/>
      <c r="N37" s="674"/>
      <c r="O37" s="674"/>
      <c r="P37" s="674"/>
      <c r="Q37" s="674"/>
      <c r="R37" s="674"/>
      <c r="S37" s="674"/>
      <c r="T37" s="674"/>
      <c r="U37" s="508"/>
      <c r="V37" s="508"/>
      <c r="X37" s="678" t="s">
        <v>177</v>
      </c>
      <c r="Y37" s="679"/>
      <c r="Z37" s="674"/>
      <c r="AA37" s="674"/>
      <c r="AB37" s="674"/>
      <c r="AC37" s="674"/>
      <c r="AD37" s="674"/>
      <c r="AE37" s="674"/>
      <c r="AF37" s="674"/>
      <c r="AG37" s="674"/>
      <c r="AH37" s="674"/>
      <c r="AI37" s="674"/>
      <c r="AJ37" s="674"/>
      <c r="AK37" s="674"/>
      <c r="AL37" s="674"/>
      <c r="AM37" s="674"/>
      <c r="AN37" s="674"/>
      <c r="AO37" s="674"/>
      <c r="AP37" s="674"/>
      <c r="AQ37" s="674"/>
      <c r="AR37" s="674"/>
      <c r="AS37" s="674"/>
      <c r="AU37" s="678" t="s">
        <v>177</v>
      </c>
      <c r="AV37" s="679"/>
      <c r="AW37" s="674"/>
      <c r="AX37" s="674"/>
      <c r="AY37" s="674"/>
      <c r="AZ37" s="674"/>
      <c r="BA37" s="674"/>
      <c r="BB37" s="674"/>
      <c r="BC37" s="674"/>
      <c r="BD37" s="674"/>
      <c r="BE37" s="674"/>
      <c r="BF37" s="674"/>
      <c r="BG37" s="674"/>
      <c r="BH37" s="674"/>
      <c r="BI37" s="674"/>
      <c r="BJ37" s="674"/>
      <c r="BL37" s="678" t="s">
        <v>177</v>
      </c>
      <c r="BM37" s="679"/>
      <c r="BN37" s="674"/>
      <c r="BO37" s="674"/>
      <c r="BP37" s="674"/>
      <c r="BQ37" s="674"/>
      <c r="BR37" s="674"/>
      <c r="BS37" s="674"/>
      <c r="BT37" s="674"/>
      <c r="BU37" s="674"/>
      <c r="BV37" s="674"/>
      <c r="BW37" s="674"/>
      <c r="BX37" s="674"/>
      <c r="BY37" s="674"/>
      <c r="BZ37" s="674"/>
      <c r="CA37" s="674"/>
      <c r="CB37" s="674"/>
      <c r="CC37" s="674"/>
      <c r="CD37" s="674"/>
      <c r="CE37" s="674"/>
    </row>
    <row r="38" spans="1:83">
      <c r="A38" s="479" t="s">
        <v>9</v>
      </c>
      <c r="B38" s="500">
        <v>313</v>
      </c>
      <c r="C38" s="508">
        <v>1152</v>
      </c>
      <c r="D38" s="508">
        <v>648</v>
      </c>
      <c r="E38" s="508">
        <v>570</v>
      </c>
      <c r="F38" s="508">
        <v>334</v>
      </c>
      <c r="G38" s="508">
        <v>0</v>
      </c>
      <c r="H38" s="508">
        <v>0</v>
      </c>
      <c r="I38" s="508">
        <v>208</v>
      </c>
      <c r="J38" s="508">
        <v>100</v>
      </c>
      <c r="K38" s="508">
        <v>67</v>
      </c>
      <c r="L38" s="508">
        <v>30</v>
      </c>
      <c r="M38" s="508">
        <v>513</v>
      </c>
      <c r="N38" s="508">
        <v>280</v>
      </c>
      <c r="O38" s="508">
        <v>0</v>
      </c>
      <c r="P38" s="508">
        <v>0</v>
      </c>
      <c r="Q38" s="508">
        <v>156</v>
      </c>
      <c r="R38" s="508">
        <v>40</v>
      </c>
      <c r="S38" s="508">
        <v>0</v>
      </c>
      <c r="T38" s="508">
        <v>0</v>
      </c>
      <c r="U38" s="508">
        <v>2666</v>
      </c>
      <c r="V38" s="508">
        <v>1432</v>
      </c>
      <c r="X38" s="479" t="s">
        <v>9</v>
      </c>
      <c r="Y38" s="500">
        <v>313</v>
      </c>
      <c r="Z38" s="508">
        <v>28</v>
      </c>
      <c r="AA38" s="508">
        <v>16</v>
      </c>
      <c r="AB38" s="508">
        <v>16</v>
      </c>
      <c r="AC38" s="508">
        <v>10</v>
      </c>
      <c r="AD38" s="508">
        <v>0</v>
      </c>
      <c r="AE38" s="508">
        <v>0</v>
      </c>
      <c r="AF38" s="508">
        <v>2</v>
      </c>
      <c r="AG38" s="508">
        <v>1</v>
      </c>
      <c r="AH38" s="508">
        <v>1</v>
      </c>
      <c r="AI38" s="508">
        <v>1</v>
      </c>
      <c r="AJ38" s="508">
        <v>104</v>
      </c>
      <c r="AK38" s="508">
        <v>57</v>
      </c>
      <c r="AL38" s="508">
        <v>0</v>
      </c>
      <c r="AM38" s="508">
        <v>0</v>
      </c>
      <c r="AN38" s="508">
        <v>24</v>
      </c>
      <c r="AO38" s="508">
        <v>7</v>
      </c>
      <c r="AP38" s="508">
        <v>0</v>
      </c>
      <c r="AQ38" s="508">
        <v>0</v>
      </c>
      <c r="AR38" s="508">
        <v>175</v>
      </c>
      <c r="AS38" s="508">
        <v>92</v>
      </c>
      <c r="AU38" s="479" t="s">
        <v>9</v>
      </c>
      <c r="AV38" s="500">
        <v>313</v>
      </c>
      <c r="AW38" s="508">
        <v>22</v>
      </c>
      <c r="AX38" s="508">
        <v>10</v>
      </c>
      <c r="AY38" s="508">
        <v>0</v>
      </c>
      <c r="AZ38" s="508">
        <v>5</v>
      </c>
      <c r="BA38" s="508">
        <v>2</v>
      </c>
      <c r="BB38" s="508">
        <v>12</v>
      </c>
      <c r="BC38" s="508">
        <v>0</v>
      </c>
      <c r="BD38" s="508">
        <v>5</v>
      </c>
      <c r="BE38" s="508">
        <v>0</v>
      </c>
      <c r="BF38" s="508">
        <v>56</v>
      </c>
      <c r="BG38" s="508">
        <v>66</v>
      </c>
      <c r="BH38" s="508">
        <v>1</v>
      </c>
      <c r="BI38" s="508">
        <v>67</v>
      </c>
      <c r="BJ38" s="508">
        <v>7</v>
      </c>
      <c r="BL38" s="479" t="s">
        <v>9</v>
      </c>
      <c r="BM38" s="500">
        <v>313</v>
      </c>
      <c r="BN38" s="508">
        <v>99</v>
      </c>
      <c r="BO38" s="508">
        <v>46</v>
      </c>
      <c r="BP38" s="508">
        <v>0</v>
      </c>
      <c r="BQ38" s="508">
        <v>20</v>
      </c>
      <c r="BR38" s="508">
        <v>22</v>
      </c>
      <c r="BS38" s="508">
        <v>14</v>
      </c>
      <c r="BT38" s="508">
        <v>9</v>
      </c>
      <c r="BU38" s="508">
        <v>15</v>
      </c>
      <c r="BV38" s="508">
        <v>11</v>
      </c>
      <c r="BW38" s="508">
        <v>11</v>
      </c>
      <c r="BX38" s="508">
        <v>12</v>
      </c>
      <c r="BY38" s="508">
        <v>6</v>
      </c>
      <c r="BZ38" s="508">
        <v>9</v>
      </c>
      <c r="CA38" s="508">
        <v>1</v>
      </c>
      <c r="CB38" s="508">
        <v>1</v>
      </c>
      <c r="CC38" s="508">
        <v>0</v>
      </c>
      <c r="CD38" s="508">
        <v>3</v>
      </c>
      <c r="CE38" s="508">
        <v>1</v>
      </c>
    </row>
    <row r="39" spans="1:83">
      <c r="A39" s="479" t="s">
        <v>10</v>
      </c>
      <c r="B39" s="500">
        <v>312</v>
      </c>
      <c r="C39" s="508">
        <v>489</v>
      </c>
      <c r="D39" s="508">
        <v>289</v>
      </c>
      <c r="E39" s="508">
        <v>96</v>
      </c>
      <c r="F39" s="508">
        <v>67</v>
      </c>
      <c r="G39" s="508">
        <v>49</v>
      </c>
      <c r="H39" s="508">
        <v>28</v>
      </c>
      <c r="I39" s="508">
        <v>0</v>
      </c>
      <c r="J39" s="508">
        <v>0</v>
      </c>
      <c r="K39" s="508">
        <v>109</v>
      </c>
      <c r="L39" s="508">
        <v>55</v>
      </c>
      <c r="M39" s="508">
        <v>135</v>
      </c>
      <c r="N39" s="508">
        <v>80</v>
      </c>
      <c r="O39" s="508">
        <v>0</v>
      </c>
      <c r="P39" s="508">
        <v>0</v>
      </c>
      <c r="Q39" s="508">
        <v>38</v>
      </c>
      <c r="R39" s="508">
        <v>10</v>
      </c>
      <c r="S39" s="508">
        <v>0</v>
      </c>
      <c r="T39" s="508">
        <v>0</v>
      </c>
      <c r="U39" s="508">
        <v>916</v>
      </c>
      <c r="V39" s="508">
        <v>529</v>
      </c>
      <c r="X39" s="479" t="s">
        <v>10</v>
      </c>
      <c r="Y39" s="500">
        <v>312</v>
      </c>
      <c r="Z39" s="508">
        <v>0</v>
      </c>
      <c r="AA39" s="508">
        <v>0</v>
      </c>
      <c r="AB39" s="508">
        <v>1</v>
      </c>
      <c r="AC39" s="508">
        <v>1</v>
      </c>
      <c r="AD39" s="508">
        <v>0</v>
      </c>
      <c r="AE39" s="508">
        <v>0</v>
      </c>
      <c r="AF39" s="508">
        <v>0</v>
      </c>
      <c r="AG39" s="508">
        <v>0</v>
      </c>
      <c r="AH39" s="508">
        <v>3</v>
      </c>
      <c r="AI39" s="508">
        <v>0</v>
      </c>
      <c r="AJ39" s="508">
        <v>25</v>
      </c>
      <c r="AK39" s="508">
        <v>11</v>
      </c>
      <c r="AL39" s="508">
        <v>0</v>
      </c>
      <c r="AM39" s="508">
        <v>0</v>
      </c>
      <c r="AN39" s="508">
        <v>11</v>
      </c>
      <c r="AO39" s="508">
        <v>5</v>
      </c>
      <c r="AP39" s="508">
        <v>0</v>
      </c>
      <c r="AQ39" s="508">
        <v>0</v>
      </c>
      <c r="AR39" s="508">
        <v>40</v>
      </c>
      <c r="AS39" s="508">
        <v>17</v>
      </c>
      <c r="AU39" s="479" t="s">
        <v>10</v>
      </c>
      <c r="AV39" s="500">
        <v>312</v>
      </c>
      <c r="AW39" s="508">
        <v>10</v>
      </c>
      <c r="AX39" s="508">
        <v>2</v>
      </c>
      <c r="AY39" s="508">
        <v>1</v>
      </c>
      <c r="AZ39" s="508">
        <v>0</v>
      </c>
      <c r="BA39" s="508">
        <v>2</v>
      </c>
      <c r="BB39" s="508">
        <v>4</v>
      </c>
      <c r="BC39" s="508">
        <v>0</v>
      </c>
      <c r="BD39" s="508">
        <v>2</v>
      </c>
      <c r="BE39" s="508">
        <v>0</v>
      </c>
      <c r="BF39" s="508">
        <v>21</v>
      </c>
      <c r="BG39" s="508">
        <v>15</v>
      </c>
      <c r="BH39" s="508">
        <v>10</v>
      </c>
      <c r="BI39" s="508">
        <v>25</v>
      </c>
      <c r="BJ39" s="508">
        <v>4</v>
      </c>
      <c r="BL39" s="479" t="s">
        <v>10</v>
      </c>
      <c r="BM39" s="500">
        <v>312</v>
      </c>
      <c r="BN39" s="508">
        <v>49</v>
      </c>
      <c r="BO39" s="508">
        <v>19</v>
      </c>
      <c r="BP39" s="508">
        <v>0</v>
      </c>
      <c r="BQ39" s="508">
        <v>5</v>
      </c>
      <c r="BR39" s="508">
        <v>6</v>
      </c>
      <c r="BS39" s="508">
        <v>7</v>
      </c>
      <c r="BT39" s="508">
        <v>5</v>
      </c>
      <c r="BU39" s="508">
        <v>5</v>
      </c>
      <c r="BV39" s="508">
        <v>4</v>
      </c>
      <c r="BW39" s="508">
        <v>7</v>
      </c>
      <c r="BX39" s="508">
        <v>6</v>
      </c>
      <c r="BY39" s="508">
        <v>3</v>
      </c>
      <c r="BZ39" s="508">
        <v>5</v>
      </c>
      <c r="CA39" s="508">
        <v>0</v>
      </c>
      <c r="CB39" s="508">
        <v>0</v>
      </c>
      <c r="CC39" s="508">
        <v>0</v>
      </c>
      <c r="CD39" s="508">
        <v>1</v>
      </c>
      <c r="CE39" s="508">
        <v>0</v>
      </c>
    </row>
    <row r="40" spans="1:83">
      <c r="A40" s="479" t="s">
        <v>11</v>
      </c>
      <c r="B40" s="500">
        <v>316</v>
      </c>
      <c r="C40" s="508">
        <v>28</v>
      </c>
      <c r="D40" s="508">
        <v>10</v>
      </c>
      <c r="E40" s="508">
        <v>0</v>
      </c>
      <c r="F40" s="508">
        <v>0</v>
      </c>
      <c r="G40" s="508">
        <v>0</v>
      </c>
      <c r="H40" s="508">
        <v>0</v>
      </c>
      <c r="I40" s="508">
        <v>0</v>
      </c>
      <c r="J40" s="508">
        <v>0</v>
      </c>
      <c r="K40" s="508">
        <v>0</v>
      </c>
      <c r="L40" s="508">
        <v>0</v>
      </c>
      <c r="M40" s="508">
        <v>0</v>
      </c>
      <c r="N40" s="508">
        <v>0</v>
      </c>
      <c r="O40" s="508">
        <v>0</v>
      </c>
      <c r="P40" s="508">
        <v>0</v>
      </c>
      <c r="Q40" s="508">
        <v>0</v>
      </c>
      <c r="R40" s="508">
        <v>0</v>
      </c>
      <c r="S40" s="508">
        <v>0</v>
      </c>
      <c r="T40" s="508">
        <v>0</v>
      </c>
      <c r="U40" s="508">
        <v>28</v>
      </c>
      <c r="V40" s="508">
        <v>10</v>
      </c>
      <c r="X40" s="479" t="s">
        <v>11</v>
      </c>
      <c r="Y40" s="500">
        <v>316</v>
      </c>
      <c r="Z40" s="508">
        <v>0</v>
      </c>
      <c r="AA40" s="508">
        <v>0</v>
      </c>
      <c r="AB40" s="508">
        <v>0</v>
      </c>
      <c r="AC40" s="508">
        <v>0</v>
      </c>
      <c r="AD40" s="508">
        <v>0</v>
      </c>
      <c r="AE40" s="508">
        <v>0</v>
      </c>
      <c r="AF40" s="508">
        <v>0</v>
      </c>
      <c r="AG40" s="508">
        <v>0</v>
      </c>
      <c r="AH40" s="508">
        <v>0</v>
      </c>
      <c r="AI40" s="508">
        <v>0</v>
      </c>
      <c r="AJ40" s="508">
        <v>0</v>
      </c>
      <c r="AK40" s="508">
        <v>0</v>
      </c>
      <c r="AL40" s="508">
        <v>0</v>
      </c>
      <c r="AM40" s="508">
        <v>0</v>
      </c>
      <c r="AN40" s="508">
        <v>0</v>
      </c>
      <c r="AO40" s="508">
        <v>0</v>
      </c>
      <c r="AP40" s="508">
        <v>0</v>
      </c>
      <c r="AQ40" s="508">
        <v>0</v>
      </c>
      <c r="AR40" s="508">
        <v>0</v>
      </c>
      <c r="AS40" s="508">
        <v>0</v>
      </c>
      <c r="AU40" s="479" t="s">
        <v>11</v>
      </c>
      <c r="AV40" s="500">
        <v>316</v>
      </c>
      <c r="AW40" s="508">
        <v>1</v>
      </c>
      <c r="AX40" s="508">
        <v>0</v>
      </c>
      <c r="AY40" s="508">
        <v>0</v>
      </c>
      <c r="AZ40" s="508">
        <v>0</v>
      </c>
      <c r="BA40" s="508">
        <v>0</v>
      </c>
      <c r="BB40" s="508">
        <v>0</v>
      </c>
      <c r="BC40" s="508">
        <v>0</v>
      </c>
      <c r="BD40" s="508">
        <v>0</v>
      </c>
      <c r="BE40" s="508">
        <v>0</v>
      </c>
      <c r="BF40" s="508">
        <v>1</v>
      </c>
      <c r="BG40" s="508">
        <v>1</v>
      </c>
      <c r="BH40" s="508">
        <v>0</v>
      </c>
      <c r="BI40" s="508">
        <v>1</v>
      </c>
      <c r="BJ40" s="508">
        <v>1</v>
      </c>
      <c r="BL40" s="479" t="s">
        <v>11</v>
      </c>
      <c r="BM40" s="500">
        <v>316</v>
      </c>
      <c r="BN40" s="508">
        <v>7</v>
      </c>
      <c r="BO40" s="508">
        <v>2</v>
      </c>
      <c r="BP40" s="508">
        <v>0</v>
      </c>
      <c r="BQ40" s="508">
        <v>0</v>
      </c>
      <c r="BR40" s="508">
        <v>1</v>
      </c>
      <c r="BS40" s="508">
        <v>1</v>
      </c>
      <c r="BT40" s="508">
        <v>1</v>
      </c>
      <c r="BU40" s="508">
        <v>1</v>
      </c>
      <c r="BV40" s="508">
        <v>1</v>
      </c>
      <c r="BW40" s="508">
        <v>1</v>
      </c>
      <c r="BX40" s="508">
        <v>1</v>
      </c>
      <c r="BY40" s="508">
        <v>0</v>
      </c>
      <c r="BZ40" s="508">
        <v>1</v>
      </c>
      <c r="CA40" s="508">
        <v>0</v>
      </c>
      <c r="CB40" s="508">
        <v>0</v>
      </c>
      <c r="CC40" s="508">
        <v>0</v>
      </c>
      <c r="CD40" s="508">
        <v>0</v>
      </c>
      <c r="CE40" s="508">
        <v>0</v>
      </c>
    </row>
    <row r="41" spans="1:83">
      <c r="A41" s="479" t="s">
        <v>13</v>
      </c>
      <c r="B41" s="500">
        <v>314</v>
      </c>
      <c r="C41" s="508">
        <v>570</v>
      </c>
      <c r="D41" s="508">
        <v>297</v>
      </c>
      <c r="E41" s="508">
        <v>148</v>
      </c>
      <c r="F41" s="508">
        <v>94</v>
      </c>
      <c r="G41" s="508">
        <v>30</v>
      </c>
      <c r="H41" s="508">
        <v>16</v>
      </c>
      <c r="I41" s="508">
        <v>94</v>
      </c>
      <c r="J41" s="508">
        <v>47</v>
      </c>
      <c r="K41" s="508">
        <v>34</v>
      </c>
      <c r="L41" s="508">
        <v>19</v>
      </c>
      <c r="M41" s="508">
        <v>145</v>
      </c>
      <c r="N41" s="508">
        <v>83</v>
      </c>
      <c r="O41" s="508">
        <v>3</v>
      </c>
      <c r="P41" s="508">
        <v>0</v>
      </c>
      <c r="Q41" s="508">
        <v>74</v>
      </c>
      <c r="R41" s="508">
        <v>35</v>
      </c>
      <c r="S41" s="508">
        <v>0</v>
      </c>
      <c r="T41" s="508">
        <v>0</v>
      </c>
      <c r="U41" s="508">
        <v>1098</v>
      </c>
      <c r="V41" s="508">
        <v>591</v>
      </c>
      <c r="X41" s="479" t="s">
        <v>13</v>
      </c>
      <c r="Y41" s="500">
        <v>314</v>
      </c>
      <c r="Z41" s="508">
        <v>20</v>
      </c>
      <c r="AA41" s="508">
        <v>8</v>
      </c>
      <c r="AB41" s="508">
        <v>3</v>
      </c>
      <c r="AC41" s="508">
        <v>0</v>
      </c>
      <c r="AD41" s="508">
        <v>0</v>
      </c>
      <c r="AE41" s="508">
        <v>0</v>
      </c>
      <c r="AF41" s="508">
        <v>3</v>
      </c>
      <c r="AG41" s="508">
        <v>2</v>
      </c>
      <c r="AH41" s="508">
        <v>0</v>
      </c>
      <c r="AI41" s="508">
        <v>0</v>
      </c>
      <c r="AJ41" s="508">
        <v>18</v>
      </c>
      <c r="AK41" s="508">
        <v>7</v>
      </c>
      <c r="AL41" s="508">
        <v>0</v>
      </c>
      <c r="AM41" s="508">
        <v>0</v>
      </c>
      <c r="AN41" s="508">
        <v>9</v>
      </c>
      <c r="AO41" s="508">
        <v>5</v>
      </c>
      <c r="AP41" s="508">
        <v>0</v>
      </c>
      <c r="AQ41" s="508">
        <v>0</v>
      </c>
      <c r="AR41" s="508">
        <v>53</v>
      </c>
      <c r="AS41" s="508">
        <v>22</v>
      </c>
      <c r="AU41" s="479" t="s">
        <v>13</v>
      </c>
      <c r="AV41" s="500">
        <v>314</v>
      </c>
      <c r="AW41" s="508">
        <v>12</v>
      </c>
      <c r="AX41" s="508">
        <v>4</v>
      </c>
      <c r="AY41" s="508">
        <v>1</v>
      </c>
      <c r="AZ41" s="508">
        <v>3</v>
      </c>
      <c r="BA41" s="508">
        <v>1</v>
      </c>
      <c r="BB41" s="508">
        <v>6</v>
      </c>
      <c r="BC41" s="508">
        <v>1</v>
      </c>
      <c r="BD41" s="508">
        <v>4</v>
      </c>
      <c r="BE41" s="508">
        <v>0</v>
      </c>
      <c r="BF41" s="508">
        <v>32</v>
      </c>
      <c r="BG41" s="508">
        <v>32</v>
      </c>
      <c r="BH41" s="508">
        <v>1</v>
      </c>
      <c r="BI41" s="508">
        <v>33</v>
      </c>
      <c r="BJ41" s="508">
        <v>6</v>
      </c>
      <c r="BL41" s="479" t="s">
        <v>13</v>
      </c>
      <c r="BM41" s="500">
        <v>314</v>
      </c>
      <c r="BN41" s="508">
        <v>78</v>
      </c>
      <c r="BO41" s="508">
        <v>26</v>
      </c>
      <c r="BP41" s="508">
        <v>1</v>
      </c>
      <c r="BQ41" s="508">
        <v>10</v>
      </c>
      <c r="BR41" s="508">
        <v>10</v>
      </c>
      <c r="BS41" s="508">
        <v>8</v>
      </c>
      <c r="BT41" s="508">
        <v>7</v>
      </c>
      <c r="BU41" s="508">
        <v>12</v>
      </c>
      <c r="BV41" s="508">
        <v>11</v>
      </c>
      <c r="BW41" s="508">
        <v>10</v>
      </c>
      <c r="BX41" s="508">
        <v>10</v>
      </c>
      <c r="BY41" s="508">
        <v>5</v>
      </c>
      <c r="BZ41" s="508">
        <v>7</v>
      </c>
      <c r="CA41" s="508">
        <v>0</v>
      </c>
      <c r="CB41" s="508">
        <v>0</v>
      </c>
      <c r="CC41" s="508">
        <v>0</v>
      </c>
      <c r="CD41" s="508">
        <v>0</v>
      </c>
      <c r="CE41" s="508">
        <v>0</v>
      </c>
    </row>
    <row r="42" spans="1:83">
      <c r="A42" s="480" t="s">
        <v>14</v>
      </c>
      <c r="B42" s="500"/>
      <c r="C42" s="508"/>
      <c r="D42" s="508"/>
      <c r="E42" s="508"/>
      <c r="F42" s="508"/>
      <c r="G42" s="508"/>
      <c r="H42" s="508"/>
      <c r="I42" s="508"/>
      <c r="J42" s="508"/>
      <c r="K42" s="508"/>
      <c r="L42" s="508"/>
      <c r="M42" s="508"/>
      <c r="N42" s="508"/>
      <c r="O42" s="508"/>
      <c r="P42" s="508"/>
      <c r="Q42" s="508"/>
      <c r="R42" s="508"/>
      <c r="S42" s="508"/>
      <c r="T42" s="508"/>
      <c r="U42" s="508"/>
      <c r="V42" s="508"/>
      <c r="X42" s="480" t="s">
        <v>14</v>
      </c>
      <c r="Y42" s="500"/>
      <c r="Z42" s="508"/>
      <c r="AA42" s="508"/>
      <c r="AB42" s="508"/>
      <c r="AC42" s="508"/>
      <c r="AD42" s="508"/>
      <c r="AE42" s="508"/>
      <c r="AF42" s="508"/>
      <c r="AG42" s="508"/>
      <c r="AH42" s="508"/>
      <c r="AI42" s="508"/>
      <c r="AJ42" s="508"/>
      <c r="AK42" s="508"/>
      <c r="AL42" s="508"/>
      <c r="AM42" s="508"/>
      <c r="AN42" s="508"/>
      <c r="AO42" s="508"/>
      <c r="AP42" s="508"/>
      <c r="AQ42" s="508"/>
      <c r="AR42" s="508"/>
      <c r="AS42" s="508"/>
      <c r="AU42" s="480" t="s">
        <v>14</v>
      </c>
      <c r="AV42" s="500"/>
      <c r="AW42" s="508"/>
      <c r="AX42" s="508"/>
      <c r="AY42" s="508"/>
      <c r="AZ42" s="508"/>
      <c r="BA42" s="508"/>
      <c r="BB42" s="508"/>
      <c r="BC42" s="508"/>
      <c r="BD42" s="508"/>
      <c r="BE42" s="508"/>
      <c r="BF42" s="508"/>
      <c r="BG42" s="508"/>
      <c r="BH42" s="508"/>
      <c r="BI42" s="508"/>
      <c r="BJ42" s="508"/>
      <c r="BL42" s="480" t="s">
        <v>14</v>
      </c>
      <c r="BM42" s="500"/>
      <c r="BN42" s="508"/>
      <c r="BO42" s="508"/>
      <c r="BP42" s="508"/>
      <c r="BQ42" s="508"/>
      <c r="BR42" s="508"/>
      <c r="BS42" s="508"/>
      <c r="BT42" s="508"/>
      <c r="BU42" s="508"/>
      <c r="BV42" s="508"/>
      <c r="BW42" s="508"/>
      <c r="BX42" s="508"/>
      <c r="BY42" s="508"/>
      <c r="BZ42" s="508"/>
      <c r="CA42" s="508"/>
      <c r="CB42" s="508"/>
      <c r="CC42" s="508"/>
      <c r="CD42" s="508"/>
      <c r="CE42" s="508"/>
    </row>
    <row r="43" spans="1:83">
      <c r="A43" s="479" t="s">
        <v>15</v>
      </c>
      <c r="B43" s="500">
        <v>202</v>
      </c>
      <c r="C43" s="508">
        <v>75</v>
      </c>
      <c r="D43" s="508">
        <v>39</v>
      </c>
      <c r="E43" s="508">
        <v>10</v>
      </c>
      <c r="F43" s="508">
        <v>5</v>
      </c>
      <c r="G43" s="508">
        <v>0</v>
      </c>
      <c r="H43" s="508">
        <v>0</v>
      </c>
      <c r="I43" s="508">
        <v>10</v>
      </c>
      <c r="J43" s="508">
        <v>5</v>
      </c>
      <c r="K43" s="508">
        <v>0</v>
      </c>
      <c r="L43" s="508">
        <v>0</v>
      </c>
      <c r="M43" s="508">
        <v>20</v>
      </c>
      <c r="N43" s="508">
        <v>11</v>
      </c>
      <c r="O43" s="508">
        <v>0</v>
      </c>
      <c r="P43" s="508">
        <v>0</v>
      </c>
      <c r="Q43" s="508">
        <v>7</v>
      </c>
      <c r="R43" s="508">
        <v>2</v>
      </c>
      <c r="S43" s="508">
        <v>0</v>
      </c>
      <c r="T43" s="508">
        <v>0</v>
      </c>
      <c r="U43" s="508">
        <v>122</v>
      </c>
      <c r="V43" s="508">
        <v>62</v>
      </c>
      <c r="X43" s="479" t="s">
        <v>15</v>
      </c>
      <c r="Y43" s="500">
        <v>202</v>
      </c>
      <c r="Z43" s="508">
        <v>0</v>
      </c>
      <c r="AA43" s="508">
        <v>0</v>
      </c>
      <c r="AB43" s="508">
        <v>0</v>
      </c>
      <c r="AC43" s="508">
        <v>0</v>
      </c>
      <c r="AD43" s="508">
        <v>0</v>
      </c>
      <c r="AE43" s="508">
        <v>0</v>
      </c>
      <c r="AF43" s="508">
        <v>0</v>
      </c>
      <c r="AG43" s="508">
        <v>0</v>
      </c>
      <c r="AH43" s="508">
        <v>0</v>
      </c>
      <c r="AI43" s="508">
        <v>0</v>
      </c>
      <c r="AJ43" s="508">
        <v>4</v>
      </c>
      <c r="AK43" s="508">
        <v>2</v>
      </c>
      <c r="AL43" s="508">
        <v>0</v>
      </c>
      <c r="AM43" s="508">
        <v>0</v>
      </c>
      <c r="AN43" s="508">
        <v>0</v>
      </c>
      <c r="AO43" s="508">
        <v>0</v>
      </c>
      <c r="AP43" s="508">
        <v>0</v>
      </c>
      <c r="AQ43" s="508">
        <v>0</v>
      </c>
      <c r="AR43" s="508">
        <v>4</v>
      </c>
      <c r="AS43" s="508">
        <v>2</v>
      </c>
      <c r="AU43" s="479" t="s">
        <v>15</v>
      </c>
      <c r="AV43" s="500">
        <v>202</v>
      </c>
      <c r="AW43" s="508">
        <v>2</v>
      </c>
      <c r="AX43" s="508">
        <v>1</v>
      </c>
      <c r="AY43" s="508">
        <v>0</v>
      </c>
      <c r="AZ43" s="508">
        <v>1</v>
      </c>
      <c r="BA43" s="508">
        <v>0</v>
      </c>
      <c r="BB43" s="508">
        <v>1</v>
      </c>
      <c r="BC43" s="508">
        <v>0</v>
      </c>
      <c r="BD43" s="508">
        <v>1</v>
      </c>
      <c r="BE43" s="508">
        <v>0</v>
      </c>
      <c r="BF43" s="508">
        <v>6</v>
      </c>
      <c r="BG43" s="508">
        <v>0</v>
      </c>
      <c r="BH43" s="508">
        <v>6</v>
      </c>
      <c r="BI43" s="508">
        <v>6</v>
      </c>
      <c r="BJ43" s="508">
        <v>1</v>
      </c>
      <c r="BL43" s="479" t="s">
        <v>15</v>
      </c>
      <c r="BM43" s="500">
        <v>202</v>
      </c>
      <c r="BN43" s="508">
        <v>14</v>
      </c>
      <c r="BO43" s="508">
        <v>6</v>
      </c>
      <c r="BP43" s="508">
        <v>1</v>
      </c>
      <c r="BQ43" s="508">
        <v>1</v>
      </c>
      <c r="BR43" s="508">
        <v>2</v>
      </c>
      <c r="BS43" s="508">
        <v>2</v>
      </c>
      <c r="BT43" s="508">
        <v>2</v>
      </c>
      <c r="BU43" s="508">
        <v>1</v>
      </c>
      <c r="BV43" s="508">
        <v>2</v>
      </c>
      <c r="BW43" s="508">
        <v>1</v>
      </c>
      <c r="BX43" s="508">
        <v>1</v>
      </c>
      <c r="BY43" s="508">
        <v>1</v>
      </c>
      <c r="BZ43" s="508">
        <v>1</v>
      </c>
      <c r="CA43" s="508">
        <v>1</v>
      </c>
      <c r="CB43" s="508">
        <v>0</v>
      </c>
      <c r="CC43" s="508">
        <v>0</v>
      </c>
      <c r="CD43" s="508">
        <v>0</v>
      </c>
      <c r="CE43" s="508">
        <v>0</v>
      </c>
    </row>
    <row r="44" spans="1:83">
      <c r="A44" s="479" t="s">
        <v>16</v>
      </c>
      <c r="B44" s="500">
        <v>203</v>
      </c>
      <c r="C44" s="508">
        <v>894</v>
      </c>
      <c r="D44" s="508">
        <v>506</v>
      </c>
      <c r="E44" s="508">
        <v>212</v>
      </c>
      <c r="F44" s="508">
        <v>110</v>
      </c>
      <c r="G44" s="508">
        <v>0</v>
      </c>
      <c r="H44" s="508">
        <v>0</v>
      </c>
      <c r="I44" s="508">
        <v>358</v>
      </c>
      <c r="J44" s="508">
        <v>183</v>
      </c>
      <c r="K44" s="508">
        <v>46</v>
      </c>
      <c r="L44" s="508">
        <v>20</v>
      </c>
      <c r="M44" s="508">
        <v>695</v>
      </c>
      <c r="N44" s="508">
        <v>352</v>
      </c>
      <c r="O44" s="508">
        <v>0</v>
      </c>
      <c r="P44" s="508">
        <v>0</v>
      </c>
      <c r="Q44" s="508">
        <v>107</v>
      </c>
      <c r="R44" s="508">
        <v>54</v>
      </c>
      <c r="S44" s="508">
        <v>34</v>
      </c>
      <c r="T44" s="508">
        <v>13</v>
      </c>
      <c r="U44" s="508">
        <v>2346</v>
      </c>
      <c r="V44" s="508">
        <v>1238</v>
      </c>
      <c r="X44" s="479" t="s">
        <v>16</v>
      </c>
      <c r="Y44" s="500">
        <v>203</v>
      </c>
      <c r="Z44" s="508">
        <v>11</v>
      </c>
      <c r="AA44" s="508">
        <v>4</v>
      </c>
      <c r="AB44" s="508">
        <v>4</v>
      </c>
      <c r="AC44" s="508">
        <v>2</v>
      </c>
      <c r="AD44" s="508">
        <v>0</v>
      </c>
      <c r="AE44" s="508">
        <v>0</v>
      </c>
      <c r="AF44" s="508">
        <v>9</v>
      </c>
      <c r="AG44" s="508">
        <v>4</v>
      </c>
      <c r="AH44" s="508">
        <v>0</v>
      </c>
      <c r="AI44" s="508">
        <v>0</v>
      </c>
      <c r="AJ44" s="508">
        <v>148</v>
      </c>
      <c r="AK44" s="508">
        <v>84</v>
      </c>
      <c r="AL44" s="508">
        <v>0</v>
      </c>
      <c r="AM44" s="508">
        <v>0</v>
      </c>
      <c r="AN44" s="508">
        <v>33</v>
      </c>
      <c r="AO44" s="508">
        <v>13</v>
      </c>
      <c r="AP44" s="508">
        <v>9</v>
      </c>
      <c r="AQ44" s="508">
        <v>2</v>
      </c>
      <c r="AR44" s="508">
        <v>214</v>
      </c>
      <c r="AS44" s="508">
        <v>109</v>
      </c>
      <c r="AU44" s="479" t="s">
        <v>16</v>
      </c>
      <c r="AV44" s="500">
        <v>203</v>
      </c>
      <c r="AW44" s="508">
        <v>14</v>
      </c>
      <c r="AX44" s="508">
        <v>5</v>
      </c>
      <c r="AY44" s="508">
        <v>0</v>
      </c>
      <c r="AZ44" s="508">
        <v>5</v>
      </c>
      <c r="BA44" s="508">
        <v>1</v>
      </c>
      <c r="BB44" s="508">
        <v>11</v>
      </c>
      <c r="BC44" s="508">
        <v>0</v>
      </c>
      <c r="BD44" s="508">
        <v>2</v>
      </c>
      <c r="BE44" s="508">
        <v>1</v>
      </c>
      <c r="BF44" s="508">
        <v>39</v>
      </c>
      <c r="BG44" s="508">
        <v>43</v>
      </c>
      <c r="BH44" s="508">
        <v>0</v>
      </c>
      <c r="BI44" s="508">
        <v>43</v>
      </c>
      <c r="BJ44" s="508">
        <v>6</v>
      </c>
      <c r="BL44" s="479" t="s">
        <v>16</v>
      </c>
      <c r="BM44" s="500">
        <v>203</v>
      </c>
      <c r="BN44" s="508">
        <v>72</v>
      </c>
      <c r="BO44" s="508">
        <v>24</v>
      </c>
      <c r="BP44" s="508">
        <v>4</v>
      </c>
      <c r="BQ44" s="508">
        <v>18</v>
      </c>
      <c r="BR44" s="508">
        <v>8</v>
      </c>
      <c r="BS44" s="508">
        <v>10</v>
      </c>
      <c r="BT44" s="508">
        <v>8</v>
      </c>
      <c r="BU44" s="508">
        <v>10</v>
      </c>
      <c r="BV44" s="508">
        <v>10</v>
      </c>
      <c r="BW44" s="508">
        <v>7</v>
      </c>
      <c r="BX44" s="508">
        <v>8</v>
      </c>
      <c r="BY44" s="508">
        <v>5</v>
      </c>
      <c r="BZ44" s="508">
        <v>4</v>
      </c>
      <c r="CA44" s="508">
        <v>0</v>
      </c>
      <c r="CB44" s="508">
        <v>0</v>
      </c>
      <c r="CC44" s="508">
        <v>0</v>
      </c>
      <c r="CD44" s="508">
        <v>2</v>
      </c>
      <c r="CE44" s="508">
        <v>1</v>
      </c>
    </row>
    <row r="45" spans="1:83">
      <c r="A45" s="479" t="s">
        <v>17</v>
      </c>
      <c r="B45" s="500">
        <v>204</v>
      </c>
      <c r="C45" s="508">
        <v>271</v>
      </c>
      <c r="D45" s="508">
        <v>131</v>
      </c>
      <c r="E45" s="508">
        <v>66</v>
      </c>
      <c r="F45" s="508">
        <v>42</v>
      </c>
      <c r="G45" s="508">
        <v>37</v>
      </c>
      <c r="H45" s="508">
        <v>16</v>
      </c>
      <c r="I45" s="508">
        <v>79</v>
      </c>
      <c r="J45" s="508">
        <v>34</v>
      </c>
      <c r="K45" s="508">
        <v>0</v>
      </c>
      <c r="L45" s="508">
        <v>0</v>
      </c>
      <c r="M45" s="508">
        <v>223</v>
      </c>
      <c r="N45" s="508">
        <v>123</v>
      </c>
      <c r="O45" s="508">
        <v>4</v>
      </c>
      <c r="P45" s="508">
        <v>3</v>
      </c>
      <c r="Q45" s="508">
        <v>27</v>
      </c>
      <c r="R45" s="508">
        <v>11</v>
      </c>
      <c r="S45" s="508">
        <v>0</v>
      </c>
      <c r="T45" s="508">
        <v>0</v>
      </c>
      <c r="U45" s="508">
        <v>707</v>
      </c>
      <c r="V45" s="508">
        <v>360</v>
      </c>
      <c r="X45" s="479" t="s">
        <v>17</v>
      </c>
      <c r="Y45" s="500">
        <v>204</v>
      </c>
      <c r="Z45" s="508">
        <v>14</v>
      </c>
      <c r="AA45" s="508">
        <v>9</v>
      </c>
      <c r="AB45" s="508">
        <v>3</v>
      </c>
      <c r="AC45" s="508">
        <v>1</v>
      </c>
      <c r="AD45" s="508">
        <v>0</v>
      </c>
      <c r="AE45" s="508">
        <v>0</v>
      </c>
      <c r="AF45" s="508">
        <v>0</v>
      </c>
      <c r="AG45" s="508">
        <v>0</v>
      </c>
      <c r="AH45" s="508">
        <v>0</v>
      </c>
      <c r="AI45" s="508">
        <v>0</v>
      </c>
      <c r="AJ45" s="508">
        <v>63</v>
      </c>
      <c r="AK45" s="508">
        <v>32</v>
      </c>
      <c r="AL45" s="508">
        <v>1</v>
      </c>
      <c r="AM45" s="508">
        <v>0</v>
      </c>
      <c r="AN45" s="508">
        <v>9</v>
      </c>
      <c r="AO45" s="508">
        <v>3</v>
      </c>
      <c r="AP45" s="508">
        <v>0</v>
      </c>
      <c r="AQ45" s="508">
        <v>0</v>
      </c>
      <c r="AR45" s="508">
        <v>90</v>
      </c>
      <c r="AS45" s="508">
        <v>45</v>
      </c>
      <c r="AU45" s="479" t="s">
        <v>17</v>
      </c>
      <c r="AV45" s="500">
        <v>204</v>
      </c>
      <c r="AW45" s="508">
        <v>5</v>
      </c>
      <c r="AX45" s="508">
        <v>2</v>
      </c>
      <c r="AY45" s="508">
        <v>1</v>
      </c>
      <c r="AZ45" s="508">
        <v>2</v>
      </c>
      <c r="BA45" s="508">
        <v>0</v>
      </c>
      <c r="BB45" s="508">
        <v>5</v>
      </c>
      <c r="BC45" s="508">
        <v>1</v>
      </c>
      <c r="BD45" s="508">
        <v>3</v>
      </c>
      <c r="BE45" s="508">
        <v>0</v>
      </c>
      <c r="BF45" s="508">
        <v>19</v>
      </c>
      <c r="BG45" s="508">
        <v>17</v>
      </c>
      <c r="BH45" s="508">
        <v>1</v>
      </c>
      <c r="BI45" s="508">
        <v>18</v>
      </c>
      <c r="BJ45" s="508">
        <v>3</v>
      </c>
      <c r="BL45" s="479" t="s">
        <v>17</v>
      </c>
      <c r="BM45" s="500">
        <v>204</v>
      </c>
      <c r="BN45" s="508">
        <v>28</v>
      </c>
      <c r="BO45" s="508">
        <v>9</v>
      </c>
      <c r="BP45" s="508">
        <v>5</v>
      </c>
      <c r="BQ45" s="508">
        <v>5</v>
      </c>
      <c r="BR45" s="508">
        <v>6</v>
      </c>
      <c r="BS45" s="508">
        <v>5</v>
      </c>
      <c r="BT45" s="508">
        <v>4</v>
      </c>
      <c r="BU45" s="508">
        <v>5</v>
      </c>
      <c r="BV45" s="508">
        <v>5</v>
      </c>
      <c r="BW45" s="508">
        <v>3</v>
      </c>
      <c r="BX45" s="508">
        <v>4</v>
      </c>
      <c r="BY45" s="508">
        <v>3</v>
      </c>
      <c r="BZ45" s="508">
        <v>2</v>
      </c>
      <c r="CA45" s="508">
        <v>0</v>
      </c>
      <c r="CB45" s="508">
        <v>0</v>
      </c>
      <c r="CC45" s="508">
        <v>0</v>
      </c>
      <c r="CD45" s="508">
        <v>1</v>
      </c>
      <c r="CE45" s="508">
        <v>0</v>
      </c>
    </row>
    <row r="46" spans="1:83">
      <c r="A46" s="479" t="s">
        <v>18</v>
      </c>
      <c r="B46" s="500">
        <v>223</v>
      </c>
      <c r="C46" s="508">
        <v>48</v>
      </c>
      <c r="D46" s="508">
        <v>23</v>
      </c>
      <c r="E46" s="508">
        <v>0</v>
      </c>
      <c r="F46" s="508">
        <v>0</v>
      </c>
      <c r="G46" s="508">
        <v>0</v>
      </c>
      <c r="H46" s="508">
        <v>0</v>
      </c>
      <c r="I46" s="508">
        <v>30</v>
      </c>
      <c r="J46" s="508">
        <v>10</v>
      </c>
      <c r="K46" s="508">
        <v>0</v>
      </c>
      <c r="L46" s="508">
        <v>0</v>
      </c>
      <c r="M46" s="508">
        <v>25</v>
      </c>
      <c r="N46" s="508">
        <v>12</v>
      </c>
      <c r="O46" s="508">
        <v>0</v>
      </c>
      <c r="P46" s="508">
        <v>0</v>
      </c>
      <c r="Q46" s="508">
        <v>0</v>
      </c>
      <c r="R46" s="508">
        <v>0</v>
      </c>
      <c r="S46" s="508">
        <v>0</v>
      </c>
      <c r="T46" s="508">
        <v>0</v>
      </c>
      <c r="U46" s="508">
        <v>103</v>
      </c>
      <c r="V46" s="508">
        <v>45</v>
      </c>
      <c r="X46" s="479" t="s">
        <v>18</v>
      </c>
      <c r="Y46" s="500">
        <v>223</v>
      </c>
      <c r="Z46" s="508">
        <v>2</v>
      </c>
      <c r="AA46" s="508">
        <v>0</v>
      </c>
      <c r="AB46" s="508">
        <v>0</v>
      </c>
      <c r="AC46" s="508">
        <v>0</v>
      </c>
      <c r="AD46" s="508">
        <v>0</v>
      </c>
      <c r="AE46" s="508">
        <v>0</v>
      </c>
      <c r="AF46" s="508">
        <v>0</v>
      </c>
      <c r="AG46" s="508">
        <v>0</v>
      </c>
      <c r="AH46" s="508">
        <v>0</v>
      </c>
      <c r="AI46" s="508">
        <v>0</v>
      </c>
      <c r="AJ46" s="508">
        <v>0</v>
      </c>
      <c r="AK46" s="508">
        <v>0</v>
      </c>
      <c r="AL46" s="508">
        <v>0</v>
      </c>
      <c r="AM46" s="508">
        <v>0</v>
      </c>
      <c r="AN46" s="508">
        <v>0</v>
      </c>
      <c r="AO46" s="508">
        <v>0</v>
      </c>
      <c r="AP46" s="508">
        <v>0</v>
      </c>
      <c r="AQ46" s="508">
        <v>0</v>
      </c>
      <c r="AR46" s="508">
        <v>2</v>
      </c>
      <c r="AS46" s="508">
        <v>0</v>
      </c>
      <c r="AU46" s="479" t="s">
        <v>18</v>
      </c>
      <c r="AV46" s="500">
        <v>223</v>
      </c>
      <c r="AW46" s="508">
        <v>1</v>
      </c>
      <c r="AX46" s="508">
        <v>0</v>
      </c>
      <c r="AY46" s="508">
        <v>0</v>
      </c>
      <c r="AZ46" s="508">
        <v>1</v>
      </c>
      <c r="BA46" s="508">
        <v>0</v>
      </c>
      <c r="BB46" s="508">
        <v>1</v>
      </c>
      <c r="BC46" s="508">
        <v>0</v>
      </c>
      <c r="BD46" s="508">
        <v>0</v>
      </c>
      <c r="BE46" s="508">
        <v>0</v>
      </c>
      <c r="BF46" s="508">
        <v>3</v>
      </c>
      <c r="BG46" s="508">
        <v>0</v>
      </c>
      <c r="BH46" s="508">
        <v>3</v>
      </c>
      <c r="BI46" s="508">
        <v>3</v>
      </c>
      <c r="BJ46" s="508">
        <v>1</v>
      </c>
      <c r="BL46" s="479" t="s">
        <v>18</v>
      </c>
      <c r="BM46" s="500">
        <v>223</v>
      </c>
      <c r="BN46" s="508">
        <v>8</v>
      </c>
      <c r="BO46" s="508">
        <v>0</v>
      </c>
      <c r="BP46" s="508">
        <v>0</v>
      </c>
      <c r="BQ46" s="508">
        <v>0</v>
      </c>
      <c r="BR46" s="508">
        <v>1</v>
      </c>
      <c r="BS46" s="508">
        <v>1</v>
      </c>
      <c r="BT46" s="508">
        <v>1</v>
      </c>
      <c r="BU46" s="508">
        <v>1</v>
      </c>
      <c r="BV46" s="508">
        <v>1</v>
      </c>
      <c r="BW46" s="508">
        <v>1</v>
      </c>
      <c r="BX46" s="508">
        <v>1</v>
      </c>
      <c r="BY46" s="508">
        <v>1</v>
      </c>
      <c r="BZ46" s="508">
        <v>0</v>
      </c>
      <c r="CA46" s="508">
        <v>0</v>
      </c>
      <c r="CB46" s="508">
        <v>0</v>
      </c>
      <c r="CC46" s="508">
        <v>0</v>
      </c>
      <c r="CD46" s="508">
        <v>0</v>
      </c>
      <c r="CE46" s="508">
        <v>0</v>
      </c>
    </row>
    <row r="47" spans="1:83">
      <c r="A47" s="480" t="s">
        <v>19</v>
      </c>
      <c r="B47" s="500"/>
      <c r="C47" s="508"/>
      <c r="D47" s="508"/>
      <c r="E47" s="508"/>
      <c r="F47" s="508"/>
      <c r="G47" s="508"/>
      <c r="H47" s="508"/>
      <c r="I47" s="508"/>
      <c r="J47" s="508"/>
      <c r="K47" s="508"/>
      <c r="L47" s="508"/>
      <c r="M47" s="508"/>
      <c r="N47" s="508"/>
      <c r="O47" s="508"/>
      <c r="P47" s="508"/>
      <c r="Q47" s="508"/>
      <c r="R47" s="508"/>
      <c r="S47" s="508"/>
      <c r="T47" s="508"/>
      <c r="U47" s="508"/>
      <c r="V47" s="508"/>
      <c r="X47" s="480" t="s">
        <v>19</v>
      </c>
      <c r="Y47" s="500"/>
      <c r="Z47" s="508"/>
      <c r="AA47" s="508"/>
      <c r="AB47" s="508"/>
      <c r="AC47" s="508"/>
      <c r="AD47" s="508"/>
      <c r="AE47" s="508"/>
      <c r="AF47" s="508"/>
      <c r="AG47" s="508"/>
      <c r="AH47" s="508"/>
      <c r="AI47" s="508"/>
      <c r="AJ47" s="508"/>
      <c r="AK47" s="508"/>
      <c r="AL47" s="508"/>
      <c r="AM47" s="508"/>
      <c r="AN47" s="508"/>
      <c r="AO47" s="508"/>
      <c r="AP47" s="508"/>
      <c r="AQ47" s="508"/>
      <c r="AR47" s="508"/>
      <c r="AS47" s="508"/>
      <c r="AU47" s="480" t="s">
        <v>19</v>
      </c>
      <c r="AV47" s="500"/>
      <c r="AW47" s="508"/>
      <c r="AX47" s="508"/>
      <c r="AY47" s="508"/>
      <c r="AZ47" s="508"/>
      <c r="BA47" s="508"/>
      <c r="BB47" s="508"/>
      <c r="BC47" s="508"/>
      <c r="BD47" s="508"/>
      <c r="BE47" s="508"/>
      <c r="BF47" s="508"/>
      <c r="BG47" s="508"/>
      <c r="BH47" s="508"/>
      <c r="BI47" s="508"/>
      <c r="BJ47" s="508"/>
      <c r="BL47" s="480" t="s">
        <v>19</v>
      </c>
      <c r="BM47" s="500"/>
      <c r="BN47" s="508"/>
      <c r="BO47" s="508"/>
      <c r="BP47" s="508"/>
      <c r="BQ47" s="508"/>
      <c r="BR47" s="508"/>
      <c r="BS47" s="508"/>
      <c r="BT47" s="508"/>
      <c r="BU47" s="508"/>
      <c r="BV47" s="508"/>
      <c r="BW47" s="508"/>
      <c r="BX47" s="508"/>
      <c r="BY47" s="508"/>
      <c r="BZ47" s="508"/>
      <c r="CA47" s="508"/>
      <c r="CB47" s="508"/>
      <c r="CC47" s="508"/>
      <c r="CD47" s="508"/>
      <c r="CE47" s="508"/>
    </row>
    <row r="48" spans="1:83">
      <c r="A48" s="479" t="s">
        <v>20</v>
      </c>
      <c r="B48" s="500">
        <v>103</v>
      </c>
      <c r="C48" s="508">
        <v>1750</v>
      </c>
      <c r="D48" s="508">
        <v>955</v>
      </c>
      <c r="E48" s="508">
        <v>518</v>
      </c>
      <c r="F48" s="508">
        <v>355</v>
      </c>
      <c r="G48" s="508">
        <v>105</v>
      </c>
      <c r="H48" s="508">
        <v>33</v>
      </c>
      <c r="I48" s="508">
        <v>177</v>
      </c>
      <c r="J48" s="508">
        <v>89</v>
      </c>
      <c r="K48" s="508">
        <v>563</v>
      </c>
      <c r="L48" s="508">
        <v>287</v>
      </c>
      <c r="M48" s="508">
        <v>961</v>
      </c>
      <c r="N48" s="508">
        <v>534</v>
      </c>
      <c r="O48" s="508">
        <v>151</v>
      </c>
      <c r="P48" s="508">
        <v>57</v>
      </c>
      <c r="Q48" s="508">
        <v>282</v>
      </c>
      <c r="R48" s="508">
        <v>124</v>
      </c>
      <c r="S48" s="508">
        <v>29</v>
      </c>
      <c r="T48" s="508">
        <v>11</v>
      </c>
      <c r="U48" s="508">
        <v>4536</v>
      </c>
      <c r="V48" s="508">
        <v>2445</v>
      </c>
      <c r="X48" s="479" t="s">
        <v>20</v>
      </c>
      <c r="Y48" s="500">
        <v>103</v>
      </c>
      <c r="Z48" s="508">
        <v>18</v>
      </c>
      <c r="AA48" s="508">
        <v>14</v>
      </c>
      <c r="AB48" s="508">
        <v>11</v>
      </c>
      <c r="AC48" s="508">
        <v>7</v>
      </c>
      <c r="AD48" s="508">
        <v>0</v>
      </c>
      <c r="AE48" s="508">
        <v>0</v>
      </c>
      <c r="AF48" s="508">
        <v>1</v>
      </c>
      <c r="AG48" s="508">
        <v>0</v>
      </c>
      <c r="AH48" s="508">
        <v>4</v>
      </c>
      <c r="AI48" s="508">
        <v>1</v>
      </c>
      <c r="AJ48" s="508">
        <v>82</v>
      </c>
      <c r="AK48" s="508">
        <v>41</v>
      </c>
      <c r="AL48" s="508">
        <v>26</v>
      </c>
      <c r="AM48" s="508">
        <v>10</v>
      </c>
      <c r="AN48" s="508">
        <v>46</v>
      </c>
      <c r="AO48" s="508">
        <v>18</v>
      </c>
      <c r="AP48" s="508">
        <v>6</v>
      </c>
      <c r="AQ48" s="508">
        <v>1</v>
      </c>
      <c r="AR48" s="508">
        <v>194</v>
      </c>
      <c r="AS48" s="508">
        <v>92</v>
      </c>
      <c r="AU48" s="479" t="s">
        <v>20</v>
      </c>
      <c r="AV48" s="500">
        <v>103</v>
      </c>
      <c r="AW48" s="508">
        <v>43</v>
      </c>
      <c r="AX48" s="508">
        <v>18</v>
      </c>
      <c r="AY48" s="508">
        <v>5</v>
      </c>
      <c r="AZ48" s="508">
        <v>6</v>
      </c>
      <c r="BA48" s="508">
        <v>15</v>
      </c>
      <c r="BB48" s="508">
        <v>34</v>
      </c>
      <c r="BC48" s="508">
        <v>10</v>
      </c>
      <c r="BD48" s="508">
        <v>16</v>
      </c>
      <c r="BE48" s="508">
        <v>3</v>
      </c>
      <c r="BF48" s="508">
        <v>150</v>
      </c>
      <c r="BG48" s="508">
        <v>142</v>
      </c>
      <c r="BH48" s="508">
        <v>1</v>
      </c>
      <c r="BI48" s="508">
        <v>143</v>
      </c>
      <c r="BJ48" s="508">
        <v>35</v>
      </c>
      <c r="BL48" s="479" t="s">
        <v>20</v>
      </c>
      <c r="BM48" s="500">
        <v>103</v>
      </c>
      <c r="BN48" s="508">
        <v>371</v>
      </c>
      <c r="BO48" s="508">
        <v>149</v>
      </c>
      <c r="BP48" s="508">
        <v>4</v>
      </c>
      <c r="BQ48" s="508">
        <v>85</v>
      </c>
      <c r="BR48" s="508">
        <v>58</v>
      </c>
      <c r="BS48" s="508">
        <v>46</v>
      </c>
      <c r="BT48" s="508">
        <v>51</v>
      </c>
      <c r="BU48" s="508">
        <v>51</v>
      </c>
      <c r="BV48" s="508">
        <v>50</v>
      </c>
      <c r="BW48" s="508">
        <v>53</v>
      </c>
      <c r="BX48" s="508">
        <v>44</v>
      </c>
      <c r="BY48" s="508">
        <v>33</v>
      </c>
      <c r="BZ48" s="508">
        <v>37</v>
      </c>
      <c r="CA48" s="508">
        <v>3</v>
      </c>
      <c r="CB48" s="508">
        <v>3</v>
      </c>
      <c r="CC48" s="508">
        <v>0</v>
      </c>
      <c r="CD48" s="508">
        <v>15</v>
      </c>
      <c r="CE48" s="508">
        <v>2</v>
      </c>
    </row>
    <row r="49" spans="1:84">
      <c r="A49" s="479" t="s">
        <v>21</v>
      </c>
      <c r="B49" s="500">
        <v>115</v>
      </c>
      <c r="C49" s="508">
        <v>511</v>
      </c>
      <c r="D49" s="508">
        <v>272</v>
      </c>
      <c r="E49" s="508">
        <v>221</v>
      </c>
      <c r="F49" s="508">
        <v>111</v>
      </c>
      <c r="G49" s="508">
        <v>0</v>
      </c>
      <c r="H49" s="508">
        <v>0</v>
      </c>
      <c r="I49" s="508">
        <v>112</v>
      </c>
      <c r="J49" s="508">
        <v>62</v>
      </c>
      <c r="K49" s="508">
        <v>30</v>
      </c>
      <c r="L49" s="508">
        <v>17</v>
      </c>
      <c r="M49" s="508">
        <v>267</v>
      </c>
      <c r="N49" s="508">
        <v>164</v>
      </c>
      <c r="O49" s="508">
        <v>0</v>
      </c>
      <c r="P49" s="508">
        <v>0</v>
      </c>
      <c r="Q49" s="508">
        <v>86</v>
      </c>
      <c r="R49" s="508"/>
      <c r="S49" s="508">
        <v>0</v>
      </c>
      <c r="T49" s="508">
        <v>0</v>
      </c>
      <c r="U49" s="508">
        <v>1227</v>
      </c>
      <c r="V49" s="508">
        <v>660</v>
      </c>
      <c r="X49" s="479" t="s">
        <v>21</v>
      </c>
      <c r="Y49" s="500">
        <v>115</v>
      </c>
      <c r="Z49" s="508">
        <v>8</v>
      </c>
      <c r="AA49" s="508">
        <v>3</v>
      </c>
      <c r="AB49" s="508">
        <v>7</v>
      </c>
      <c r="AC49" s="508">
        <v>4</v>
      </c>
      <c r="AD49" s="508">
        <v>0</v>
      </c>
      <c r="AE49" s="508">
        <v>0</v>
      </c>
      <c r="AF49" s="508">
        <v>2</v>
      </c>
      <c r="AG49" s="508">
        <v>0</v>
      </c>
      <c r="AH49" s="508">
        <v>0</v>
      </c>
      <c r="AI49" s="508">
        <v>0</v>
      </c>
      <c r="AJ49" s="508">
        <v>30</v>
      </c>
      <c r="AK49" s="508">
        <v>21</v>
      </c>
      <c r="AL49" s="508">
        <v>0</v>
      </c>
      <c r="AM49" s="508">
        <v>0</v>
      </c>
      <c r="AN49" s="508">
        <v>26</v>
      </c>
      <c r="AO49" s="508">
        <v>13</v>
      </c>
      <c r="AP49" s="508">
        <v>0</v>
      </c>
      <c r="AQ49" s="508">
        <v>0</v>
      </c>
      <c r="AR49" s="508">
        <v>73</v>
      </c>
      <c r="AS49" s="508">
        <v>41</v>
      </c>
      <c r="AU49" s="479" t="s">
        <v>21</v>
      </c>
      <c r="AV49" s="500">
        <v>115</v>
      </c>
      <c r="AW49" s="508">
        <v>11</v>
      </c>
      <c r="AX49" s="508">
        <v>6</v>
      </c>
      <c r="AY49" s="508">
        <v>0</v>
      </c>
      <c r="AZ49" s="508">
        <v>4</v>
      </c>
      <c r="BA49" s="508">
        <v>1</v>
      </c>
      <c r="BB49" s="508">
        <v>7</v>
      </c>
      <c r="BC49" s="508">
        <v>0</v>
      </c>
      <c r="BD49" s="508">
        <v>3</v>
      </c>
      <c r="BE49" s="508">
        <v>0</v>
      </c>
      <c r="BF49" s="508">
        <v>32</v>
      </c>
      <c r="BG49" s="508">
        <v>28</v>
      </c>
      <c r="BH49" s="508">
        <v>1</v>
      </c>
      <c r="BI49" s="508">
        <v>29</v>
      </c>
      <c r="BJ49" s="508">
        <v>6</v>
      </c>
      <c r="BL49" s="479" t="s">
        <v>21</v>
      </c>
      <c r="BM49" s="500">
        <v>115</v>
      </c>
      <c r="BN49" s="508">
        <v>55</v>
      </c>
      <c r="BO49" s="508">
        <v>17</v>
      </c>
      <c r="BP49" s="508">
        <v>2</v>
      </c>
      <c r="BQ49" s="508">
        <v>4</v>
      </c>
      <c r="BR49" s="508">
        <v>8</v>
      </c>
      <c r="BS49" s="508">
        <v>9</v>
      </c>
      <c r="BT49" s="508">
        <v>6</v>
      </c>
      <c r="BU49" s="508">
        <v>7</v>
      </c>
      <c r="BV49" s="508">
        <v>8</v>
      </c>
      <c r="BW49" s="508">
        <v>7</v>
      </c>
      <c r="BX49" s="508">
        <v>9</v>
      </c>
      <c r="BY49" s="508">
        <v>7</v>
      </c>
      <c r="BZ49" s="508">
        <v>6</v>
      </c>
      <c r="CA49" s="508">
        <v>0</v>
      </c>
      <c r="CB49" s="508">
        <v>0</v>
      </c>
      <c r="CC49" s="508">
        <v>0</v>
      </c>
      <c r="CD49" s="508">
        <v>2</v>
      </c>
      <c r="CE49" s="508">
        <v>2</v>
      </c>
    </row>
    <row r="50" spans="1:84">
      <c r="A50" s="479" t="s">
        <v>22</v>
      </c>
      <c r="B50" s="500">
        <v>107</v>
      </c>
      <c r="C50" s="508">
        <v>159</v>
      </c>
      <c r="D50" s="508">
        <v>91</v>
      </c>
      <c r="E50" s="508">
        <v>55</v>
      </c>
      <c r="F50" s="508">
        <v>21</v>
      </c>
      <c r="G50" s="508">
        <v>0</v>
      </c>
      <c r="H50" s="508">
        <v>0</v>
      </c>
      <c r="I50" s="508">
        <v>0</v>
      </c>
      <c r="J50" s="508">
        <v>0</v>
      </c>
      <c r="K50" s="508">
        <v>55</v>
      </c>
      <c r="L50" s="508">
        <v>36</v>
      </c>
      <c r="M50" s="508">
        <v>52</v>
      </c>
      <c r="N50" s="508">
        <v>30</v>
      </c>
      <c r="O50" s="508">
        <v>5</v>
      </c>
      <c r="P50" s="508">
        <v>0</v>
      </c>
      <c r="Q50" s="508">
        <v>20</v>
      </c>
      <c r="R50" s="508">
        <v>4</v>
      </c>
      <c r="S50" s="508">
        <v>0</v>
      </c>
      <c r="T50" s="508">
        <v>0</v>
      </c>
      <c r="U50" s="508">
        <v>346</v>
      </c>
      <c r="V50" s="508">
        <v>182</v>
      </c>
      <c r="X50" s="479" t="s">
        <v>22</v>
      </c>
      <c r="Y50" s="500">
        <v>107</v>
      </c>
      <c r="Z50" s="508">
        <v>4</v>
      </c>
      <c r="AA50" s="508">
        <v>3</v>
      </c>
      <c r="AB50" s="508">
        <v>4</v>
      </c>
      <c r="AC50" s="508">
        <v>3</v>
      </c>
      <c r="AD50" s="508">
        <v>0</v>
      </c>
      <c r="AE50" s="508">
        <v>0</v>
      </c>
      <c r="AF50" s="508">
        <v>0</v>
      </c>
      <c r="AG50" s="508">
        <v>0</v>
      </c>
      <c r="AH50" s="508">
        <v>0</v>
      </c>
      <c r="AI50" s="508">
        <v>0</v>
      </c>
      <c r="AJ50" s="508">
        <v>0</v>
      </c>
      <c r="AK50" s="508">
        <v>0</v>
      </c>
      <c r="AL50" s="508">
        <v>1</v>
      </c>
      <c r="AM50" s="508">
        <v>0</v>
      </c>
      <c r="AN50" s="508">
        <v>5</v>
      </c>
      <c r="AO50" s="508">
        <v>1</v>
      </c>
      <c r="AP50" s="508">
        <v>0</v>
      </c>
      <c r="AQ50" s="508">
        <v>0</v>
      </c>
      <c r="AR50" s="508">
        <v>14</v>
      </c>
      <c r="AS50" s="508">
        <v>7</v>
      </c>
      <c r="AU50" s="479" t="s">
        <v>22</v>
      </c>
      <c r="AV50" s="500">
        <v>107</v>
      </c>
      <c r="AW50" s="508">
        <v>4</v>
      </c>
      <c r="AX50" s="508">
        <v>2</v>
      </c>
      <c r="AY50" s="508">
        <v>0</v>
      </c>
      <c r="AZ50" s="508">
        <v>0</v>
      </c>
      <c r="BA50" s="508">
        <v>1</v>
      </c>
      <c r="BB50" s="508">
        <v>2</v>
      </c>
      <c r="BC50" s="508">
        <v>1</v>
      </c>
      <c r="BD50" s="508">
        <v>1</v>
      </c>
      <c r="BE50" s="508">
        <v>0</v>
      </c>
      <c r="BF50" s="508">
        <v>11</v>
      </c>
      <c r="BG50" s="508">
        <v>10</v>
      </c>
      <c r="BH50" s="508">
        <v>0</v>
      </c>
      <c r="BI50" s="508">
        <v>10</v>
      </c>
      <c r="BJ50" s="508">
        <v>2</v>
      </c>
      <c r="BL50" s="479" t="s">
        <v>22</v>
      </c>
      <c r="BM50" s="500">
        <v>107</v>
      </c>
      <c r="BN50" s="508">
        <v>19</v>
      </c>
      <c r="BO50" s="508">
        <v>10</v>
      </c>
      <c r="BP50" s="508">
        <v>0</v>
      </c>
      <c r="BQ50" s="508">
        <v>3</v>
      </c>
      <c r="BR50" s="508">
        <v>2</v>
      </c>
      <c r="BS50" s="508">
        <v>2</v>
      </c>
      <c r="BT50" s="508">
        <v>2</v>
      </c>
      <c r="BU50" s="508">
        <v>3</v>
      </c>
      <c r="BV50" s="508">
        <v>2</v>
      </c>
      <c r="BW50" s="508">
        <v>2</v>
      </c>
      <c r="BX50" s="508">
        <v>3</v>
      </c>
      <c r="BY50" s="508">
        <v>1</v>
      </c>
      <c r="BZ50" s="508">
        <v>0</v>
      </c>
      <c r="CA50" s="508">
        <v>0</v>
      </c>
      <c r="CB50" s="508">
        <v>0</v>
      </c>
      <c r="CC50" s="508">
        <v>0</v>
      </c>
      <c r="CD50" s="508">
        <v>0</v>
      </c>
      <c r="CE50" s="508">
        <v>3</v>
      </c>
    </row>
    <row r="51" spans="1:84">
      <c r="A51" s="479" t="s">
        <v>23</v>
      </c>
      <c r="B51" s="500">
        <v>104</v>
      </c>
      <c r="C51" s="508">
        <v>70</v>
      </c>
      <c r="D51" s="508">
        <v>33</v>
      </c>
      <c r="E51" s="508">
        <v>29</v>
      </c>
      <c r="F51" s="508">
        <v>18</v>
      </c>
      <c r="G51" s="508">
        <v>0</v>
      </c>
      <c r="H51" s="508">
        <v>0</v>
      </c>
      <c r="I51" s="508">
        <v>0</v>
      </c>
      <c r="J51" s="508">
        <v>0</v>
      </c>
      <c r="K51" s="508">
        <v>36</v>
      </c>
      <c r="L51" s="508">
        <v>11</v>
      </c>
      <c r="M51" s="508">
        <v>31</v>
      </c>
      <c r="N51" s="508">
        <v>15</v>
      </c>
      <c r="O51" s="508">
        <v>0</v>
      </c>
      <c r="P51" s="508">
        <v>0</v>
      </c>
      <c r="Q51" s="508">
        <v>4</v>
      </c>
      <c r="R51" s="508">
        <v>4</v>
      </c>
      <c r="S51" s="508">
        <v>0</v>
      </c>
      <c r="T51" s="508">
        <v>0</v>
      </c>
      <c r="U51" s="508">
        <v>170</v>
      </c>
      <c r="V51" s="508">
        <v>81</v>
      </c>
      <c r="X51" s="479" t="s">
        <v>23</v>
      </c>
      <c r="Y51" s="500">
        <v>104</v>
      </c>
      <c r="Z51" s="508">
        <v>2</v>
      </c>
      <c r="AA51" s="508">
        <v>1</v>
      </c>
      <c r="AB51" s="508">
        <v>0</v>
      </c>
      <c r="AC51" s="508">
        <v>0</v>
      </c>
      <c r="AD51" s="508">
        <v>0</v>
      </c>
      <c r="AE51" s="508">
        <v>0</v>
      </c>
      <c r="AF51" s="508">
        <v>0</v>
      </c>
      <c r="AG51" s="508">
        <v>0</v>
      </c>
      <c r="AH51" s="508">
        <v>0</v>
      </c>
      <c r="AI51" s="508">
        <v>0</v>
      </c>
      <c r="AJ51" s="508">
        <v>5</v>
      </c>
      <c r="AK51" s="508">
        <v>3</v>
      </c>
      <c r="AL51" s="508">
        <v>0</v>
      </c>
      <c r="AM51" s="508">
        <v>0</v>
      </c>
      <c r="AN51" s="508">
        <v>2</v>
      </c>
      <c r="AO51" s="508">
        <v>2</v>
      </c>
      <c r="AP51" s="508">
        <v>0</v>
      </c>
      <c r="AQ51" s="508">
        <v>0</v>
      </c>
      <c r="AR51" s="508">
        <v>9</v>
      </c>
      <c r="AS51" s="508">
        <v>6</v>
      </c>
      <c r="AU51" s="479" t="s">
        <v>23</v>
      </c>
      <c r="AV51" s="500">
        <v>104</v>
      </c>
      <c r="AW51" s="508">
        <v>2</v>
      </c>
      <c r="AX51" s="508">
        <v>1</v>
      </c>
      <c r="AY51" s="508">
        <v>0</v>
      </c>
      <c r="AZ51" s="508">
        <v>0</v>
      </c>
      <c r="BA51" s="508">
        <v>2</v>
      </c>
      <c r="BB51" s="508">
        <v>1</v>
      </c>
      <c r="BC51" s="508">
        <v>0</v>
      </c>
      <c r="BD51" s="508">
        <v>1</v>
      </c>
      <c r="BE51" s="508">
        <v>0</v>
      </c>
      <c r="BF51" s="508">
        <v>7</v>
      </c>
      <c r="BG51" s="508">
        <v>0</v>
      </c>
      <c r="BH51" s="508">
        <v>7</v>
      </c>
      <c r="BI51" s="508">
        <v>7</v>
      </c>
      <c r="BJ51" s="508">
        <v>2</v>
      </c>
      <c r="BL51" s="479" t="s">
        <v>23</v>
      </c>
      <c r="BM51" s="500">
        <v>104</v>
      </c>
      <c r="BN51" s="508">
        <v>21</v>
      </c>
      <c r="BO51" s="508">
        <v>7</v>
      </c>
      <c r="BP51" s="508">
        <v>0</v>
      </c>
      <c r="BQ51" s="508">
        <v>4</v>
      </c>
      <c r="BR51" s="508">
        <v>3</v>
      </c>
      <c r="BS51" s="508">
        <v>3</v>
      </c>
      <c r="BT51" s="508">
        <v>2</v>
      </c>
      <c r="BU51" s="508">
        <v>2</v>
      </c>
      <c r="BV51" s="508">
        <v>2</v>
      </c>
      <c r="BW51" s="508">
        <v>3</v>
      </c>
      <c r="BX51" s="508">
        <v>2</v>
      </c>
      <c r="BY51" s="508">
        <v>2</v>
      </c>
      <c r="BZ51" s="508">
        <v>2</v>
      </c>
      <c r="CA51" s="508">
        <v>0</v>
      </c>
      <c r="CB51" s="508">
        <v>1</v>
      </c>
      <c r="CC51" s="508">
        <v>0</v>
      </c>
      <c r="CD51" s="508">
        <v>0</v>
      </c>
      <c r="CE51" s="508">
        <v>0</v>
      </c>
    </row>
    <row r="52" spans="1:84">
      <c r="A52" s="479" t="s">
        <v>24</v>
      </c>
      <c r="B52" s="500">
        <v>117</v>
      </c>
      <c r="C52" s="508">
        <v>2877</v>
      </c>
      <c r="D52" s="508">
        <v>1567</v>
      </c>
      <c r="E52" s="508">
        <v>1301</v>
      </c>
      <c r="F52" s="508">
        <v>753</v>
      </c>
      <c r="G52" s="508">
        <v>148</v>
      </c>
      <c r="H52" s="508">
        <v>77</v>
      </c>
      <c r="I52" s="508">
        <v>110</v>
      </c>
      <c r="J52" s="508">
        <v>47</v>
      </c>
      <c r="K52" s="508">
        <v>635</v>
      </c>
      <c r="L52" s="508">
        <v>309</v>
      </c>
      <c r="M52" s="508">
        <v>2269</v>
      </c>
      <c r="N52" s="508">
        <v>1262</v>
      </c>
      <c r="O52" s="508">
        <v>142</v>
      </c>
      <c r="P52" s="508">
        <v>46</v>
      </c>
      <c r="Q52" s="508">
        <v>330</v>
      </c>
      <c r="R52" s="508">
        <v>147</v>
      </c>
      <c r="S52" s="508">
        <v>38</v>
      </c>
      <c r="T52" s="508">
        <v>10</v>
      </c>
      <c r="U52" s="508">
        <v>7850</v>
      </c>
      <c r="V52" s="508">
        <v>4218</v>
      </c>
      <c r="X52" s="479" t="s">
        <v>24</v>
      </c>
      <c r="Y52" s="500">
        <v>117</v>
      </c>
      <c r="Z52" s="508">
        <v>87</v>
      </c>
      <c r="AA52" s="508">
        <v>36</v>
      </c>
      <c r="AB52" s="508">
        <v>6</v>
      </c>
      <c r="AC52" s="508">
        <v>2</v>
      </c>
      <c r="AD52" s="508">
        <v>0</v>
      </c>
      <c r="AE52" s="508">
        <v>0</v>
      </c>
      <c r="AF52" s="508">
        <v>2</v>
      </c>
      <c r="AG52" s="508">
        <v>1</v>
      </c>
      <c r="AH52" s="508">
        <v>6</v>
      </c>
      <c r="AI52" s="508">
        <v>3</v>
      </c>
      <c r="AJ52" s="508">
        <v>139</v>
      </c>
      <c r="AK52" s="508">
        <v>81</v>
      </c>
      <c r="AL52" s="508">
        <v>6</v>
      </c>
      <c r="AM52" s="508">
        <v>1</v>
      </c>
      <c r="AN52" s="508">
        <v>20</v>
      </c>
      <c r="AO52" s="508">
        <v>9</v>
      </c>
      <c r="AP52" s="508">
        <v>0</v>
      </c>
      <c r="AQ52" s="508">
        <v>0</v>
      </c>
      <c r="AR52" s="508">
        <v>266</v>
      </c>
      <c r="AS52" s="508">
        <v>133</v>
      </c>
      <c r="AU52" s="479" t="s">
        <v>24</v>
      </c>
      <c r="AV52" s="500">
        <v>117</v>
      </c>
      <c r="AW52" s="508">
        <v>67</v>
      </c>
      <c r="AX52" s="508">
        <v>35</v>
      </c>
      <c r="AY52" s="508">
        <v>3</v>
      </c>
      <c r="AZ52" s="508">
        <v>4</v>
      </c>
      <c r="BA52" s="508">
        <v>20</v>
      </c>
      <c r="BB52" s="508">
        <v>61</v>
      </c>
      <c r="BC52" s="508">
        <v>13</v>
      </c>
      <c r="BD52" s="508">
        <v>18</v>
      </c>
      <c r="BE52" s="508">
        <v>4</v>
      </c>
      <c r="BF52" s="508">
        <v>225</v>
      </c>
      <c r="BG52" s="508">
        <v>168</v>
      </c>
      <c r="BH52" s="508">
        <v>53</v>
      </c>
      <c r="BI52" s="508">
        <v>221</v>
      </c>
      <c r="BJ52" s="508">
        <v>48</v>
      </c>
      <c r="BL52" s="479" t="s">
        <v>24</v>
      </c>
      <c r="BM52" s="500">
        <v>117</v>
      </c>
      <c r="BN52" s="508">
        <v>544</v>
      </c>
      <c r="BO52" s="508">
        <v>213</v>
      </c>
      <c r="BP52" s="508">
        <v>17</v>
      </c>
      <c r="BQ52" s="508">
        <v>121</v>
      </c>
      <c r="BR52" s="508">
        <v>68</v>
      </c>
      <c r="BS52" s="508">
        <v>63</v>
      </c>
      <c r="BT52" s="508">
        <v>58</v>
      </c>
      <c r="BU52" s="508">
        <v>73</v>
      </c>
      <c r="BV52" s="508">
        <v>65</v>
      </c>
      <c r="BW52" s="508">
        <v>63</v>
      </c>
      <c r="BX52" s="508">
        <v>62</v>
      </c>
      <c r="BY52" s="508">
        <v>52</v>
      </c>
      <c r="BZ52" s="508">
        <v>50</v>
      </c>
      <c r="CA52" s="508">
        <v>13</v>
      </c>
      <c r="CB52" s="508">
        <v>8</v>
      </c>
      <c r="CC52" s="508">
        <v>0</v>
      </c>
      <c r="CD52" s="508">
        <v>15</v>
      </c>
      <c r="CE52" s="508">
        <v>4</v>
      </c>
    </row>
    <row r="53" spans="1:84">
      <c r="A53" s="479" t="s">
        <v>25</v>
      </c>
      <c r="B53" s="500">
        <v>102</v>
      </c>
      <c r="C53" s="508">
        <v>1266</v>
      </c>
      <c r="D53" s="508">
        <v>734</v>
      </c>
      <c r="E53" s="508">
        <v>493</v>
      </c>
      <c r="F53" s="508">
        <v>301</v>
      </c>
      <c r="G53" s="508">
        <v>40</v>
      </c>
      <c r="H53" s="508">
        <v>17</v>
      </c>
      <c r="I53" s="508">
        <v>66</v>
      </c>
      <c r="J53" s="508">
        <v>25</v>
      </c>
      <c r="K53" s="508">
        <v>215</v>
      </c>
      <c r="L53" s="508">
        <v>108</v>
      </c>
      <c r="M53" s="508">
        <v>893</v>
      </c>
      <c r="N53" s="508">
        <v>498</v>
      </c>
      <c r="O53" s="508">
        <v>35</v>
      </c>
      <c r="P53" s="508">
        <v>12</v>
      </c>
      <c r="Q53" s="508">
        <v>218</v>
      </c>
      <c r="R53" s="508">
        <v>83</v>
      </c>
      <c r="S53" s="508">
        <v>3</v>
      </c>
      <c r="T53" s="508">
        <v>1</v>
      </c>
      <c r="U53" s="508">
        <v>3229</v>
      </c>
      <c r="V53" s="508">
        <v>1779</v>
      </c>
      <c r="X53" s="479" t="s">
        <v>25</v>
      </c>
      <c r="Y53" s="500">
        <v>102</v>
      </c>
      <c r="Z53" s="508">
        <v>38</v>
      </c>
      <c r="AA53" s="508">
        <v>23</v>
      </c>
      <c r="AB53" s="508">
        <v>11</v>
      </c>
      <c r="AC53" s="508">
        <v>4</v>
      </c>
      <c r="AD53" s="508">
        <v>0</v>
      </c>
      <c r="AE53" s="508">
        <v>0</v>
      </c>
      <c r="AF53" s="508">
        <v>0</v>
      </c>
      <c r="AG53" s="508">
        <v>0</v>
      </c>
      <c r="AH53" s="508">
        <v>5</v>
      </c>
      <c r="AI53" s="508">
        <v>2</v>
      </c>
      <c r="AJ53" s="508">
        <v>82</v>
      </c>
      <c r="AK53" s="508">
        <v>38</v>
      </c>
      <c r="AL53" s="508">
        <v>9</v>
      </c>
      <c r="AM53" s="508">
        <v>4</v>
      </c>
      <c r="AN53" s="508">
        <v>31</v>
      </c>
      <c r="AO53" s="508">
        <v>14</v>
      </c>
      <c r="AP53" s="508">
        <v>0</v>
      </c>
      <c r="AQ53" s="508">
        <v>0</v>
      </c>
      <c r="AR53" s="508">
        <v>176</v>
      </c>
      <c r="AS53" s="508">
        <v>85</v>
      </c>
      <c r="AU53" s="479" t="s">
        <v>25</v>
      </c>
      <c r="AV53" s="500">
        <v>102</v>
      </c>
      <c r="AW53" s="508">
        <v>35</v>
      </c>
      <c r="AX53" s="508">
        <v>16</v>
      </c>
      <c r="AY53" s="508">
        <v>1</v>
      </c>
      <c r="AZ53" s="508">
        <v>3</v>
      </c>
      <c r="BA53" s="508">
        <v>12</v>
      </c>
      <c r="BB53" s="508">
        <v>27</v>
      </c>
      <c r="BC53" s="508">
        <v>6</v>
      </c>
      <c r="BD53" s="508">
        <v>16</v>
      </c>
      <c r="BE53" s="508">
        <v>1</v>
      </c>
      <c r="BF53" s="508">
        <v>117</v>
      </c>
      <c r="BG53" s="508">
        <v>108</v>
      </c>
      <c r="BH53" s="508">
        <v>1</v>
      </c>
      <c r="BI53" s="508">
        <v>109</v>
      </c>
      <c r="BJ53" s="508">
        <v>25</v>
      </c>
      <c r="BL53" s="479" t="s">
        <v>25</v>
      </c>
      <c r="BM53" s="500">
        <v>102</v>
      </c>
      <c r="BN53" s="508">
        <v>284</v>
      </c>
      <c r="BO53" s="508">
        <v>108</v>
      </c>
      <c r="BP53" s="508">
        <v>2</v>
      </c>
      <c r="BQ53" s="508">
        <v>57</v>
      </c>
      <c r="BR53" s="508">
        <v>38</v>
      </c>
      <c r="BS53" s="508">
        <v>31</v>
      </c>
      <c r="BT53" s="508">
        <v>33</v>
      </c>
      <c r="BU53" s="508">
        <v>38</v>
      </c>
      <c r="BV53" s="508">
        <v>32</v>
      </c>
      <c r="BW53" s="508">
        <v>35</v>
      </c>
      <c r="BX53" s="508">
        <v>37</v>
      </c>
      <c r="BY53" s="508">
        <v>26</v>
      </c>
      <c r="BZ53" s="508">
        <v>26</v>
      </c>
      <c r="CA53" s="508">
        <v>5</v>
      </c>
      <c r="CB53" s="508">
        <v>2</v>
      </c>
      <c r="CC53" s="508">
        <v>1</v>
      </c>
      <c r="CD53" s="508">
        <v>8</v>
      </c>
      <c r="CE53" s="508">
        <v>3</v>
      </c>
    </row>
    <row r="54" spans="1:84">
      <c r="A54" s="479" t="s">
        <v>26</v>
      </c>
      <c r="B54" s="500">
        <v>101</v>
      </c>
      <c r="C54" s="508">
        <v>7928</v>
      </c>
      <c r="D54" s="508">
        <v>4341</v>
      </c>
      <c r="E54" s="508">
        <v>2710</v>
      </c>
      <c r="F54" s="508">
        <v>1659</v>
      </c>
      <c r="G54" s="508">
        <v>183</v>
      </c>
      <c r="H54" s="508">
        <v>99</v>
      </c>
      <c r="I54" s="508">
        <v>349</v>
      </c>
      <c r="J54" s="508">
        <v>197</v>
      </c>
      <c r="K54" s="508">
        <v>2970</v>
      </c>
      <c r="L54" s="508">
        <v>1541</v>
      </c>
      <c r="M54" s="508">
        <v>4279</v>
      </c>
      <c r="N54" s="508">
        <v>2513</v>
      </c>
      <c r="O54" s="508">
        <v>801</v>
      </c>
      <c r="P54" s="508">
        <v>323</v>
      </c>
      <c r="Q54" s="508">
        <v>1402</v>
      </c>
      <c r="R54" s="508">
        <v>667</v>
      </c>
      <c r="S54" s="508">
        <v>794</v>
      </c>
      <c r="T54" s="508">
        <v>350</v>
      </c>
      <c r="U54" s="508">
        <v>21416</v>
      </c>
      <c r="V54" s="508">
        <v>11690</v>
      </c>
      <c r="X54" s="479" t="s">
        <v>26</v>
      </c>
      <c r="Y54" s="500">
        <v>101</v>
      </c>
      <c r="Z54" s="508">
        <v>175</v>
      </c>
      <c r="AA54" s="508">
        <v>89</v>
      </c>
      <c r="AB54" s="508">
        <v>27</v>
      </c>
      <c r="AC54" s="508">
        <v>12</v>
      </c>
      <c r="AD54" s="508">
        <v>2</v>
      </c>
      <c r="AE54" s="508">
        <v>1</v>
      </c>
      <c r="AF54" s="508">
        <v>0</v>
      </c>
      <c r="AG54" s="508">
        <v>0</v>
      </c>
      <c r="AH54" s="508">
        <v>63</v>
      </c>
      <c r="AI54" s="508">
        <v>22</v>
      </c>
      <c r="AJ54" s="508">
        <v>428</v>
      </c>
      <c r="AK54" s="508">
        <v>218</v>
      </c>
      <c r="AL54" s="508">
        <v>66</v>
      </c>
      <c r="AM54" s="508">
        <v>22</v>
      </c>
      <c r="AN54" s="508">
        <v>160</v>
      </c>
      <c r="AO54" s="508">
        <v>71</v>
      </c>
      <c r="AP54" s="508">
        <v>68</v>
      </c>
      <c r="AQ54" s="508">
        <v>30</v>
      </c>
      <c r="AR54" s="508">
        <v>989</v>
      </c>
      <c r="AS54" s="508">
        <v>465</v>
      </c>
      <c r="AU54" s="479" t="s">
        <v>26</v>
      </c>
      <c r="AV54" s="500">
        <v>101</v>
      </c>
      <c r="AW54" s="508">
        <v>185</v>
      </c>
      <c r="AX54" s="508">
        <v>88</v>
      </c>
      <c r="AY54" s="508">
        <v>8</v>
      </c>
      <c r="AZ54" s="508">
        <v>21</v>
      </c>
      <c r="BA54" s="508">
        <v>78</v>
      </c>
      <c r="BB54" s="508">
        <v>125</v>
      </c>
      <c r="BC54" s="508">
        <v>39</v>
      </c>
      <c r="BD54" s="508">
        <v>62</v>
      </c>
      <c r="BE54" s="508">
        <v>29</v>
      </c>
      <c r="BF54" s="508">
        <v>635</v>
      </c>
      <c r="BG54" s="508">
        <v>619</v>
      </c>
      <c r="BH54" s="508">
        <v>29</v>
      </c>
      <c r="BI54" s="508">
        <v>648</v>
      </c>
      <c r="BJ54" s="508">
        <v>120</v>
      </c>
      <c r="BL54" s="479" t="s">
        <v>26</v>
      </c>
      <c r="BM54" s="500">
        <v>101</v>
      </c>
      <c r="BN54" s="508">
        <v>1878</v>
      </c>
      <c r="BO54" s="508">
        <v>833</v>
      </c>
      <c r="BP54" s="508">
        <v>61</v>
      </c>
      <c r="BQ54" s="508">
        <v>591</v>
      </c>
      <c r="BR54" s="508">
        <v>197</v>
      </c>
      <c r="BS54" s="508">
        <v>217</v>
      </c>
      <c r="BT54" s="508">
        <v>187</v>
      </c>
      <c r="BU54" s="508">
        <v>242</v>
      </c>
      <c r="BV54" s="508">
        <v>216</v>
      </c>
      <c r="BW54" s="508">
        <v>206</v>
      </c>
      <c r="BX54" s="508">
        <v>198</v>
      </c>
      <c r="BY54" s="508">
        <v>129</v>
      </c>
      <c r="BZ54" s="508">
        <v>172</v>
      </c>
      <c r="CA54" s="508">
        <v>65</v>
      </c>
      <c r="CB54" s="508">
        <v>35</v>
      </c>
      <c r="CC54" s="508">
        <v>1</v>
      </c>
      <c r="CD54" s="508">
        <v>47</v>
      </c>
      <c r="CE54" s="508">
        <v>55</v>
      </c>
    </row>
    <row r="55" spans="1:84">
      <c r="A55" s="479" t="s">
        <v>27</v>
      </c>
      <c r="B55" s="500">
        <v>106</v>
      </c>
      <c r="C55" s="508">
        <v>430</v>
      </c>
      <c r="D55" s="508">
        <v>245</v>
      </c>
      <c r="E55" s="508">
        <v>70</v>
      </c>
      <c r="F55" s="508">
        <v>39</v>
      </c>
      <c r="G55" s="508">
        <v>0</v>
      </c>
      <c r="H55" s="508">
        <v>0</v>
      </c>
      <c r="I55" s="508">
        <v>132</v>
      </c>
      <c r="J55" s="508">
        <v>68</v>
      </c>
      <c r="K55" s="508">
        <v>16</v>
      </c>
      <c r="L55" s="508">
        <v>3</v>
      </c>
      <c r="M55" s="508">
        <v>182</v>
      </c>
      <c r="N55" s="508">
        <v>119</v>
      </c>
      <c r="O55" s="508">
        <v>0</v>
      </c>
      <c r="P55" s="508">
        <v>0</v>
      </c>
      <c r="Q55" s="508">
        <v>81</v>
      </c>
      <c r="R55" s="508">
        <v>40</v>
      </c>
      <c r="S55" s="508">
        <v>0</v>
      </c>
      <c r="T55" s="508">
        <v>0</v>
      </c>
      <c r="U55" s="508">
        <v>911</v>
      </c>
      <c r="V55" s="508">
        <v>514</v>
      </c>
      <c r="X55" s="479" t="s">
        <v>27</v>
      </c>
      <c r="Y55" s="500">
        <v>106</v>
      </c>
      <c r="Z55" s="508">
        <v>1</v>
      </c>
      <c r="AA55" s="508">
        <v>0</v>
      </c>
      <c r="AB55" s="508">
        <v>1</v>
      </c>
      <c r="AC55" s="508">
        <v>1</v>
      </c>
      <c r="AD55" s="508">
        <v>0</v>
      </c>
      <c r="AE55" s="508">
        <v>0</v>
      </c>
      <c r="AF55" s="508">
        <v>0</v>
      </c>
      <c r="AG55" s="508">
        <v>0</v>
      </c>
      <c r="AH55" s="508">
        <v>0</v>
      </c>
      <c r="AI55" s="508">
        <v>0</v>
      </c>
      <c r="AJ55" s="508">
        <v>25</v>
      </c>
      <c r="AK55" s="508">
        <v>17</v>
      </c>
      <c r="AL55" s="508">
        <v>0</v>
      </c>
      <c r="AM55" s="508">
        <v>0</v>
      </c>
      <c r="AN55" s="508">
        <v>14</v>
      </c>
      <c r="AO55" s="508">
        <v>8</v>
      </c>
      <c r="AP55" s="508">
        <v>0</v>
      </c>
      <c r="AQ55" s="508">
        <v>0</v>
      </c>
      <c r="AR55" s="508">
        <v>41</v>
      </c>
      <c r="AS55" s="508">
        <v>26</v>
      </c>
      <c r="AU55" s="479" t="s">
        <v>27</v>
      </c>
      <c r="AV55" s="500">
        <v>106</v>
      </c>
      <c r="AW55" s="508">
        <v>10</v>
      </c>
      <c r="AX55" s="508">
        <v>3</v>
      </c>
      <c r="AY55" s="508">
        <v>0</v>
      </c>
      <c r="AZ55" s="508">
        <v>4</v>
      </c>
      <c r="BA55" s="508">
        <v>1</v>
      </c>
      <c r="BB55" s="508">
        <v>4</v>
      </c>
      <c r="BC55" s="508">
        <v>0</v>
      </c>
      <c r="BD55" s="508">
        <v>5</v>
      </c>
      <c r="BE55" s="508">
        <v>0</v>
      </c>
      <c r="BF55" s="508">
        <v>27</v>
      </c>
      <c r="BG55" s="508">
        <v>26</v>
      </c>
      <c r="BH55" s="508">
        <v>0</v>
      </c>
      <c r="BI55" s="508">
        <v>26</v>
      </c>
      <c r="BJ55" s="508">
        <v>7</v>
      </c>
      <c r="BL55" s="479" t="s">
        <v>27</v>
      </c>
      <c r="BM55" s="500">
        <v>106</v>
      </c>
      <c r="BN55" s="508">
        <v>64</v>
      </c>
      <c r="BO55" s="508">
        <v>21</v>
      </c>
      <c r="BP55" s="508">
        <v>1</v>
      </c>
      <c r="BQ55" s="508">
        <v>15</v>
      </c>
      <c r="BR55" s="508">
        <v>10</v>
      </c>
      <c r="BS55" s="508">
        <v>9</v>
      </c>
      <c r="BT55" s="508">
        <v>7</v>
      </c>
      <c r="BU55" s="508">
        <v>11</v>
      </c>
      <c r="BV55" s="508">
        <v>9</v>
      </c>
      <c r="BW55" s="508">
        <v>9</v>
      </c>
      <c r="BX55" s="508">
        <v>7</v>
      </c>
      <c r="BY55" s="508">
        <v>6</v>
      </c>
      <c r="BZ55" s="508">
        <v>6</v>
      </c>
      <c r="CA55" s="508">
        <v>1</v>
      </c>
      <c r="CB55" s="508">
        <v>0</v>
      </c>
      <c r="CC55" s="508">
        <v>0</v>
      </c>
      <c r="CD55" s="508">
        <v>1</v>
      </c>
      <c r="CE55" s="508">
        <v>2</v>
      </c>
    </row>
    <row r="56" spans="1:84">
      <c r="A56" s="480" t="s">
        <v>28</v>
      </c>
      <c r="B56" s="500"/>
      <c r="C56" s="508"/>
      <c r="D56" s="508"/>
      <c r="E56" s="508"/>
      <c r="F56" s="508"/>
      <c r="G56" s="508"/>
      <c r="H56" s="508"/>
      <c r="I56" s="508"/>
      <c r="J56" s="508"/>
      <c r="K56" s="508"/>
      <c r="L56" s="508"/>
      <c r="M56" s="508"/>
      <c r="N56" s="508"/>
      <c r="O56" s="508"/>
      <c r="P56" s="508"/>
      <c r="Q56" s="508"/>
      <c r="R56" s="508"/>
      <c r="S56" s="508"/>
      <c r="T56" s="508"/>
      <c r="U56" s="508"/>
      <c r="V56" s="508"/>
      <c r="X56" s="480" t="s">
        <v>28</v>
      </c>
      <c r="Y56" s="500"/>
      <c r="Z56" s="508"/>
      <c r="AA56" s="508"/>
      <c r="AB56" s="508"/>
      <c r="AC56" s="508"/>
      <c r="AD56" s="508"/>
      <c r="AE56" s="508"/>
      <c r="AF56" s="508"/>
      <c r="AG56" s="508"/>
      <c r="AH56" s="508"/>
      <c r="AI56" s="508"/>
      <c r="AJ56" s="508"/>
      <c r="AK56" s="508"/>
      <c r="AL56" s="508"/>
      <c r="AM56" s="508"/>
      <c r="AN56" s="508"/>
      <c r="AO56" s="508"/>
      <c r="AP56" s="508"/>
      <c r="AQ56" s="508"/>
      <c r="AR56" s="508"/>
      <c r="AS56" s="508"/>
      <c r="AU56" s="480" t="s">
        <v>28</v>
      </c>
      <c r="AV56" s="500"/>
      <c r="AW56" s="508"/>
      <c r="AX56" s="508"/>
      <c r="AY56" s="508"/>
      <c r="AZ56" s="508"/>
      <c r="BA56" s="508"/>
      <c r="BB56" s="508"/>
      <c r="BC56" s="508"/>
      <c r="BD56" s="508"/>
      <c r="BE56" s="508"/>
      <c r="BF56" s="508"/>
      <c r="BG56" s="508"/>
      <c r="BH56" s="508"/>
      <c r="BI56" s="508"/>
      <c r="BJ56" s="508"/>
      <c r="BL56" s="480" t="s">
        <v>28</v>
      </c>
      <c r="BM56" s="500"/>
      <c r="BN56" s="508"/>
      <c r="BO56" s="508"/>
      <c r="BP56" s="508"/>
      <c r="BQ56" s="508"/>
      <c r="BR56" s="508"/>
      <c r="BS56" s="508"/>
      <c r="BT56" s="508"/>
      <c r="BU56" s="508"/>
      <c r="BV56" s="508"/>
      <c r="BW56" s="508"/>
      <c r="BX56" s="508"/>
      <c r="BY56" s="508"/>
      <c r="BZ56" s="508"/>
      <c r="CA56" s="508"/>
      <c r="CB56" s="508"/>
      <c r="CC56" s="508"/>
      <c r="CD56" s="508"/>
      <c r="CE56" s="508"/>
    </row>
    <row r="57" spans="1:84">
      <c r="A57" s="479" t="s">
        <v>29</v>
      </c>
      <c r="B57" s="500">
        <v>305</v>
      </c>
      <c r="C57" s="508">
        <v>210</v>
      </c>
      <c r="D57" s="508">
        <v>92</v>
      </c>
      <c r="E57" s="508">
        <v>49</v>
      </c>
      <c r="F57" s="508">
        <v>28</v>
      </c>
      <c r="G57" s="508">
        <v>0</v>
      </c>
      <c r="H57" s="508">
        <v>0</v>
      </c>
      <c r="I57" s="508">
        <v>18</v>
      </c>
      <c r="J57" s="508">
        <v>6</v>
      </c>
      <c r="K57" s="508">
        <v>29</v>
      </c>
      <c r="L57" s="508">
        <v>12</v>
      </c>
      <c r="M57" s="508">
        <v>100</v>
      </c>
      <c r="N57" s="508">
        <v>59</v>
      </c>
      <c r="O57" s="508">
        <v>0</v>
      </c>
      <c r="P57" s="508">
        <v>0</v>
      </c>
      <c r="Q57" s="508">
        <v>31</v>
      </c>
      <c r="R57" s="508">
        <v>18</v>
      </c>
      <c r="S57" s="508">
        <v>31</v>
      </c>
      <c r="T57" s="508">
        <v>14</v>
      </c>
      <c r="U57" s="508">
        <v>468</v>
      </c>
      <c r="V57" s="508">
        <v>229</v>
      </c>
      <c r="X57" s="479" t="s">
        <v>29</v>
      </c>
      <c r="Y57" s="500">
        <v>305</v>
      </c>
      <c r="Z57" s="508">
        <v>9</v>
      </c>
      <c r="AA57" s="508">
        <v>2</v>
      </c>
      <c r="AB57" s="508">
        <v>1</v>
      </c>
      <c r="AC57" s="508">
        <v>1</v>
      </c>
      <c r="AD57" s="508">
        <v>0</v>
      </c>
      <c r="AE57" s="508">
        <v>0</v>
      </c>
      <c r="AF57" s="508">
        <v>1</v>
      </c>
      <c r="AG57" s="508">
        <v>0</v>
      </c>
      <c r="AH57" s="508">
        <v>3</v>
      </c>
      <c r="AI57" s="508">
        <v>1</v>
      </c>
      <c r="AJ57" s="508">
        <v>25</v>
      </c>
      <c r="AK57" s="508">
        <v>14</v>
      </c>
      <c r="AL57" s="508">
        <v>0</v>
      </c>
      <c r="AM57" s="508">
        <v>0</v>
      </c>
      <c r="AN57" s="508">
        <v>8</v>
      </c>
      <c r="AO57" s="508">
        <v>2</v>
      </c>
      <c r="AP57" s="508">
        <v>3</v>
      </c>
      <c r="AQ57" s="508">
        <v>1</v>
      </c>
      <c r="AR57" s="508">
        <v>50</v>
      </c>
      <c r="AS57" s="508">
        <v>21</v>
      </c>
      <c r="AU57" s="479" t="s">
        <v>29</v>
      </c>
      <c r="AV57" s="500">
        <v>305</v>
      </c>
      <c r="AW57" s="508">
        <v>5</v>
      </c>
      <c r="AX57" s="508">
        <v>2</v>
      </c>
      <c r="AY57" s="508">
        <v>0</v>
      </c>
      <c r="AZ57" s="508">
        <v>1</v>
      </c>
      <c r="BA57" s="508">
        <v>1</v>
      </c>
      <c r="BB57" s="508">
        <v>2</v>
      </c>
      <c r="BC57" s="508">
        <v>0</v>
      </c>
      <c r="BD57" s="508">
        <v>1</v>
      </c>
      <c r="BE57" s="508">
        <v>1</v>
      </c>
      <c r="BF57" s="508">
        <v>13</v>
      </c>
      <c r="BG57" s="508">
        <v>14</v>
      </c>
      <c r="BH57" s="508">
        <v>0</v>
      </c>
      <c r="BI57" s="508">
        <v>14</v>
      </c>
      <c r="BJ57" s="508">
        <v>2</v>
      </c>
      <c r="BL57" s="479" t="s">
        <v>29</v>
      </c>
      <c r="BM57" s="500">
        <v>305</v>
      </c>
      <c r="BN57" s="508">
        <v>40</v>
      </c>
      <c r="BO57" s="508">
        <v>9</v>
      </c>
      <c r="BP57" s="508">
        <v>1</v>
      </c>
      <c r="BQ57" s="508">
        <v>3</v>
      </c>
      <c r="BR57" s="508">
        <v>5</v>
      </c>
      <c r="BS57" s="508">
        <v>3</v>
      </c>
      <c r="BT57" s="508">
        <v>3</v>
      </c>
      <c r="BU57" s="508">
        <v>4</v>
      </c>
      <c r="BV57" s="508">
        <v>6</v>
      </c>
      <c r="BW57" s="508">
        <v>5</v>
      </c>
      <c r="BX57" s="508">
        <v>6</v>
      </c>
      <c r="BY57" s="508">
        <v>3</v>
      </c>
      <c r="BZ57" s="508">
        <v>4</v>
      </c>
      <c r="CA57" s="508">
        <v>0</v>
      </c>
      <c r="CB57" s="508">
        <v>0</v>
      </c>
      <c r="CC57" s="508">
        <v>0</v>
      </c>
      <c r="CD57" s="508">
        <v>1</v>
      </c>
      <c r="CE57" s="508">
        <v>0</v>
      </c>
    </row>
    <row r="58" spans="1:84">
      <c r="A58" s="479" t="s">
        <v>30</v>
      </c>
      <c r="B58" s="500">
        <v>304</v>
      </c>
      <c r="C58" s="508">
        <v>165</v>
      </c>
      <c r="D58" s="508">
        <v>84</v>
      </c>
      <c r="E58" s="508">
        <v>30</v>
      </c>
      <c r="F58" s="508">
        <v>14</v>
      </c>
      <c r="G58" s="508">
        <v>0</v>
      </c>
      <c r="H58" s="508">
        <v>0</v>
      </c>
      <c r="I58" s="508">
        <v>23</v>
      </c>
      <c r="J58" s="508">
        <v>4</v>
      </c>
      <c r="K58" s="508">
        <v>0</v>
      </c>
      <c r="L58" s="508">
        <v>0</v>
      </c>
      <c r="M58" s="508">
        <v>55</v>
      </c>
      <c r="N58" s="508">
        <v>27</v>
      </c>
      <c r="O58" s="508">
        <v>0</v>
      </c>
      <c r="P58" s="508">
        <v>0</v>
      </c>
      <c r="Q58" s="508">
        <v>25</v>
      </c>
      <c r="R58" s="508">
        <v>10</v>
      </c>
      <c r="S58" s="508">
        <v>0</v>
      </c>
      <c r="T58" s="508">
        <v>0</v>
      </c>
      <c r="U58" s="508">
        <v>298</v>
      </c>
      <c r="V58" s="508">
        <v>139</v>
      </c>
      <c r="X58" s="479" t="s">
        <v>30</v>
      </c>
      <c r="Y58" s="500">
        <v>304</v>
      </c>
      <c r="Z58" s="508">
        <v>10</v>
      </c>
      <c r="AA58" s="508">
        <v>4</v>
      </c>
      <c r="AB58" s="508">
        <v>6</v>
      </c>
      <c r="AC58" s="508">
        <v>4</v>
      </c>
      <c r="AD58" s="508">
        <v>0</v>
      </c>
      <c r="AE58" s="508">
        <v>0</v>
      </c>
      <c r="AF58" s="508">
        <v>4</v>
      </c>
      <c r="AG58" s="508">
        <v>1</v>
      </c>
      <c r="AH58" s="508">
        <v>0</v>
      </c>
      <c r="AI58" s="508">
        <v>0</v>
      </c>
      <c r="AJ58" s="508">
        <v>21</v>
      </c>
      <c r="AK58" s="508">
        <v>11</v>
      </c>
      <c r="AL58" s="508">
        <v>0</v>
      </c>
      <c r="AM58" s="508">
        <v>0</v>
      </c>
      <c r="AN58" s="508">
        <v>7</v>
      </c>
      <c r="AO58" s="508">
        <v>4</v>
      </c>
      <c r="AP58" s="508">
        <v>0</v>
      </c>
      <c r="AQ58" s="508">
        <v>0</v>
      </c>
      <c r="AR58" s="508">
        <v>48</v>
      </c>
      <c r="AS58" s="508">
        <v>24</v>
      </c>
      <c r="AU58" s="479" t="s">
        <v>30</v>
      </c>
      <c r="AV58" s="500">
        <v>304</v>
      </c>
      <c r="AW58" s="508">
        <v>3</v>
      </c>
      <c r="AX58" s="508">
        <v>1</v>
      </c>
      <c r="AY58" s="508">
        <v>0</v>
      </c>
      <c r="AZ58" s="508">
        <v>1</v>
      </c>
      <c r="BA58" s="508">
        <v>0</v>
      </c>
      <c r="BB58" s="508">
        <v>1</v>
      </c>
      <c r="BC58" s="508">
        <v>0</v>
      </c>
      <c r="BD58" s="508">
        <v>1</v>
      </c>
      <c r="BE58" s="508">
        <v>0</v>
      </c>
      <c r="BF58" s="508">
        <v>7</v>
      </c>
      <c r="BG58" s="508">
        <v>7</v>
      </c>
      <c r="BH58" s="508">
        <v>0</v>
      </c>
      <c r="BI58" s="508">
        <v>7</v>
      </c>
      <c r="BJ58" s="508">
        <v>1</v>
      </c>
      <c r="BL58" s="479" t="s">
        <v>30</v>
      </c>
      <c r="BM58" s="500">
        <v>304</v>
      </c>
      <c r="BN58" s="508">
        <v>14</v>
      </c>
      <c r="BO58" s="508">
        <v>5</v>
      </c>
      <c r="BP58" s="508">
        <v>0</v>
      </c>
      <c r="BQ58" s="508">
        <v>6</v>
      </c>
      <c r="BR58" s="508">
        <v>1</v>
      </c>
      <c r="BS58" s="508">
        <v>2</v>
      </c>
      <c r="BT58" s="508">
        <v>1</v>
      </c>
      <c r="BU58" s="508">
        <v>2</v>
      </c>
      <c r="BV58" s="508">
        <v>2</v>
      </c>
      <c r="BW58" s="508">
        <v>2</v>
      </c>
      <c r="BX58" s="508">
        <v>1</v>
      </c>
      <c r="BY58" s="508">
        <v>2</v>
      </c>
      <c r="BZ58" s="508">
        <v>1</v>
      </c>
      <c r="CA58" s="508">
        <v>0</v>
      </c>
      <c r="CB58" s="508">
        <v>0</v>
      </c>
      <c r="CC58" s="508">
        <v>0</v>
      </c>
      <c r="CD58" s="508">
        <v>0</v>
      </c>
      <c r="CE58" s="508">
        <v>0</v>
      </c>
    </row>
    <row r="59" spans="1:84">
      <c r="A59" s="479" t="s">
        <v>31</v>
      </c>
      <c r="B59" s="500">
        <v>303</v>
      </c>
      <c r="C59" s="508">
        <v>568</v>
      </c>
      <c r="D59" s="508">
        <v>233</v>
      </c>
      <c r="E59" s="508">
        <v>128</v>
      </c>
      <c r="F59" s="508">
        <v>63</v>
      </c>
      <c r="G59" s="508">
        <v>0</v>
      </c>
      <c r="H59" s="508">
        <v>0</v>
      </c>
      <c r="I59" s="508">
        <v>120</v>
      </c>
      <c r="J59" s="508">
        <v>48</v>
      </c>
      <c r="K59" s="508">
        <v>61</v>
      </c>
      <c r="L59" s="508">
        <v>25</v>
      </c>
      <c r="M59" s="508">
        <v>160</v>
      </c>
      <c r="N59" s="508">
        <v>76</v>
      </c>
      <c r="O59" s="508">
        <v>0</v>
      </c>
      <c r="P59" s="508">
        <v>0</v>
      </c>
      <c r="Q59" s="508">
        <v>50</v>
      </c>
      <c r="R59" s="508">
        <v>7</v>
      </c>
      <c r="S59" s="508">
        <v>38</v>
      </c>
      <c r="T59" s="508">
        <v>12</v>
      </c>
      <c r="U59" s="508">
        <v>1125</v>
      </c>
      <c r="V59" s="508">
        <v>464</v>
      </c>
      <c r="X59" s="479" t="s">
        <v>31</v>
      </c>
      <c r="Y59" s="500">
        <v>303</v>
      </c>
      <c r="Z59" s="508">
        <v>46</v>
      </c>
      <c r="AA59" s="508">
        <v>25</v>
      </c>
      <c r="AB59" s="508">
        <v>13</v>
      </c>
      <c r="AC59" s="508">
        <v>8</v>
      </c>
      <c r="AD59" s="508">
        <v>0</v>
      </c>
      <c r="AE59" s="508">
        <v>0</v>
      </c>
      <c r="AF59" s="508">
        <v>10</v>
      </c>
      <c r="AG59" s="508">
        <v>2</v>
      </c>
      <c r="AH59" s="508">
        <v>2</v>
      </c>
      <c r="AI59" s="508">
        <v>1</v>
      </c>
      <c r="AJ59" s="508">
        <v>24</v>
      </c>
      <c r="AK59" s="508">
        <v>17</v>
      </c>
      <c r="AL59" s="508">
        <v>0</v>
      </c>
      <c r="AM59" s="508">
        <v>0</v>
      </c>
      <c r="AN59" s="508">
        <v>12</v>
      </c>
      <c r="AO59" s="508">
        <v>0</v>
      </c>
      <c r="AP59" s="508">
        <v>8</v>
      </c>
      <c r="AQ59" s="508">
        <v>1</v>
      </c>
      <c r="AR59" s="508">
        <v>115</v>
      </c>
      <c r="AS59" s="508">
        <v>54</v>
      </c>
      <c r="AU59" s="479" t="s">
        <v>31</v>
      </c>
      <c r="AV59" s="500">
        <v>303</v>
      </c>
      <c r="AW59" s="508">
        <v>9</v>
      </c>
      <c r="AX59" s="508">
        <v>2</v>
      </c>
      <c r="AY59" s="508">
        <v>0</v>
      </c>
      <c r="AZ59" s="508">
        <v>2</v>
      </c>
      <c r="BA59" s="508">
        <v>1</v>
      </c>
      <c r="BB59" s="508">
        <v>4</v>
      </c>
      <c r="BC59" s="508">
        <v>0</v>
      </c>
      <c r="BD59" s="508">
        <v>2</v>
      </c>
      <c r="BE59" s="508">
        <v>1</v>
      </c>
      <c r="BF59" s="508">
        <v>21</v>
      </c>
      <c r="BG59" s="508">
        <v>20</v>
      </c>
      <c r="BH59" s="508">
        <v>1</v>
      </c>
      <c r="BI59" s="508">
        <v>21</v>
      </c>
      <c r="BJ59" s="508">
        <v>4</v>
      </c>
      <c r="BL59" s="479" t="s">
        <v>31</v>
      </c>
      <c r="BM59" s="500">
        <v>303</v>
      </c>
      <c r="BN59" s="508">
        <v>55</v>
      </c>
      <c r="BO59" s="508">
        <v>13</v>
      </c>
      <c r="BP59" s="508">
        <v>3</v>
      </c>
      <c r="BQ59" s="508">
        <v>13</v>
      </c>
      <c r="BR59" s="508">
        <v>7</v>
      </c>
      <c r="BS59" s="508">
        <v>8</v>
      </c>
      <c r="BT59" s="508">
        <v>6</v>
      </c>
      <c r="BU59" s="508">
        <v>7</v>
      </c>
      <c r="BV59" s="508">
        <v>7</v>
      </c>
      <c r="BW59" s="508">
        <v>8</v>
      </c>
      <c r="BX59" s="508">
        <v>5</v>
      </c>
      <c r="BY59" s="508">
        <v>4</v>
      </c>
      <c r="BZ59" s="508">
        <v>4</v>
      </c>
      <c r="CA59" s="508">
        <v>1</v>
      </c>
      <c r="CB59" s="508">
        <v>0</v>
      </c>
      <c r="CC59" s="508">
        <v>0</v>
      </c>
      <c r="CD59" s="508">
        <v>0</v>
      </c>
      <c r="CE59" s="508">
        <v>1</v>
      </c>
    </row>
    <row r="60" spans="1:84">
      <c r="A60" s="479" t="s">
        <v>33</v>
      </c>
      <c r="B60" s="500">
        <v>318</v>
      </c>
      <c r="C60" s="508">
        <v>84</v>
      </c>
      <c r="D60" s="508">
        <v>35</v>
      </c>
      <c r="E60" s="508">
        <v>30</v>
      </c>
      <c r="F60" s="508">
        <v>14</v>
      </c>
      <c r="G60" s="508">
        <v>0</v>
      </c>
      <c r="H60" s="508">
        <v>0</v>
      </c>
      <c r="I60" s="508">
        <v>0</v>
      </c>
      <c r="J60" s="508">
        <v>0</v>
      </c>
      <c r="K60" s="508">
        <v>0</v>
      </c>
      <c r="L60" s="508">
        <v>0</v>
      </c>
      <c r="M60" s="508">
        <v>29</v>
      </c>
      <c r="N60" s="508">
        <v>13</v>
      </c>
      <c r="O60" s="508">
        <v>0</v>
      </c>
      <c r="P60" s="508">
        <v>0</v>
      </c>
      <c r="Q60" s="508">
        <v>0</v>
      </c>
      <c r="R60" s="508">
        <v>0</v>
      </c>
      <c r="S60" s="508">
        <v>0</v>
      </c>
      <c r="T60" s="508">
        <v>0</v>
      </c>
      <c r="U60" s="508">
        <v>143</v>
      </c>
      <c r="V60" s="508">
        <v>62</v>
      </c>
      <c r="X60" s="479" t="s">
        <v>33</v>
      </c>
      <c r="Y60" s="500">
        <v>318</v>
      </c>
      <c r="Z60" s="508">
        <v>20</v>
      </c>
      <c r="AA60" s="508">
        <v>13</v>
      </c>
      <c r="AB60" s="508">
        <v>5</v>
      </c>
      <c r="AC60" s="508">
        <v>1</v>
      </c>
      <c r="AD60" s="508">
        <v>0</v>
      </c>
      <c r="AE60" s="508">
        <v>0</v>
      </c>
      <c r="AF60" s="508">
        <v>0</v>
      </c>
      <c r="AG60" s="508">
        <v>0</v>
      </c>
      <c r="AH60" s="508">
        <v>0</v>
      </c>
      <c r="AI60" s="508">
        <v>0</v>
      </c>
      <c r="AJ60" s="508">
        <v>5</v>
      </c>
      <c r="AK60" s="508">
        <v>3</v>
      </c>
      <c r="AL60" s="508">
        <v>0</v>
      </c>
      <c r="AM60" s="508">
        <v>0</v>
      </c>
      <c r="AN60" s="508">
        <v>0</v>
      </c>
      <c r="AO60" s="508">
        <v>0</v>
      </c>
      <c r="AP60" s="508">
        <v>0</v>
      </c>
      <c r="AQ60" s="508">
        <v>0</v>
      </c>
      <c r="AR60" s="508">
        <v>30</v>
      </c>
      <c r="AS60" s="508">
        <v>17</v>
      </c>
      <c r="AU60" s="479" t="s">
        <v>33</v>
      </c>
      <c r="AV60" s="500">
        <v>318</v>
      </c>
      <c r="AW60" s="508">
        <v>2</v>
      </c>
      <c r="AX60" s="508">
        <v>1</v>
      </c>
      <c r="AY60" s="508">
        <v>0</v>
      </c>
      <c r="AZ60" s="508">
        <v>0</v>
      </c>
      <c r="BA60" s="508">
        <v>0</v>
      </c>
      <c r="BB60" s="508">
        <v>1</v>
      </c>
      <c r="BC60" s="508">
        <v>0</v>
      </c>
      <c r="BD60" s="508">
        <v>0</v>
      </c>
      <c r="BE60" s="508">
        <v>0</v>
      </c>
      <c r="BF60" s="508">
        <v>4</v>
      </c>
      <c r="BG60" s="508">
        <v>4</v>
      </c>
      <c r="BH60" s="508">
        <v>0</v>
      </c>
      <c r="BI60" s="508">
        <v>4</v>
      </c>
      <c r="BJ60" s="508">
        <v>1</v>
      </c>
      <c r="BL60" s="479" t="s">
        <v>33</v>
      </c>
      <c r="BM60" s="500">
        <v>318</v>
      </c>
      <c r="BN60" s="508">
        <v>11</v>
      </c>
      <c r="BO60" s="508">
        <v>6</v>
      </c>
      <c r="BP60" s="508">
        <v>1</v>
      </c>
      <c r="BQ60" s="508">
        <v>1</v>
      </c>
      <c r="BR60" s="508">
        <v>1</v>
      </c>
      <c r="BS60" s="508">
        <v>1</v>
      </c>
      <c r="BT60" s="508">
        <v>1</v>
      </c>
      <c r="BU60" s="508">
        <v>2</v>
      </c>
      <c r="BV60" s="508">
        <v>1</v>
      </c>
      <c r="BW60" s="508">
        <v>1</v>
      </c>
      <c r="BX60" s="508">
        <v>2</v>
      </c>
      <c r="BY60" s="508">
        <v>1</v>
      </c>
      <c r="BZ60" s="508">
        <v>1</v>
      </c>
      <c r="CA60" s="508">
        <v>0</v>
      </c>
      <c r="CB60" s="508">
        <v>0</v>
      </c>
      <c r="CC60" s="508">
        <v>0</v>
      </c>
      <c r="CD60" s="508">
        <v>0</v>
      </c>
      <c r="CE60" s="508">
        <v>0</v>
      </c>
    </row>
    <row r="61" spans="1:84">
      <c r="A61" s="479" t="s">
        <v>34</v>
      </c>
      <c r="B61" s="500">
        <v>315</v>
      </c>
      <c r="C61" s="508">
        <v>119</v>
      </c>
      <c r="D61" s="508">
        <v>67</v>
      </c>
      <c r="E61" s="508">
        <v>40</v>
      </c>
      <c r="F61" s="508">
        <v>27</v>
      </c>
      <c r="G61" s="508">
        <v>0</v>
      </c>
      <c r="H61" s="508">
        <v>0</v>
      </c>
      <c r="I61" s="508">
        <v>28</v>
      </c>
      <c r="J61" s="508">
        <v>9</v>
      </c>
      <c r="K61" s="508">
        <v>0</v>
      </c>
      <c r="L61" s="508">
        <v>0</v>
      </c>
      <c r="M61" s="508">
        <v>84</v>
      </c>
      <c r="N61" s="508">
        <v>43</v>
      </c>
      <c r="O61" s="508">
        <v>0</v>
      </c>
      <c r="P61" s="508">
        <v>0</v>
      </c>
      <c r="Q61" s="508">
        <v>15</v>
      </c>
      <c r="R61" s="508">
        <v>6</v>
      </c>
      <c r="S61" s="508">
        <v>0</v>
      </c>
      <c r="T61" s="508">
        <v>0</v>
      </c>
      <c r="U61" s="508">
        <v>286</v>
      </c>
      <c r="V61" s="508">
        <v>152</v>
      </c>
      <c r="X61" s="479" t="s">
        <v>34</v>
      </c>
      <c r="Y61" s="500">
        <v>315</v>
      </c>
      <c r="Z61" s="508">
        <v>2</v>
      </c>
      <c r="AA61" s="508">
        <v>1</v>
      </c>
      <c r="AB61" s="508">
        <v>5</v>
      </c>
      <c r="AC61" s="508">
        <v>2</v>
      </c>
      <c r="AD61" s="508">
        <v>0</v>
      </c>
      <c r="AE61" s="508">
        <v>0</v>
      </c>
      <c r="AF61" s="508">
        <v>0</v>
      </c>
      <c r="AG61" s="508">
        <v>0</v>
      </c>
      <c r="AH61" s="508">
        <v>0</v>
      </c>
      <c r="AI61" s="508">
        <v>0</v>
      </c>
      <c r="AJ61" s="508">
        <v>7</v>
      </c>
      <c r="AK61" s="508">
        <v>4</v>
      </c>
      <c r="AL61" s="508">
        <v>0</v>
      </c>
      <c r="AM61" s="508">
        <v>0</v>
      </c>
      <c r="AN61" s="508">
        <v>0</v>
      </c>
      <c r="AO61" s="508">
        <v>0</v>
      </c>
      <c r="AP61" s="508">
        <v>0</v>
      </c>
      <c r="AQ61" s="508">
        <v>0</v>
      </c>
      <c r="AR61" s="508">
        <v>14</v>
      </c>
      <c r="AS61" s="508">
        <v>7</v>
      </c>
      <c r="AU61" s="479" t="s">
        <v>34</v>
      </c>
      <c r="AV61" s="500">
        <v>315</v>
      </c>
      <c r="AW61" s="508">
        <v>2</v>
      </c>
      <c r="AX61" s="508">
        <v>1</v>
      </c>
      <c r="AY61" s="508">
        <v>0</v>
      </c>
      <c r="AZ61" s="508">
        <v>1</v>
      </c>
      <c r="BA61" s="508">
        <v>0</v>
      </c>
      <c r="BB61" s="508">
        <v>1</v>
      </c>
      <c r="BC61" s="508">
        <v>0</v>
      </c>
      <c r="BD61" s="508">
        <v>1</v>
      </c>
      <c r="BE61" s="508">
        <v>0</v>
      </c>
      <c r="BF61" s="508">
        <v>6</v>
      </c>
      <c r="BG61" s="508">
        <v>5</v>
      </c>
      <c r="BH61" s="508">
        <v>0</v>
      </c>
      <c r="BI61" s="508">
        <v>5</v>
      </c>
      <c r="BJ61" s="508">
        <v>1</v>
      </c>
      <c r="BL61" s="479" t="s">
        <v>34</v>
      </c>
      <c r="BM61" s="500">
        <v>315</v>
      </c>
      <c r="BN61" s="508">
        <v>9</v>
      </c>
      <c r="BO61" s="508">
        <v>3</v>
      </c>
      <c r="BP61" s="508">
        <v>0</v>
      </c>
      <c r="BQ61" s="508">
        <v>4</v>
      </c>
      <c r="BR61" s="508">
        <v>1</v>
      </c>
      <c r="BS61" s="508">
        <v>1</v>
      </c>
      <c r="BT61" s="508">
        <v>1</v>
      </c>
      <c r="BU61" s="508">
        <v>1</v>
      </c>
      <c r="BV61" s="508">
        <v>2</v>
      </c>
      <c r="BW61" s="508">
        <v>1</v>
      </c>
      <c r="BX61" s="508">
        <v>1</v>
      </c>
      <c r="BY61" s="508">
        <v>1</v>
      </c>
      <c r="BZ61" s="508">
        <v>0</v>
      </c>
      <c r="CA61" s="508">
        <v>0</v>
      </c>
      <c r="CB61" s="508">
        <v>0</v>
      </c>
      <c r="CC61" s="508">
        <v>0</v>
      </c>
      <c r="CD61" s="508">
        <v>0</v>
      </c>
      <c r="CE61" s="508">
        <v>0</v>
      </c>
    </row>
    <row r="62" spans="1:84">
      <c r="A62" s="480" t="s">
        <v>35</v>
      </c>
      <c r="B62" s="500"/>
      <c r="C62" s="508"/>
      <c r="D62" s="508"/>
      <c r="E62" s="508"/>
      <c r="F62" s="508"/>
      <c r="G62" s="508"/>
      <c r="H62" s="508"/>
      <c r="I62" s="508"/>
      <c r="J62" s="508"/>
      <c r="K62" s="508"/>
      <c r="L62" s="508"/>
      <c r="M62" s="508"/>
      <c r="N62" s="508"/>
      <c r="O62" s="508"/>
      <c r="P62" s="508"/>
      <c r="Q62" s="508"/>
      <c r="R62" s="508"/>
      <c r="S62" s="508"/>
      <c r="T62" s="508"/>
      <c r="U62" s="508"/>
      <c r="V62" s="508"/>
      <c r="X62" s="480" t="s">
        <v>35</v>
      </c>
      <c r="Y62" s="500"/>
      <c r="Z62" s="508"/>
      <c r="AA62" s="508"/>
      <c r="AB62" s="508"/>
      <c r="AC62" s="508"/>
      <c r="AD62" s="508"/>
      <c r="AE62" s="508"/>
      <c r="AF62" s="508"/>
      <c r="AG62" s="508"/>
      <c r="AH62" s="508"/>
      <c r="AI62" s="508"/>
      <c r="AJ62" s="508"/>
      <c r="AK62" s="508"/>
      <c r="AL62" s="508"/>
      <c r="AM62" s="508"/>
      <c r="AN62" s="508"/>
      <c r="AO62" s="508"/>
      <c r="AP62" s="508"/>
      <c r="AQ62" s="508"/>
      <c r="AR62" s="508"/>
      <c r="AS62" s="508"/>
      <c r="AU62" s="480" t="s">
        <v>35</v>
      </c>
      <c r="AV62" s="500"/>
      <c r="AW62" s="508"/>
      <c r="AX62" s="508"/>
      <c r="AY62" s="508"/>
      <c r="AZ62" s="508"/>
      <c r="BA62" s="508"/>
      <c r="BB62" s="508"/>
      <c r="BC62" s="508"/>
      <c r="BD62" s="508"/>
      <c r="BE62" s="508"/>
      <c r="BF62" s="508"/>
      <c r="BG62" s="508"/>
      <c r="BH62" s="508"/>
      <c r="BI62" s="508"/>
      <c r="BJ62" s="508"/>
      <c r="BK62" s="494"/>
      <c r="BL62" s="480" t="s">
        <v>35</v>
      </c>
      <c r="BM62" s="500"/>
      <c r="BN62" s="508"/>
      <c r="BO62" s="508"/>
      <c r="BP62" s="508"/>
      <c r="BQ62" s="508"/>
      <c r="BR62" s="508"/>
      <c r="BS62" s="508"/>
      <c r="BT62" s="508"/>
      <c r="BU62" s="508"/>
      <c r="BV62" s="508"/>
      <c r="BW62" s="508"/>
      <c r="BX62" s="508"/>
      <c r="BY62" s="508"/>
      <c r="BZ62" s="508"/>
      <c r="CA62" s="508"/>
      <c r="CB62" s="508"/>
      <c r="CC62" s="508"/>
      <c r="CD62" s="508"/>
      <c r="CE62" s="508"/>
      <c r="CF62" s="494"/>
    </row>
    <row r="63" spans="1:84">
      <c r="A63" s="479" t="s">
        <v>36</v>
      </c>
      <c r="B63" s="500">
        <v>516</v>
      </c>
      <c r="C63" s="508">
        <v>35</v>
      </c>
      <c r="D63" s="508">
        <v>15</v>
      </c>
      <c r="E63" s="508">
        <v>40</v>
      </c>
      <c r="F63" s="508">
        <v>23</v>
      </c>
      <c r="G63" s="508">
        <v>0</v>
      </c>
      <c r="H63" s="508">
        <v>0</v>
      </c>
      <c r="I63" s="508">
        <v>0</v>
      </c>
      <c r="J63" s="508">
        <v>0</v>
      </c>
      <c r="K63" s="508">
        <v>0</v>
      </c>
      <c r="L63" s="508">
        <v>0</v>
      </c>
      <c r="M63" s="508">
        <v>0</v>
      </c>
      <c r="N63" s="508">
        <v>0</v>
      </c>
      <c r="O63" s="508">
        <v>0</v>
      </c>
      <c r="P63" s="508">
        <v>0</v>
      </c>
      <c r="Q63" s="508">
        <v>0</v>
      </c>
      <c r="R63" s="508">
        <v>0</v>
      </c>
      <c r="S63" s="508">
        <v>0</v>
      </c>
      <c r="T63" s="508">
        <v>0</v>
      </c>
      <c r="U63" s="508">
        <v>75</v>
      </c>
      <c r="V63" s="508">
        <v>38</v>
      </c>
      <c r="X63" s="479" t="s">
        <v>36</v>
      </c>
      <c r="Y63" s="500">
        <v>516</v>
      </c>
      <c r="Z63" s="508">
        <v>4</v>
      </c>
      <c r="AA63" s="508">
        <v>1</v>
      </c>
      <c r="AB63" s="508">
        <v>2</v>
      </c>
      <c r="AC63" s="508">
        <v>2</v>
      </c>
      <c r="AD63" s="508">
        <v>0</v>
      </c>
      <c r="AE63" s="508">
        <v>0</v>
      </c>
      <c r="AF63" s="508">
        <v>0</v>
      </c>
      <c r="AG63" s="508">
        <v>0</v>
      </c>
      <c r="AH63" s="508">
        <v>0</v>
      </c>
      <c r="AI63" s="508">
        <v>0</v>
      </c>
      <c r="AJ63" s="508">
        <v>0</v>
      </c>
      <c r="AK63" s="508">
        <v>0</v>
      </c>
      <c r="AL63" s="508">
        <v>0</v>
      </c>
      <c r="AM63" s="508">
        <v>0</v>
      </c>
      <c r="AN63" s="508">
        <v>0</v>
      </c>
      <c r="AO63" s="508">
        <v>0</v>
      </c>
      <c r="AP63" s="508">
        <v>0</v>
      </c>
      <c r="AQ63" s="508">
        <v>0</v>
      </c>
      <c r="AR63" s="508">
        <v>6</v>
      </c>
      <c r="AS63" s="508">
        <v>3</v>
      </c>
      <c r="AU63" s="479" t="s">
        <v>36</v>
      </c>
      <c r="AV63" s="500">
        <v>516</v>
      </c>
      <c r="AW63" s="508">
        <v>1</v>
      </c>
      <c r="AX63" s="508">
        <v>1</v>
      </c>
      <c r="AY63" s="508">
        <v>0</v>
      </c>
      <c r="AZ63" s="508">
        <v>0</v>
      </c>
      <c r="BA63" s="508">
        <v>0</v>
      </c>
      <c r="BB63" s="508">
        <v>0</v>
      </c>
      <c r="BC63" s="508">
        <v>0</v>
      </c>
      <c r="BD63" s="508">
        <v>0</v>
      </c>
      <c r="BE63" s="508">
        <v>0</v>
      </c>
      <c r="BF63" s="508">
        <v>2</v>
      </c>
      <c r="BG63" s="508">
        <v>2</v>
      </c>
      <c r="BH63" s="508">
        <v>0</v>
      </c>
      <c r="BI63" s="508">
        <v>2</v>
      </c>
      <c r="BJ63" s="508">
        <v>1</v>
      </c>
      <c r="BK63" s="494"/>
      <c r="BL63" s="479" t="s">
        <v>36</v>
      </c>
      <c r="BM63" s="500">
        <v>516</v>
      </c>
      <c r="BN63" s="508">
        <v>4</v>
      </c>
      <c r="BO63" s="508">
        <v>1</v>
      </c>
      <c r="BP63" s="508">
        <v>0</v>
      </c>
      <c r="BQ63" s="508">
        <v>0</v>
      </c>
      <c r="BR63" s="508">
        <v>1</v>
      </c>
      <c r="BS63" s="508">
        <v>2</v>
      </c>
      <c r="BT63" s="508">
        <v>1</v>
      </c>
      <c r="BU63" s="508">
        <v>1</v>
      </c>
      <c r="BV63" s="508">
        <v>1</v>
      </c>
      <c r="BW63" s="508">
        <v>0</v>
      </c>
      <c r="BX63" s="508">
        <v>0</v>
      </c>
      <c r="BY63" s="508">
        <v>0</v>
      </c>
      <c r="BZ63" s="508">
        <v>0</v>
      </c>
      <c r="CA63" s="508">
        <v>0</v>
      </c>
      <c r="CB63" s="508">
        <v>0</v>
      </c>
      <c r="CC63" s="508">
        <v>0</v>
      </c>
      <c r="CD63" s="508">
        <v>0</v>
      </c>
      <c r="CE63" s="508">
        <v>0</v>
      </c>
      <c r="CF63" s="494"/>
    </row>
    <row r="64" spans="1:84">
      <c r="A64" s="480" t="s">
        <v>40</v>
      </c>
      <c r="B64" s="500"/>
      <c r="C64" s="508"/>
      <c r="D64" s="508"/>
      <c r="E64" s="508"/>
      <c r="F64" s="508"/>
      <c r="G64" s="508"/>
      <c r="H64" s="508"/>
      <c r="I64" s="508"/>
      <c r="J64" s="508"/>
      <c r="K64" s="508"/>
      <c r="L64" s="508"/>
      <c r="M64" s="508"/>
      <c r="N64" s="508"/>
      <c r="O64" s="508"/>
      <c r="P64" s="508"/>
      <c r="Q64" s="508"/>
      <c r="R64" s="508"/>
      <c r="S64" s="508"/>
      <c r="T64" s="508"/>
      <c r="U64" s="508"/>
      <c r="V64" s="508"/>
      <c r="X64" s="480" t="s">
        <v>40</v>
      </c>
      <c r="Y64" s="500"/>
      <c r="Z64" s="508"/>
      <c r="AA64" s="508"/>
      <c r="AB64" s="508"/>
      <c r="AC64" s="508"/>
      <c r="AD64" s="508"/>
      <c r="AE64" s="508"/>
      <c r="AF64" s="508"/>
      <c r="AG64" s="508"/>
      <c r="AH64" s="508"/>
      <c r="AI64" s="508"/>
      <c r="AJ64" s="508"/>
      <c r="AK64" s="508"/>
      <c r="AL64" s="508"/>
      <c r="AM64" s="508"/>
      <c r="AN64" s="508"/>
      <c r="AO64" s="508"/>
      <c r="AP64" s="508"/>
      <c r="AQ64" s="508"/>
      <c r="AR64" s="508"/>
      <c r="AS64" s="508"/>
      <c r="AU64" s="480" t="s">
        <v>40</v>
      </c>
      <c r="AV64" s="500"/>
      <c r="AW64" s="508"/>
      <c r="AX64" s="508"/>
      <c r="AY64" s="508"/>
      <c r="AZ64" s="508"/>
      <c r="BA64" s="508"/>
      <c r="BB64" s="508"/>
      <c r="BC64" s="508"/>
      <c r="BD64" s="508"/>
      <c r="BE64" s="508"/>
      <c r="BF64" s="508"/>
      <c r="BG64" s="508"/>
      <c r="BH64" s="508"/>
      <c r="BI64" s="508"/>
      <c r="BJ64" s="508"/>
      <c r="BK64" s="494"/>
      <c r="BL64" s="480" t="s">
        <v>40</v>
      </c>
      <c r="BM64" s="500"/>
      <c r="BN64" s="508"/>
      <c r="BO64" s="508"/>
      <c r="BP64" s="508"/>
      <c r="BQ64" s="508"/>
      <c r="BR64" s="508"/>
      <c r="BS64" s="508"/>
      <c r="BT64" s="508"/>
      <c r="BU64" s="508"/>
      <c r="BV64" s="508"/>
      <c r="BW64" s="508"/>
      <c r="BX64" s="508"/>
      <c r="BY64" s="508"/>
      <c r="BZ64" s="508"/>
      <c r="CA64" s="508"/>
      <c r="CB64" s="511"/>
      <c r="CC64" s="508"/>
      <c r="CD64" s="508"/>
      <c r="CE64" s="508"/>
      <c r="CF64" s="494"/>
    </row>
    <row r="65" spans="1:84">
      <c r="A65" s="479" t="s">
        <v>41</v>
      </c>
      <c r="B65" s="500">
        <v>519</v>
      </c>
      <c r="C65" s="508">
        <v>199</v>
      </c>
      <c r="D65" s="508">
        <v>87</v>
      </c>
      <c r="E65" s="508">
        <v>49</v>
      </c>
      <c r="F65" s="508">
        <v>25</v>
      </c>
      <c r="G65" s="508">
        <v>0</v>
      </c>
      <c r="H65" s="508">
        <v>0</v>
      </c>
      <c r="I65" s="508">
        <v>54</v>
      </c>
      <c r="J65" s="508">
        <v>23</v>
      </c>
      <c r="K65" s="508">
        <v>0</v>
      </c>
      <c r="L65" s="508">
        <v>0</v>
      </c>
      <c r="M65" s="508">
        <v>96</v>
      </c>
      <c r="N65" s="508">
        <v>34</v>
      </c>
      <c r="O65" s="508">
        <v>0</v>
      </c>
      <c r="P65" s="508">
        <v>0</v>
      </c>
      <c r="Q65" s="508">
        <v>0</v>
      </c>
      <c r="R65" s="508">
        <v>0</v>
      </c>
      <c r="S65" s="508">
        <v>0</v>
      </c>
      <c r="T65" s="508">
        <v>0</v>
      </c>
      <c r="U65" s="508">
        <v>398</v>
      </c>
      <c r="V65" s="508">
        <v>169</v>
      </c>
      <c r="X65" s="479" t="s">
        <v>41</v>
      </c>
      <c r="Y65" s="500">
        <v>519</v>
      </c>
      <c r="Z65" s="508">
        <v>5</v>
      </c>
      <c r="AA65" s="508">
        <v>1</v>
      </c>
      <c r="AB65" s="508">
        <v>0</v>
      </c>
      <c r="AC65" s="508">
        <v>0</v>
      </c>
      <c r="AD65" s="508">
        <v>0</v>
      </c>
      <c r="AE65" s="508">
        <v>0</v>
      </c>
      <c r="AF65" s="508">
        <v>0</v>
      </c>
      <c r="AG65" s="508">
        <v>0</v>
      </c>
      <c r="AH65" s="508">
        <v>0</v>
      </c>
      <c r="AI65" s="508">
        <v>0</v>
      </c>
      <c r="AJ65" s="508">
        <v>10</v>
      </c>
      <c r="AK65" s="508">
        <v>7</v>
      </c>
      <c r="AL65" s="508">
        <v>0</v>
      </c>
      <c r="AM65" s="508">
        <v>0</v>
      </c>
      <c r="AN65" s="508">
        <v>0</v>
      </c>
      <c r="AO65" s="508">
        <v>0</v>
      </c>
      <c r="AP65" s="508">
        <v>0</v>
      </c>
      <c r="AQ65" s="508">
        <v>0</v>
      </c>
      <c r="AR65" s="508">
        <v>15</v>
      </c>
      <c r="AS65" s="508">
        <v>8</v>
      </c>
      <c r="AU65" s="479" t="s">
        <v>41</v>
      </c>
      <c r="AV65" s="500">
        <v>519</v>
      </c>
      <c r="AW65" s="508">
        <v>3</v>
      </c>
      <c r="AX65" s="508">
        <v>1</v>
      </c>
      <c r="AY65" s="508">
        <v>0</v>
      </c>
      <c r="AZ65" s="508">
        <v>1</v>
      </c>
      <c r="BA65" s="508">
        <v>0</v>
      </c>
      <c r="BB65" s="508">
        <v>2</v>
      </c>
      <c r="BC65" s="508">
        <v>0</v>
      </c>
      <c r="BD65" s="508">
        <v>0</v>
      </c>
      <c r="BE65" s="508">
        <v>0</v>
      </c>
      <c r="BF65" s="508">
        <v>7</v>
      </c>
      <c r="BG65" s="508">
        <v>7</v>
      </c>
      <c r="BH65" s="508">
        <v>0</v>
      </c>
      <c r="BI65" s="508">
        <v>7</v>
      </c>
      <c r="BJ65" s="508">
        <v>2</v>
      </c>
      <c r="BK65" s="494"/>
      <c r="BL65" s="479" t="s">
        <v>41</v>
      </c>
      <c r="BM65" s="500">
        <v>519</v>
      </c>
      <c r="BN65" s="508">
        <v>17</v>
      </c>
      <c r="BO65" s="508">
        <v>1</v>
      </c>
      <c r="BP65" s="508">
        <v>0</v>
      </c>
      <c r="BQ65" s="508">
        <v>5</v>
      </c>
      <c r="BR65" s="508">
        <v>2</v>
      </c>
      <c r="BS65" s="508">
        <v>2</v>
      </c>
      <c r="BT65" s="508">
        <v>2</v>
      </c>
      <c r="BU65" s="508">
        <v>2</v>
      </c>
      <c r="BV65" s="508">
        <v>2</v>
      </c>
      <c r="BW65" s="508">
        <v>2</v>
      </c>
      <c r="BX65" s="508">
        <v>3</v>
      </c>
      <c r="BY65" s="508">
        <v>2</v>
      </c>
      <c r="BZ65" s="508">
        <v>2</v>
      </c>
      <c r="CA65" s="508">
        <v>0</v>
      </c>
      <c r="CB65" s="508">
        <v>0</v>
      </c>
      <c r="CC65" s="508">
        <v>0</v>
      </c>
      <c r="CD65" s="508">
        <v>0</v>
      </c>
      <c r="CE65" s="508">
        <v>0</v>
      </c>
      <c r="CF65" s="494"/>
    </row>
    <row r="66" spans="1:84">
      <c r="A66" s="481" t="s">
        <v>43</v>
      </c>
      <c r="B66" s="501">
        <v>515</v>
      </c>
      <c r="C66" s="509">
        <v>257</v>
      </c>
      <c r="D66" s="509">
        <v>130</v>
      </c>
      <c r="E66" s="509">
        <v>73</v>
      </c>
      <c r="F66" s="509">
        <v>50</v>
      </c>
      <c r="G66" s="509">
        <v>0</v>
      </c>
      <c r="H66" s="509">
        <v>0</v>
      </c>
      <c r="I66" s="509">
        <v>132</v>
      </c>
      <c r="J66" s="509">
        <v>61</v>
      </c>
      <c r="K66" s="509">
        <v>0</v>
      </c>
      <c r="L66" s="509">
        <v>0</v>
      </c>
      <c r="M66" s="509">
        <v>117</v>
      </c>
      <c r="N66" s="509">
        <v>75</v>
      </c>
      <c r="O66" s="509">
        <v>0</v>
      </c>
      <c r="P66" s="509">
        <v>0</v>
      </c>
      <c r="Q66" s="509">
        <v>92</v>
      </c>
      <c r="R66" s="509">
        <v>34</v>
      </c>
      <c r="S66" s="509">
        <v>0</v>
      </c>
      <c r="T66" s="509">
        <v>0</v>
      </c>
      <c r="U66" s="509">
        <v>671</v>
      </c>
      <c r="V66" s="509">
        <v>350</v>
      </c>
      <c r="X66" s="481" t="s">
        <v>43</v>
      </c>
      <c r="Y66" s="501">
        <v>515</v>
      </c>
      <c r="Z66" s="509">
        <v>0</v>
      </c>
      <c r="AA66" s="509">
        <v>0</v>
      </c>
      <c r="AB66" s="509">
        <v>0</v>
      </c>
      <c r="AC66" s="509">
        <v>0</v>
      </c>
      <c r="AD66" s="509">
        <v>0</v>
      </c>
      <c r="AE66" s="509">
        <v>0</v>
      </c>
      <c r="AF66" s="509">
        <v>0</v>
      </c>
      <c r="AG66" s="509">
        <v>0</v>
      </c>
      <c r="AH66" s="509">
        <v>0</v>
      </c>
      <c r="AI66" s="509">
        <v>0</v>
      </c>
      <c r="AJ66" s="509">
        <v>0</v>
      </c>
      <c r="AK66" s="509">
        <v>0</v>
      </c>
      <c r="AL66" s="509">
        <v>0</v>
      </c>
      <c r="AM66" s="509">
        <v>0</v>
      </c>
      <c r="AN66" s="509">
        <v>6</v>
      </c>
      <c r="AO66" s="509">
        <v>2</v>
      </c>
      <c r="AP66" s="509">
        <v>0</v>
      </c>
      <c r="AQ66" s="509">
        <v>0</v>
      </c>
      <c r="AR66" s="509">
        <v>6</v>
      </c>
      <c r="AS66" s="509">
        <v>2</v>
      </c>
      <c r="AU66" s="481" t="s">
        <v>43</v>
      </c>
      <c r="AV66" s="501">
        <v>515</v>
      </c>
      <c r="AW66" s="509">
        <v>4</v>
      </c>
      <c r="AX66" s="509">
        <v>1</v>
      </c>
      <c r="AY66" s="509">
        <v>0</v>
      </c>
      <c r="AZ66" s="509">
        <v>2</v>
      </c>
      <c r="BA66" s="509">
        <v>0</v>
      </c>
      <c r="BB66" s="509">
        <v>2</v>
      </c>
      <c r="BC66" s="509">
        <v>0</v>
      </c>
      <c r="BD66" s="509">
        <v>2</v>
      </c>
      <c r="BE66" s="509">
        <v>0</v>
      </c>
      <c r="BF66" s="509">
        <v>11</v>
      </c>
      <c r="BG66" s="509">
        <v>8</v>
      </c>
      <c r="BH66" s="509">
        <v>3</v>
      </c>
      <c r="BI66" s="509">
        <v>11</v>
      </c>
      <c r="BJ66" s="509">
        <v>1</v>
      </c>
      <c r="BK66" s="494"/>
      <c r="BL66" s="481" t="s">
        <v>43</v>
      </c>
      <c r="BM66" s="501">
        <v>515</v>
      </c>
      <c r="BN66" s="509">
        <v>17</v>
      </c>
      <c r="BO66" s="509">
        <v>6</v>
      </c>
      <c r="BP66" s="509">
        <v>0</v>
      </c>
      <c r="BQ66" s="509">
        <v>3</v>
      </c>
      <c r="BR66" s="509">
        <v>2</v>
      </c>
      <c r="BS66" s="509">
        <v>2</v>
      </c>
      <c r="BT66" s="509">
        <v>3</v>
      </c>
      <c r="BU66" s="509">
        <v>3</v>
      </c>
      <c r="BV66" s="509">
        <v>2</v>
      </c>
      <c r="BW66" s="509">
        <v>2</v>
      </c>
      <c r="BX66" s="509">
        <v>3</v>
      </c>
      <c r="BY66" s="509">
        <v>1</v>
      </c>
      <c r="BZ66" s="509">
        <v>2</v>
      </c>
      <c r="CA66" s="509">
        <v>0</v>
      </c>
      <c r="CB66" s="509">
        <v>0</v>
      </c>
      <c r="CC66" s="509">
        <v>0</v>
      </c>
      <c r="CD66" s="509">
        <v>0</v>
      </c>
      <c r="CE66" s="509">
        <v>0</v>
      </c>
      <c r="CF66" s="494"/>
    </row>
    <row r="67" spans="1:84" s="494" customFormat="1" ht="14.25" customHeight="1">
      <c r="A67" s="1550" t="s">
        <v>248</v>
      </c>
      <c r="B67" s="1550"/>
      <c r="C67" s="1550"/>
      <c r="D67" s="1550"/>
      <c r="E67" s="1550"/>
      <c r="F67" s="1550"/>
      <c r="G67" s="1550"/>
      <c r="H67" s="1550"/>
      <c r="I67" s="1550"/>
      <c r="J67" s="1550"/>
      <c r="K67" s="1550"/>
      <c r="L67" s="1550"/>
      <c r="M67" s="1550"/>
      <c r="N67" s="1550"/>
      <c r="O67" s="1550"/>
      <c r="P67" s="1550"/>
      <c r="Q67" s="1550"/>
      <c r="R67" s="1550"/>
      <c r="S67" s="1550"/>
      <c r="T67" s="1550"/>
      <c r="U67" s="1550"/>
      <c r="V67" s="1550"/>
      <c r="X67" s="1550" t="s">
        <v>249</v>
      </c>
      <c r="Y67" s="1550"/>
      <c r="Z67" s="1550"/>
      <c r="AA67" s="1550"/>
      <c r="AB67" s="1550"/>
      <c r="AC67" s="1550"/>
      <c r="AD67" s="1550"/>
      <c r="AE67" s="1550"/>
      <c r="AF67" s="1550"/>
      <c r="AG67" s="1550"/>
      <c r="AH67" s="1550"/>
      <c r="AI67" s="1550"/>
      <c r="AJ67" s="1550"/>
      <c r="AK67" s="1550"/>
      <c r="AL67" s="1550"/>
      <c r="AM67" s="1550"/>
      <c r="AN67" s="1550"/>
      <c r="AO67" s="1550"/>
      <c r="AP67" s="1550"/>
      <c r="AQ67" s="1550"/>
      <c r="AR67" s="1550"/>
      <c r="AS67" s="1550"/>
      <c r="AU67" s="1550" t="s">
        <v>774</v>
      </c>
      <c r="AV67" s="1550"/>
      <c r="AW67" s="1550"/>
      <c r="AX67" s="1550"/>
      <c r="AY67" s="1550"/>
      <c r="AZ67" s="1550"/>
      <c r="BA67" s="1550"/>
      <c r="BB67" s="1550"/>
      <c r="BC67" s="1550"/>
      <c r="BD67" s="1550"/>
      <c r="BE67" s="1550"/>
      <c r="BF67" s="1550"/>
      <c r="BG67" s="1550"/>
      <c r="BH67" s="1550"/>
      <c r="BI67" s="1550"/>
      <c r="BJ67" s="1550"/>
      <c r="BL67" s="1688" t="s">
        <v>254</v>
      </c>
      <c r="BM67" s="1688"/>
      <c r="BN67" s="1688"/>
      <c r="BO67" s="1688"/>
      <c r="BP67" s="1688"/>
      <c r="BQ67" s="1688"/>
      <c r="BR67" s="1688"/>
      <c r="BS67" s="1688"/>
      <c r="BT67" s="1688"/>
      <c r="BU67" s="1688"/>
      <c r="BV67" s="1688"/>
      <c r="BW67" s="1688"/>
      <c r="BX67" s="1688"/>
      <c r="BY67" s="1688"/>
      <c r="BZ67" s="1688"/>
      <c r="CA67" s="1688"/>
      <c r="CB67" s="1688"/>
      <c r="CC67" s="1688"/>
      <c r="CD67" s="1688"/>
      <c r="CE67" s="1688"/>
    </row>
    <row r="68" spans="1:84" s="494" customFormat="1" ht="10.5" customHeight="1">
      <c r="A68" s="578" t="s">
        <v>227</v>
      </c>
      <c r="B68" s="564"/>
      <c r="C68" s="564"/>
      <c r="D68" s="564"/>
      <c r="E68" s="564"/>
      <c r="F68" s="564"/>
      <c r="G68" s="564"/>
      <c r="H68" s="564"/>
      <c r="I68" s="564"/>
      <c r="J68" s="564"/>
      <c r="K68" s="564"/>
      <c r="L68" s="564"/>
      <c r="M68" s="564"/>
      <c r="N68" s="564"/>
      <c r="O68" s="564"/>
      <c r="P68" s="564"/>
      <c r="Q68" s="564"/>
      <c r="R68" s="564"/>
      <c r="S68" s="564"/>
      <c r="T68" s="564"/>
      <c r="U68" s="564"/>
      <c r="V68" s="564"/>
      <c r="X68" s="578" t="s">
        <v>227</v>
      </c>
      <c r="Y68" s="564"/>
      <c r="Z68" s="564"/>
      <c r="AA68" s="564"/>
      <c r="AB68" s="564"/>
      <c r="AC68" s="564"/>
      <c r="AD68" s="564"/>
      <c r="AE68" s="564"/>
      <c r="AF68" s="564"/>
      <c r="AG68" s="564"/>
      <c r="AH68" s="564"/>
      <c r="AI68" s="564"/>
      <c r="AJ68" s="564"/>
      <c r="AK68" s="564"/>
      <c r="AL68" s="564"/>
      <c r="AM68" s="564"/>
      <c r="AN68" s="564"/>
      <c r="AO68" s="564"/>
      <c r="AP68" s="564"/>
      <c r="AQ68" s="564"/>
      <c r="AR68" s="564"/>
      <c r="AS68" s="564"/>
      <c r="AU68" s="578" t="s">
        <v>227</v>
      </c>
      <c r="AV68" s="564"/>
      <c r="AW68" s="564"/>
      <c r="AX68" s="564"/>
      <c r="AY68" s="564"/>
      <c r="AZ68" s="564"/>
      <c r="BA68" s="564"/>
      <c r="BB68" s="564"/>
      <c r="BC68" s="564"/>
      <c r="BD68" s="564"/>
      <c r="BE68" s="564"/>
      <c r="BF68" s="564"/>
      <c r="BG68" s="564"/>
      <c r="BH68" s="564"/>
      <c r="BI68" s="564"/>
      <c r="BJ68" s="564"/>
      <c r="BK68" s="561"/>
      <c r="BL68" s="578" t="s">
        <v>227</v>
      </c>
      <c r="BM68" s="564"/>
      <c r="BN68" s="564"/>
      <c r="BO68" s="564"/>
      <c r="BP68" s="564"/>
      <c r="BQ68" s="581"/>
      <c r="BR68" s="581"/>
      <c r="BS68" s="581"/>
      <c r="BT68" s="581"/>
      <c r="BU68" s="581"/>
      <c r="BV68" s="581"/>
      <c r="BW68" s="581"/>
      <c r="BX68" s="581"/>
      <c r="BY68" s="581"/>
      <c r="BZ68" s="581"/>
      <c r="CA68" s="581"/>
      <c r="CB68" s="581"/>
      <c r="CC68" s="581"/>
      <c r="CD68" s="581"/>
      <c r="CE68" s="581"/>
    </row>
    <row r="70" spans="1:84" s="213" customFormat="1" ht="15" customHeight="1">
      <c r="A70" s="1673" t="s">
        <v>6</v>
      </c>
      <c r="B70" s="1678" t="s">
        <v>7</v>
      </c>
      <c r="C70" s="1581" t="s">
        <v>181</v>
      </c>
      <c r="D70" s="1581"/>
      <c r="E70" s="1581" t="s">
        <v>182</v>
      </c>
      <c r="F70" s="1581"/>
      <c r="G70" s="1581" t="s">
        <v>183</v>
      </c>
      <c r="H70" s="1581"/>
      <c r="I70" s="1506" t="s">
        <v>184</v>
      </c>
      <c r="J70" s="1507"/>
      <c r="K70" s="1506" t="s">
        <v>204</v>
      </c>
      <c r="L70" s="1507"/>
      <c r="M70" s="1506" t="s">
        <v>180</v>
      </c>
      <c r="N70" s="1507"/>
      <c r="O70" s="1506" t="s">
        <v>179</v>
      </c>
      <c r="P70" s="1507"/>
      <c r="Q70" s="1506" t="s">
        <v>178</v>
      </c>
      <c r="R70" s="1507"/>
      <c r="S70" s="1506" t="s">
        <v>205</v>
      </c>
      <c r="T70" s="1507"/>
      <c r="U70" s="1506" t="s">
        <v>142</v>
      </c>
      <c r="V70" s="1507"/>
      <c r="W70" s="495"/>
      <c r="X70" s="1673" t="s">
        <v>6</v>
      </c>
      <c r="Y70" s="1675" t="s">
        <v>7</v>
      </c>
      <c r="Z70" s="1506" t="s">
        <v>181</v>
      </c>
      <c r="AA70" s="1507"/>
      <c r="AB70" s="1506" t="s">
        <v>182</v>
      </c>
      <c r="AC70" s="1507"/>
      <c r="AD70" s="1506" t="s">
        <v>183</v>
      </c>
      <c r="AE70" s="1507"/>
      <c r="AF70" s="1506" t="s">
        <v>184</v>
      </c>
      <c r="AG70" s="1507"/>
      <c r="AH70" s="1506" t="s">
        <v>204</v>
      </c>
      <c r="AI70" s="1507"/>
      <c r="AJ70" s="1581" t="s">
        <v>180</v>
      </c>
      <c r="AK70" s="1581"/>
      <c r="AL70" s="1514" t="s">
        <v>179</v>
      </c>
      <c r="AM70" s="1634"/>
      <c r="AN70" s="1514" t="s">
        <v>178</v>
      </c>
      <c r="AO70" s="1634"/>
      <c r="AP70" s="1514" t="s">
        <v>205</v>
      </c>
      <c r="AQ70" s="1634"/>
      <c r="AR70" s="1581" t="s">
        <v>142</v>
      </c>
      <c r="AS70" s="1581"/>
      <c r="AT70" s="487"/>
      <c r="AU70" s="1522" t="s">
        <v>6</v>
      </c>
      <c r="AV70" s="1678" t="s">
        <v>7</v>
      </c>
      <c r="AW70" s="1581" t="s">
        <v>412</v>
      </c>
      <c r="AX70" s="1581"/>
      <c r="AY70" s="1581"/>
      <c r="AZ70" s="1581"/>
      <c r="BA70" s="1581"/>
      <c r="BB70" s="1581"/>
      <c r="BC70" s="1581"/>
      <c r="BD70" s="1581"/>
      <c r="BE70" s="1581"/>
      <c r="BF70" s="1581"/>
      <c r="BG70" s="1581" t="s">
        <v>141</v>
      </c>
      <c r="BH70" s="1581"/>
      <c r="BI70" s="1581"/>
      <c r="BJ70" s="1662" t="s">
        <v>153</v>
      </c>
      <c r="BL70" s="1522" t="s">
        <v>6</v>
      </c>
      <c r="BM70" s="1678" t="s">
        <v>7</v>
      </c>
      <c r="BN70" s="1529" t="s">
        <v>210</v>
      </c>
      <c r="BO70" s="1677"/>
      <c r="BP70" s="1529" t="s">
        <v>211</v>
      </c>
      <c r="BQ70" s="1677"/>
      <c r="BR70" s="1522" t="s">
        <v>746</v>
      </c>
      <c r="BS70" s="1522"/>
      <c r="BT70" s="1522"/>
      <c r="BU70" s="1522"/>
      <c r="BV70" s="1522"/>
      <c r="BW70" s="1522"/>
      <c r="BX70" s="1522"/>
      <c r="BY70" s="1522"/>
      <c r="BZ70" s="1522"/>
      <c r="CA70" s="1522"/>
      <c r="CB70" s="1522"/>
      <c r="CC70" s="1522"/>
      <c r="CD70" s="1522"/>
      <c r="CE70" s="1522"/>
    </row>
    <row r="71" spans="1:84" s="213" customFormat="1" ht="24" customHeight="1">
      <c r="A71" s="1674"/>
      <c r="B71" s="1678"/>
      <c r="C71" s="463" t="s">
        <v>395</v>
      </c>
      <c r="D71" s="463" t="s">
        <v>396</v>
      </c>
      <c r="E71" s="463" t="s">
        <v>395</v>
      </c>
      <c r="F71" s="463" t="s">
        <v>396</v>
      </c>
      <c r="G71" s="463" t="s">
        <v>395</v>
      </c>
      <c r="H71" s="463" t="s">
        <v>396</v>
      </c>
      <c r="I71" s="463" t="s">
        <v>395</v>
      </c>
      <c r="J71" s="463" t="s">
        <v>396</v>
      </c>
      <c r="K71" s="463" t="s">
        <v>395</v>
      </c>
      <c r="L71" s="463" t="s">
        <v>396</v>
      </c>
      <c r="M71" s="463" t="s">
        <v>395</v>
      </c>
      <c r="N71" s="463" t="s">
        <v>396</v>
      </c>
      <c r="O71" s="463" t="s">
        <v>395</v>
      </c>
      <c r="P71" s="463" t="s">
        <v>396</v>
      </c>
      <c r="Q71" s="463" t="s">
        <v>395</v>
      </c>
      <c r="R71" s="463" t="s">
        <v>396</v>
      </c>
      <c r="S71" s="463" t="s">
        <v>395</v>
      </c>
      <c r="T71" s="463" t="s">
        <v>396</v>
      </c>
      <c r="U71" s="463" t="s">
        <v>395</v>
      </c>
      <c r="V71" s="463" t="s">
        <v>396</v>
      </c>
      <c r="W71" s="496"/>
      <c r="X71" s="1674"/>
      <c r="Y71" s="1676"/>
      <c r="Z71" s="463" t="s">
        <v>395</v>
      </c>
      <c r="AA71" s="463" t="s">
        <v>396</v>
      </c>
      <c r="AB71" s="463" t="s">
        <v>395</v>
      </c>
      <c r="AC71" s="463" t="s">
        <v>396</v>
      </c>
      <c r="AD71" s="463" t="s">
        <v>395</v>
      </c>
      <c r="AE71" s="463" t="s">
        <v>396</v>
      </c>
      <c r="AF71" s="463" t="s">
        <v>395</v>
      </c>
      <c r="AG71" s="463" t="s">
        <v>396</v>
      </c>
      <c r="AH71" s="463" t="s">
        <v>395</v>
      </c>
      <c r="AI71" s="463" t="s">
        <v>396</v>
      </c>
      <c r="AJ71" s="463" t="s">
        <v>395</v>
      </c>
      <c r="AK71" s="463" t="s">
        <v>396</v>
      </c>
      <c r="AL71" s="463" t="s">
        <v>395</v>
      </c>
      <c r="AM71" s="463" t="s">
        <v>396</v>
      </c>
      <c r="AN71" s="463" t="s">
        <v>395</v>
      </c>
      <c r="AO71" s="463" t="s">
        <v>396</v>
      </c>
      <c r="AP71" s="463" t="s">
        <v>395</v>
      </c>
      <c r="AQ71" s="463" t="s">
        <v>396</v>
      </c>
      <c r="AR71" s="463" t="s">
        <v>395</v>
      </c>
      <c r="AS71" s="463" t="s">
        <v>396</v>
      </c>
      <c r="AT71" s="488"/>
      <c r="AU71" s="1522"/>
      <c r="AV71" s="1678"/>
      <c r="AW71" s="463" t="s">
        <v>181</v>
      </c>
      <c r="AX71" s="463" t="s">
        <v>182</v>
      </c>
      <c r="AY71" s="463" t="s">
        <v>183</v>
      </c>
      <c r="AZ71" s="463" t="s">
        <v>184</v>
      </c>
      <c r="BA71" s="463" t="s">
        <v>207</v>
      </c>
      <c r="BB71" s="463" t="s">
        <v>185</v>
      </c>
      <c r="BC71" s="463" t="s">
        <v>186</v>
      </c>
      <c r="BD71" s="463" t="s">
        <v>187</v>
      </c>
      <c r="BE71" s="463" t="s">
        <v>208</v>
      </c>
      <c r="BF71" s="463" t="s">
        <v>142</v>
      </c>
      <c r="BG71" s="463" t="s">
        <v>736</v>
      </c>
      <c r="BH71" s="463" t="s">
        <v>156</v>
      </c>
      <c r="BI71" s="463" t="s">
        <v>142</v>
      </c>
      <c r="BJ71" s="1614"/>
      <c r="BL71" s="1522"/>
      <c r="BM71" s="1678"/>
      <c r="BN71" s="465" t="s">
        <v>209</v>
      </c>
      <c r="BO71" s="465" t="s">
        <v>151</v>
      </c>
      <c r="BP71" s="465" t="s">
        <v>735</v>
      </c>
      <c r="BQ71" s="465" t="s">
        <v>145</v>
      </c>
      <c r="BR71" s="465" t="s">
        <v>189</v>
      </c>
      <c r="BS71" s="465" t="s">
        <v>188</v>
      </c>
      <c r="BT71" s="465" t="s">
        <v>191</v>
      </c>
      <c r="BU71" s="465" t="s">
        <v>190</v>
      </c>
      <c r="BV71" s="465" t="s">
        <v>192</v>
      </c>
      <c r="BW71" s="465" t="s">
        <v>193</v>
      </c>
      <c r="BX71" s="465" t="s">
        <v>194</v>
      </c>
      <c r="BY71" s="465" t="s">
        <v>230</v>
      </c>
      <c r="BZ71" s="465" t="s">
        <v>165</v>
      </c>
      <c r="CA71" s="465" t="s">
        <v>196</v>
      </c>
      <c r="CB71" s="465" t="s">
        <v>197</v>
      </c>
      <c r="CC71" s="465" t="s">
        <v>198</v>
      </c>
      <c r="CD71" s="465" t="s">
        <v>199</v>
      </c>
      <c r="CE71" s="510" t="s">
        <v>206</v>
      </c>
    </row>
    <row r="72" spans="1:84">
      <c r="A72" s="480" t="s">
        <v>44</v>
      </c>
      <c r="B72" s="500"/>
      <c r="C72" s="508"/>
      <c r="D72" s="508"/>
      <c r="E72" s="508"/>
      <c r="F72" s="508"/>
      <c r="G72" s="508"/>
      <c r="H72" s="508"/>
      <c r="I72" s="508"/>
      <c r="J72" s="508"/>
      <c r="K72" s="508"/>
      <c r="L72" s="508"/>
      <c r="M72" s="508"/>
      <c r="N72" s="508"/>
      <c r="O72" s="508"/>
      <c r="P72" s="508"/>
      <c r="Q72" s="508"/>
      <c r="R72" s="508"/>
      <c r="S72" s="508"/>
      <c r="T72" s="508"/>
      <c r="U72" s="674"/>
      <c r="V72" s="680"/>
      <c r="W72" s="483"/>
      <c r="X72" s="480" t="s">
        <v>44</v>
      </c>
      <c r="Y72" s="500"/>
      <c r="Z72" s="508"/>
      <c r="AA72" s="508"/>
      <c r="AB72" s="508"/>
      <c r="AC72" s="508"/>
      <c r="AD72" s="508"/>
      <c r="AE72" s="508"/>
      <c r="AF72" s="508"/>
      <c r="AG72" s="508"/>
      <c r="AH72" s="508"/>
      <c r="AI72" s="508"/>
      <c r="AJ72" s="508"/>
      <c r="AK72" s="508"/>
      <c r="AL72" s="508"/>
      <c r="AM72" s="508"/>
      <c r="AN72" s="508"/>
      <c r="AO72" s="508"/>
      <c r="AP72" s="508"/>
      <c r="AQ72" s="508"/>
      <c r="AR72" s="508"/>
      <c r="AS72" s="674"/>
      <c r="AU72" s="480" t="s">
        <v>44</v>
      </c>
      <c r="AV72" s="500"/>
      <c r="AW72" s="508"/>
      <c r="AX72" s="508"/>
      <c r="AY72" s="508"/>
      <c r="AZ72" s="508"/>
      <c r="BA72" s="508"/>
      <c r="BB72" s="508"/>
      <c r="BC72" s="508"/>
      <c r="BD72" s="508"/>
      <c r="BE72" s="508"/>
      <c r="BF72" s="508"/>
      <c r="BG72" s="508"/>
      <c r="BH72" s="508"/>
      <c r="BI72" s="508"/>
      <c r="BJ72" s="508"/>
      <c r="BK72" s="494"/>
      <c r="BL72" s="480" t="s">
        <v>44</v>
      </c>
      <c r="BM72" s="500"/>
      <c r="BN72" s="508"/>
      <c r="BO72" s="508"/>
      <c r="BP72" s="508"/>
      <c r="BQ72" s="508"/>
      <c r="BR72" s="508"/>
      <c r="BS72" s="508"/>
      <c r="BT72" s="508"/>
      <c r="BU72" s="508"/>
      <c r="BV72" s="508"/>
      <c r="BW72" s="508"/>
      <c r="BX72" s="508"/>
      <c r="BY72" s="508"/>
      <c r="BZ72" s="508"/>
      <c r="CA72" s="508"/>
      <c r="CB72" s="511"/>
      <c r="CC72" s="508"/>
      <c r="CD72" s="508"/>
      <c r="CE72" s="508"/>
      <c r="CF72" s="494"/>
    </row>
    <row r="73" spans="1:84">
      <c r="A73" s="479" t="s">
        <v>45</v>
      </c>
      <c r="B73" s="500">
        <v>507</v>
      </c>
      <c r="C73" s="508">
        <v>33</v>
      </c>
      <c r="D73" s="508">
        <v>15</v>
      </c>
      <c r="E73" s="508">
        <v>0</v>
      </c>
      <c r="F73" s="508">
        <v>0</v>
      </c>
      <c r="G73" s="508">
        <v>0</v>
      </c>
      <c r="H73" s="508">
        <v>0</v>
      </c>
      <c r="I73" s="508">
        <v>31</v>
      </c>
      <c r="J73" s="508">
        <v>14</v>
      </c>
      <c r="K73" s="508">
        <v>0</v>
      </c>
      <c r="L73" s="508">
        <v>0</v>
      </c>
      <c r="M73" s="508">
        <v>0</v>
      </c>
      <c r="N73" s="508">
        <v>0</v>
      </c>
      <c r="O73" s="508">
        <v>0</v>
      </c>
      <c r="P73" s="508">
        <v>0</v>
      </c>
      <c r="Q73" s="508">
        <v>0</v>
      </c>
      <c r="R73" s="508">
        <v>0</v>
      </c>
      <c r="S73" s="508">
        <v>0</v>
      </c>
      <c r="T73" s="508">
        <v>0</v>
      </c>
      <c r="U73" s="508">
        <v>64</v>
      </c>
      <c r="V73" s="508">
        <v>29</v>
      </c>
      <c r="X73" s="479" t="s">
        <v>45</v>
      </c>
      <c r="Y73" s="500">
        <v>507</v>
      </c>
      <c r="Z73" s="508">
        <v>9</v>
      </c>
      <c r="AA73" s="508">
        <v>6</v>
      </c>
      <c r="AB73" s="508">
        <v>0</v>
      </c>
      <c r="AC73" s="508">
        <v>0</v>
      </c>
      <c r="AD73" s="508">
        <v>0</v>
      </c>
      <c r="AE73" s="508">
        <v>0</v>
      </c>
      <c r="AF73" s="508">
        <v>0</v>
      </c>
      <c r="AG73" s="508">
        <v>0</v>
      </c>
      <c r="AH73" s="508">
        <v>0</v>
      </c>
      <c r="AI73" s="508">
        <v>0</v>
      </c>
      <c r="AJ73" s="508">
        <v>0</v>
      </c>
      <c r="AK73" s="508">
        <v>0</v>
      </c>
      <c r="AL73" s="508">
        <v>0</v>
      </c>
      <c r="AM73" s="508">
        <v>0</v>
      </c>
      <c r="AN73" s="508">
        <v>0</v>
      </c>
      <c r="AO73" s="508">
        <v>0</v>
      </c>
      <c r="AP73" s="508">
        <v>0</v>
      </c>
      <c r="AQ73" s="508">
        <v>0</v>
      </c>
      <c r="AR73" s="508">
        <v>9</v>
      </c>
      <c r="AS73" s="508">
        <v>6</v>
      </c>
      <c r="AU73" s="479" t="s">
        <v>45</v>
      </c>
      <c r="AV73" s="500">
        <v>507</v>
      </c>
      <c r="AW73" s="508">
        <v>1</v>
      </c>
      <c r="AX73" s="508">
        <v>0</v>
      </c>
      <c r="AY73" s="508">
        <v>0</v>
      </c>
      <c r="AZ73" s="508">
        <v>1</v>
      </c>
      <c r="BA73" s="508">
        <v>0</v>
      </c>
      <c r="BB73" s="508">
        <v>0</v>
      </c>
      <c r="BC73" s="508">
        <v>0</v>
      </c>
      <c r="BD73" s="508">
        <v>0</v>
      </c>
      <c r="BE73" s="508">
        <v>0</v>
      </c>
      <c r="BF73" s="508">
        <v>2</v>
      </c>
      <c r="BG73" s="508">
        <v>2</v>
      </c>
      <c r="BH73" s="508">
        <v>0</v>
      </c>
      <c r="BI73" s="508">
        <v>2</v>
      </c>
      <c r="BJ73" s="508">
        <v>1</v>
      </c>
      <c r="BK73" s="494"/>
      <c r="BL73" s="479" t="s">
        <v>45</v>
      </c>
      <c r="BM73" s="500">
        <v>507</v>
      </c>
      <c r="BN73" s="508">
        <v>8</v>
      </c>
      <c r="BO73" s="508">
        <v>0</v>
      </c>
      <c r="BP73" s="508">
        <v>0</v>
      </c>
      <c r="BQ73" s="508">
        <v>4</v>
      </c>
      <c r="BR73" s="508">
        <v>1</v>
      </c>
      <c r="BS73" s="508">
        <v>1</v>
      </c>
      <c r="BT73" s="508">
        <v>1</v>
      </c>
      <c r="BU73" s="508">
        <v>1</v>
      </c>
      <c r="BV73" s="508">
        <v>1</v>
      </c>
      <c r="BW73" s="508">
        <v>1</v>
      </c>
      <c r="BX73" s="508">
        <v>1</v>
      </c>
      <c r="BY73" s="508">
        <v>0</v>
      </c>
      <c r="BZ73" s="508">
        <v>1</v>
      </c>
      <c r="CA73" s="508">
        <v>0</v>
      </c>
      <c r="CB73" s="508">
        <v>0</v>
      </c>
      <c r="CC73" s="508">
        <v>0</v>
      </c>
      <c r="CD73" s="508">
        <v>0</v>
      </c>
      <c r="CE73" s="508">
        <v>0</v>
      </c>
      <c r="CF73" s="494"/>
    </row>
    <row r="74" spans="1:84">
      <c r="A74" s="479" t="s">
        <v>49</v>
      </c>
      <c r="B74" s="500">
        <v>506</v>
      </c>
      <c r="C74" s="508">
        <v>147</v>
      </c>
      <c r="D74" s="508">
        <v>44</v>
      </c>
      <c r="E74" s="508">
        <v>90</v>
      </c>
      <c r="F74" s="508">
        <v>34</v>
      </c>
      <c r="G74" s="508">
        <v>0</v>
      </c>
      <c r="H74" s="508">
        <v>0</v>
      </c>
      <c r="I74" s="508">
        <v>0</v>
      </c>
      <c r="J74" s="508">
        <v>0</v>
      </c>
      <c r="K74" s="508">
        <v>0</v>
      </c>
      <c r="L74" s="508">
        <v>0</v>
      </c>
      <c r="M74" s="508">
        <v>99</v>
      </c>
      <c r="N74" s="508">
        <v>46</v>
      </c>
      <c r="O74" s="508">
        <v>0</v>
      </c>
      <c r="P74" s="508">
        <v>0</v>
      </c>
      <c r="Q74" s="508">
        <v>0</v>
      </c>
      <c r="R74" s="508">
        <v>0</v>
      </c>
      <c r="S74" s="508">
        <v>0</v>
      </c>
      <c r="T74" s="508">
        <v>0</v>
      </c>
      <c r="U74" s="508">
        <v>336</v>
      </c>
      <c r="V74" s="508">
        <v>124</v>
      </c>
      <c r="X74" s="479" t="s">
        <v>49</v>
      </c>
      <c r="Y74" s="500">
        <v>506</v>
      </c>
      <c r="Z74" s="508">
        <v>10</v>
      </c>
      <c r="AA74" s="508">
        <v>7</v>
      </c>
      <c r="AB74" s="508">
        <v>13</v>
      </c>
      <c r="AC74" s="508">
        <v>2</v>
      </c>
      <c r="AD74" s="508">
        <v>0</v>
      </c>
      <c r="AE74" s="508">
        <v>0</v>
      </c>
      <c r="AF74" s="508">
        <v>0</v>
      </c>
      <c r="AG74" s="508">
        <v>0</v>
      </c>
      <c r="AH74" s="508">
        <v>0</v>
      </c>
      <c r="AI74" s="508">
        <v>0</v>
      </c>
      <c r="AJ74" s="508">
        <v>0</v>
      </c>
      <c r="AK74" s="508">
        <v>0</v>
      </c>
      <c r="AL74" s="508">
        <v>0</v>
      </c>
      <c r="AM74" s="508">
        <v>0</v>
      </c>
      <c r="AN74" s="508">
        <v>0</v>
      </c>
      <c r="AO74" s="508">
        <v>0</v>
      </c>
      <c r="AP74" s="508">
        <v>0</v>
      </c>
      <c r="AQ74" s="508">
        <v>0</v>
      </c>
      <c r="AR74" s="508">
        <v>23</v>
      </c>
      <c r="AS74" s="508">
        <v>9</v>
      </c>
      <c r="AU74" s="479" t="s">
        <v>49</v>
      </c>
      <c r="AV74" s="500">
        <v>506</v>
      </c>
      <c r="AW74" s="508">
        <v>2</v>
      </c>
      <c r="AX74" s="508">
        <v>2</v>
      </c>
      <c r="AY74" s="508">
        <v>0</v>
      </c>
      <c r="AZ74" s="508">
        <v>0</v>
      </c>
      <c r="BA74" s="508">
        <v>0</v>
      </c>
      <c r="BB74" s="508">
        <v>2</v>
      </c>
      <c r="BC74" s="508">
        <v>0</v>
      </c>
      <c r="BD74" s="508">
        <v>0</v>
      </c>
      <c r="BE74" s="508">
        <v>0</v>
      </c>
      <c r="BF74" s="508">
        <v>6</v>
      </c>
      <c r="BG74" s="508">
        <v>6</v>
      </c>
      <c r="BH74" s="508">
        <v>0</v>
      </c>
      <c r="BI74" s="508">
        <v>6</v>
      </c>
      <c r="BJ74" s="508">
        <v>1</v>
      </c>
      <c r="BK74" s="494"/>
      <c r="BL74" s="479" t="s">
        <v>49</v>
      </c>
      <c r="BM74" s="500">
        <v>506</v>
      </c>
      <c r="BN74" s="508">
        <v>9</v>
      </c>
      <c r="BO74" s="508">
        <v>2</v>
      </c>
      <c r="BP74" s="508">
        <v>0</v>
      </c>
      <c r="BQ74" s="508">
        <v>2</v>
      </c>
      <c r="BR74" s="508">
        <v>1</v>
      </c>
      <c r="BS74" s="508">
        <v>1</v>
      </c>
      <c r="BT74" s="508">
        <v>1</v>
      </c>
      <c r="BU74" s="508">
        <v>1</v>
      </c>
      <c r="BV74" s="508">
        <v>1</v>
      </c>
      <c r="BW74" s="508">
        <v>1</v>
      </c>
      <c r="BX74" s="508">
        <v>1</v>
      </c>
      <c r="BY74" s="508">
        <v>1</v>
      </c>
      <c r="BZ74" s="508">
        <v>1</v>
      </c>
      <c r="CA74" s="508">
        <v>0</v>
      </c>
      <c r="CB74" s="508">
        <v>0</v>
      </c>
      <c r="CC74" s="508">
        <v>0</v>
      </c>
      <c r="CD74" s="508">
        <v>0</v>
      </c>
      <c r="CE74" s="508">
        <v>0</v>
      </c>
      <c r="CF74" s="494"/>
    </row>
    <row r="75" spans="1:84">
      <c r="A75" s="479" t="s">
        <v>52</v>
      </c>
      <c r="B75" s="500">
        <v>501</v>
      </c>
      <c r="C75" s="508">
        <v>610</v>
      </c>
      <c r="D75" s="508">
        <v>341</v>
      </c>
      <c r="E75" s="508">
        <v>246</v>
      </c>
      <c r="F75" s="508">
        <v>181</v>
      </c>
      <c r="G75" s="508">
        <v>0</v>
      </c>
      <c r="H75" s="508">
        <v>0</v>
      </c>
      <c r="I75" s="508">
        <v>106</v>
      </c>
      <c r="J75" s="508">
        <v>42</v>
      </c>
      <c r="K75" s="508">
        <v>89</v>
      </c>
      <c r="L75" s="508">
        <v>59</v>
      </c>
      <c r="M75" s="508">
        <v>281</v>
      </c>
      <c r="N75" s="508">
        <v>196</v>
      </c>
      <c r="O75" s="508">
        <v>0</v>
      </c>
      <c r="P75" s="508">
        <v>0</v>
      </c>
      <c r="Q75" s="508">
        <v>123</v>
      </c>
      <c r="R75" s="508">
        <v>45</v>
      </c>
      <c r="S75" s="508">
        <v>26</v>
      </c>
      <c r="T75" s="508">
        <v>26</v>
      </c>
      <c r="U75" s="508">
        <v>1481</v>
      </c>
      <c r="V75" s="508">
        <v>890</v>
      </c>
      <c r="X75" s="479" t="s">
        <v>52</v>
      </c>
      <c r="Y75" s="500">
        <v>501</v>
      </c>
      <c r="Z75" s="508">
        <v>56</v>
      </c>
      <c r="AA75" s="508">
        <v>30</v>
      </c>
      <c r="AB75" s="508">
        <v>15</v>
      </c>
      <c r="AC75" s="508">
        <v>11</v>
      </c>
      <c r="AD75" s="508">
        <v>0</v>
      </c>
      <c r="AE75" s="508">
        <v>0</v>
      </c>
      <c r="AF75" s="508">
        <v>3</v>
      </c>
      <c r="AG75" s="508">
        <v>1</v>
      </c>
      <c r="AH75" s="508">
        <v>5</v>
      </c>
      <c r="AI75" s="508">
        <v>4</v>
      </c>
      <c r="AJ75" s="508">
        <v>27</v>
      </c>
      <c r="AK75" s="508">
        <v>14</v>
      </c>
      <c r="AL75" s="508">
        <v>0</v>
      </c>
      <c r="AM75" s="508">
        <v>0</v>
      </c>
      <c r="AN75" s="508">
        <v>9</v>
      </c>
      <c r="AO75" s="508">
        <v>2</v>
      </c>
      <c r="AP75" s="508">
        <v>3</v>
      </c>
      <c r="AQ75" s="508">
        <v>3</v>
      </c>
      <c r="AR75" s="508">
        <v>118</v>
      </c>
      <c r="AS75" s="508">
        <v>65</v>
      </c>
      <c r="AU75" s="479" t="s">
        <v>52</v>
      </c>
      <c r="AV75" s="500">
        <v>501</v>
      </c>
      <c r="AW75" s="508">
        <v>14</v>
      </c>
      <c r="AX75" s="508">
        <v>8</v>
      </c>
      <c r="AY75" s="508">
        <v>0</v>
      </c>
      <c r="AZ75" s="508">
        <v>3</v>
      </c>
      <c r="BA75" s="508">
        <v>3</v>
      </c>
      <c r="BB75" s="508">
        <v>9</v>
      </c>
      <c r="BC75" s="508">
        <v>0</v>
      </c>
      <c r="BD75" s="508">
        <v>5</v>
      </c>
      <c r="BE75" s="508">
        <v>1</v>
      </c>
      <c r="BF75" s="508">
        <v>43</v>
      </c>
      <c r="BG75" s="508">
        <v>43</v>
      </c>
      <c r="BH75" s="508">
        <v>2</v>
      </c>
      <c r="BI75" s="508">
        <v>45</v>
      </c>
      <c r="BJ75" s="508">
        <v>8</v>
      </c>
      <c r="BK75" s="494"/>
      <c r="BL75" s="479" t="s">
        <v>52</v>
      </c>
      <c r="BM75" s="500">
        <v>501</v>
      </c>
      <c r="BN75" s="508">
        <v>142</v>
      </c>
      <c r="BO75" s="508">
        <v>32</v>
      </c>
      <c r="BP75" s="508">
        <v>0</v>
      </c>
      <c r="BQ75" s="508">
        <v>40</v>
      </c>
      <c r="BR75" s="508">
        <v>14</v>
      </c>
      <c r="BS75" s="508">
        <v>16</v>
      </c>
      <c r="BT75" s="508">
        <v>18</v>
      </c>
      <c r="BU75" s="508">
        <v>21</v>
      </c>
      <c r="BV75" s="508">
        <v>16</v>
      </c>
      <c r="BW75" s="508">
        <v>14</v>
      </c>
      <c r="BX75" s="508">
        <v>16</v>
      </c>
      <c r="BY75" s="508">
        <v>9</v>
      </c>
      <c r="BZ75" s="508">
        <v>13</v>
      </c>
      <c r="CA75" s="508">
        <v>5</v>
      </c>
      <c r="CB75" s="508">
        <v>0</v>
      </c>
      <c r="CC75" s="508">
        <v>0</v>
      </c>
      <c r="CD75" s="508">
        <v>12</v>
      </c>
      <c r="CE75" s="508">
        <v>9</v>
      </c>
      <c r="CF75" s="494"/>
    </row>
    <row r="76" spans="1:84">
      <c r="A76" s="479" t="s">
        <v>53</v>
      </c>
      <c r="B76" s="500">
        <v>520</v>
      </c>
      <c r="C76" s="508">
        <v>78</v>
      </c>
      <c r="D76" s="508">
        <v>35</v>
      </c>
      <c r="E76" s="508">
        <v>41</v>
      </c>
      <c r="F76" s="508">
        <v>12</v>
      </c>
      <c r="G76" s="508">
        <v>0</v>
      </c>
      <c r="H76" s="508">
        <v>0</v>
      </c>
      <c r="I76" s="508">
        <v>40</v>
      </c>
      <c r="J76" s="508">
        <v>11</v>
      </c>
      <c r="K76" s="508">
        <v>0</v>
      </c>
      <c r="L76" s="508">
        <v>0</v>
      </c>
      <c r="M76" s="508">
        <v>44</v>
      </c>
      <c r="N76" s="508">
        <v>17</v>
      </c>
      <c r="O76" s="508">
        <v>0</v>
      </c>
      <c r="P76" s="508">
        <v>0</v>
      </c>
      <c r="Q76" s="508">
        <v>0</v>
      </c>
      <c r="R76" s="508">
        <v>0</v>
      </c>
      <c r="S76" s="508">
        <v>0</v>
      </c>
      <c r="T76" s="508">
        <v>0</v>
      </c>
      <c r="U76" s="508">
        <v>203</v>
      </c>
      <c r="V76" s="508">
        <v>75</v>
      </c>
      <c r="X76" s="479" t="s">
        <v>53</v>
      </c>
      <c r="Y76" s="500">
        <v>520</v>
      </c>
      <c r="Z76" s="508">
        <v>12</v>
      </c>
      <c r="AA76" s="508">
        <v>3</v>
      </c>
      <c r="AB76" s="508">
        <v>3</v>
      </c>
      <c r="AC76" s="508">
        <v>0</v>
      </c>
      <c r="AD76" s="508">
        <v>0</v>
      </c>
      <c r="AE76" s="508">
        <v>0</v>
      </c>
      <c r="AF76" s="508">
        <v>3</v>
      </c>
      <c r="AG76" s="508">
        <v>0</v>
      </c>
      <c r="AH76" s="508">
        <v>0</v>
      </c>
      <c r="AI76" s="508">
        <v>0</v>
      </c>
      <c r="AJ76" s="508">
        <v>9</v>
      </c>
      <c r="AK76" s="508">
        <v>2</v>
      </c>
      <c r="AL76" s="508">
        <v>0</v>
      </c>
      <c r="AM76" s="508">
        <v>0</v>
      </c>
      <c r="AN76" s="508">
        <v>0</v>
      </c>
      <c r="AO76" s="508">
        <v>0</v>
      </c>
      <c r="AP76" s="508">
        <v>0</v>
      </c>
      <c r="AQ76" s="508">
        <v>0</v>
      </c>
      <c r="AR76" s="508">
        <v>27</v>
      </c>
      <c r="AS76" s="508">
        <v>5</v>
      </c>
      <c r="AU76" s="479" t="s">
        <v>53</v>
      </c>
      <c r="AV76" s="500">
        <v>520</v>
      </c>
      <c r="AW76" s="508">
        <v>2</v>
      </c>
      <c r="AX76" s="508">
        <v>1</v>
      </c>
      <c r="AY76" s="508">
        <v>0</v>
      </c>
      <c r="AZ76" s="508">
        <v>1</v>
      </c>
      <c r="BA76" s="508">
        <v>0</v>
      </c>
      <c r="BB76" s="508">
        <v>1</v>
      </c>
      <c r="BC76" s="508">
        <v>0</v>
      </c>
      <c r="BD76" s="508">
        <v>0</v>
      </c>
      <c r="BE76" s="508">
        <v>0</v>
      </c>
      <c r="BF76" s="508">
        <v>5</v>
      </c>
      <c r="BG76" s="508">
        <v>5</v>
      </c>
      <c r="BH76" s="508">
        <v>0</v>
      </c>
      <c r="BI76" s="508">
        <v>5</v>
      </c>
      <c r="BJ76" s="508">
        <v>1</v>
      </c>
      <c r="BK76" s="494"/>
      <c r="BL76" s="479" t="s">
        <v>53</v>
      </c>
      <c r="BM76" s="500">
        <v>520</v>
      </c>
      <c r="BN76" s="508">
        <v>12</v>
      </c>
      <c r="BO76" s="508">
        <v>4</v>
      </c>
      <c r="BP76" s="508">
        <v>0</v>
      </c>
      <c r="BQ76" s="508">
        <v>0</v>
      </c>
      <c r="BR76" s="508">
        <v>1</v>
      </c>
      <c r="BS76" s="508">
        <v>2</v>
      </c>
      <c r="BT76" s="508">
        <v>1</v>
      </c>
      <c r="BU76" s="508">
        <v>2</v>
      </c>
      <c r="BV76" s="508">
        <v>2</v>
      </c>
      <c r="BW76" s="508">
        <v>1</v>
      </c>
      <c r="BX76" s="508">
        <v>1</v>
      </c>
      <c r="BY76" s="508">
        <v>1</v>
      </c>
      <c r="BZ76" s="508">
        <v>1</v>
      </c>
      <c r="CA76" s="508">
        <v>0</v>
      </c>
      <c r="CB76" s="508">
        <v>0</v>
      </c>
      <c r="CC76" s="508">
        <v>0</v>
      </c>
      <c r="CD76" s="508">
        <v>0</v>
      </c>
      <c r="CE76" s="508">
        <v>0</v>
      </c>
      <c r="CF76" s="494"/>
    </row>
    <row r="77" spans="1:84">
      <c r="A77" s="480" t="s">
        <v>54</v>
      </c>
      <c r="B77" s="500"/>
      <c r="C77" s="508"/>
      <c r="D77" s="508"/>
      <c r="E77" s="508"/>
      <c r="F77" s="508"/>
      <c r="G77" s="508"/>
      <c r="H77" s="508"/>
      <c r="I77" s="508"/>
      <c r="J77" s="508"/>
      <c r="K77" s="508"/>
      <c r="L77" s="508"/>
      <c r="M77" s="508"/>
      <c r="N77" s="508"/>
      <c r="O77" s="508"/>
      <c r="P77" s="508"/>
      <c r="Q77" s="508"/>
      <c r="R77" s="508"/>
      <c r="S77" s="508"/>
      <c r="T77" s="508"/>
      <c r="U77" s="508"/>
      <c r="V77" s="508"/>
      <c r="X77" s="480" t="s">
        <v>54</v>
      </c>
      <c r="Y77" s="500"/>
      <c r="Z77" s="508"/>
      <c r="AA77" s="508"/>
      <c r="AB77" s="508"/>
      <c r="AC77" s="508"/>
      <c r="AD77" s="508"/>
      <c r="AE77" s="508"/>
      <c r="AF77" s="508"/>
      <c r="AG77" s="508"/>
      <c r="AH77" s="508"/>
      <c r="AI77" s="508"/>
      <c r="AJ77" s="508"/>
      <c r="AK77" s="508"/>
      <c r="AL77" s="508"/>
      <c r="AM77" s="508"/>
      <c r="AN77" s="508"/>
      <c r="AO77" s="508"/>
      <c r="AP77" s="508"/>
      <c r="AQ77" s="508"/>
      <c r="AR77" s="508"/>
      <c r="AS77" s="508"/>
      <c r="AU77" s="480" t="s">
        <v>54</v>
      </c>
      <c r="AV77" s="500"/>
      <c r="AW77" s="508"/>
      <c r="AX77" s="508"/>
      <c r="AY77" s="508"/>
      <c r="AZ77" s="508"/>
      <c r="BA77" s="508"/>
      <c r="BB77" s="508"/>
      <c r="BC77" s="508"/>
      <c r="BD77" s="508"/>
      <c r="BE77" s="508"/>
      <c r="BF77" s="508"/>
      <c r="BG77" s="508"/>
      <c r="BH77" s="508"/>
      <c r="BI77" s="508"/>
      <c r="BJ77" s="508"/>
      <c r="BK77" s="494"/>
      <c r="BL77" s="480" t="s">
        <v>54</v>
      </c>
      <c r="BM77" s="500"/>
      <c r="BN77" s="508"/>
      <c r="BO77" s="508"/>
      <c r="BP77" s="508"/>
      <c r="BQ77" s="508"/>
      <c r="BR77" s="508"/>
      <c r="BS77" s="508"/>
      <c r="BT77" s="508"/>
      <c r="BU77" s="508"/>
      <c r="BV77" s="508"/>
      <c r="BW77" s="508"/>
      <c r="BX77" s="508"/>
      <c r="BY77" s="508"/>
      <c r="BZ77" s="508"/>
      <c r="CA77" s="508"/>
      <c r="CB77" s="511"/>
      <c r="CC77" s="508"/>
      <c r="CD77" s="508"/>
      <c r="CE77" s="508"/>
      <c r="CF77" s="494"/>
    </row>
    <row r="78" spans="1:84">
      <c r="A78" s="479" t="s">
        <v>56</v>
      </c>
      <c r="B78" s="500">
        <v>213</v>
      </c>
      <c r="C78" s="508">
        <v>283</v>
      </c>
      <c r="D78" s="508">
        <v>129</v>
      </c>
      <c r="E78" s="508">
        <v>113</v>
      </c>
      <c r="F78" s="508">
        <v>57</v>
      </c>
      <c r="G78" s="508">
        <v>0</v>
      </c>
      <c r="H78" s="508">
        <v>0</v>
      </c>
      <c r="I78" s="508">
        <v>0</v>
      </c>
      <c r="J78" s="508">
        <v>0</v>
      </c>
      <c r="K78" s="508">
        <v>53</v>
      </c>
      <c r="L78" s="508">
        <v>27</v>
      </c>
      <c r="M78" s="508">
        <v>128</v>
      </c>
      <c r="N78" s="508">
        <v>65</v>
      </c>
      <c r="O78" s="508">
        <v>5</v>
      </c>
      <c r="P78" s="508">
        <v>3</v>
      </c>
      <c r="Q78" s="508">
        <v>34</v>
      </c>
      <c r="R78" s="508">
        <v>17</v>
      </c>
      <c r="S78" s="508">
        <v>0</v>
      </c>
      <c r="T78" s="508">
        <v>0</v>
      </c>
      <c r="U78" s="508">
        <v>616</v>
      </c>
      <c r="V78" s="508">
        <v>298</v>
      </c>
      <c r="X78" s="479" t="s">
        <v>56</v>
      </c>
      <c r="Y78" s="500">
        <v>213</v>
      </c>
      <c r="Z78" s="508">
        <v>10</v>
      </c>
      <c r="AA78" s="508">
        <v>6</v>
      </c>
      <c r="AB78" s="508">
        <v>4</v>
      </c>
      <c r="AC78" s="508">
        <v>2</v>
      </c>
      <c r="AD78" s="508">
        <v>0</v>
      </c>
      <c r="AE78" s="508">
        <v>0</v>
      </c>
      <c r="AF78" s="508">
        <v>0</v>
      </c>
      <c r="AG78" s="508">
        <v>0</v>
      </c>
      <c r="AH78" s="508">
        <v>2</v>
      </c>
      <c r="AI78" s="508">
        <v>1</v>
      </c>
      <c r="AJ78" s="508">
        <v>7</v>
      </c>
      <c r="AK78" s="508">
        <v>4</v>
      </c>
      <c r="AL78" s="508">
        <v>0</v>
      </c>
      <c r="AM78" s="508">
        <v>0</v>
      </c>
      <c r="AN78" s="508">
        <v>0</v>
      </c>
      <c r="AO78" s="508">
        <v>0</v>
      </c>
      <c r="AP78" s="508">
        <v>0</v>
      </c>
      <c r="AQ78" s="508">
        <v>0</v>
      </c>
      <c r="AR78" s="508">
        <v>23</v>
      </c>
      <c r="AS78" s="508">
        <v>13</v>
      </c>
      <c r="AU78" s="479" t="s">
        <v>56</v>
      </c>
      <c r="AV78" s="500">
        <v>213</v>
      </c>
      <c r="AW78" s="508">
        <v>5</v>
      </c>
      <c r="AX78" s="508">
        <v>2</v>
      </c>
      <c r="AY78" s="508">
        <v>0</v>
      </c>
      <c r="AZ78" s="508">
        <v>0</v>
      </c>
      <c r="BA78" s="508">
        <v>1</v>
      </c>
      <c r="BB78" s="508">
        <v>2</v>
      </c>
      <c r="BC78" s="508">
        <v>1</v>
      </c>
      <c r="BD78" s="508">
        <v>1</v>
      </c>
      <c r="BE78" s="508">
        <v>0</v>
      </c>
      <c r="BF78" s="508">
        <v>12</v>
      </c>
      <c r="BG78" s="508">
        <v>11</v>
      </c>
      <c r="BH78" s="508">
        <v>0</v>
      </c>
      <c r="BI78" s="508">
        <v>11</v>
      </c>
      <c r="BJ78" s="508">
        <v>2</v>
      </c>
      <c r="BK78" s="494"/>
      <c r="BL78" s="479" t="s">
        <v>56</v>
      </c>
      <c r="BM78" s="500">
        <v>213</v>
      </c>
      <c r="BN78" s="508">
        <v>34</v>
      </c>
      <c r="BO78" s="508">
        <v>6</v>
      </c>
      <c r="BP78" s="508">
        <v>0</v>
      </c>
      <c r="BQ78" s="508">
        <v>5</v>
      </c>
      <c r="BR78" s="508">
        <v>3</v>
      </c>
      <c r="BS78" s="508">
        <v>4</v>
      </c>
      <c r="BT78" s="508">
        <v>3</v>
      </c>
      <c r="BU78" s="508">
        <v>5</v>
      </c>
      <c r="BV78" s="508">
        <v>4</v>
      </c>
      <c r="BW78" s="508">
        <v>3</v>
      </c>
      <c r="BX78" s="508">
        <v>4</v>
      </c>
      <c r="BY78" s="508">
        <v>3</v>
      </c>
      <c r="BZ78" s="508">
        <v>4</v>
      </c>
      <c r="CA78" s="508">
        <v>0</v>
      </c>
      <c r="CB78" s="508">
        <v>0</v>
      </c>
      <c r="CC78" s="508">
        <v>0</v>
      </c>
      <c r="CD78" s="508">
        <v>1</v>
      </c>
      <c r="CE78" s="508">
        <v>0</v>
      </c>
      <c r="CF78" s="494"/>
    </row>
    <row r="79" spans="1:84">
      <c r="A79" s="479" t="s">
        <v>58</v>
      </c>
      <c r="B79" s="500">
        <v>214</v>
      </c>
      <c r="C79" s="508">
        <v>175</v>
      </c>
      <c r="D79" s="508">
        <v>59</v>
      </c>
      <c r="E79" s="508">
        <v>0</v>
      </c>
      <c r="F79" s="508">
        <v>0</v>
      </c>
      <c r="G79" s="508">
        <v>0</v>
      </c>
      <c r="H79" s="508">
        <v>0</v>
      </c>
      <c r="I79" s="508">
        <v>26</v>
      </c>
      <c r="J79" s="508">
        <v>15</v>
      </c>
      <c r="K79" s="508">
        <v>0</v>
      </c>
      <c r="L79" s="508">
        <v>0</v>
      </c>
      <c r="M79" s="508">
        <v>36</v>
      </c>
      <c r="N79" s="508">
        <v>11</v>
      </c>
      <c r="O79" s="508">
        <v>0</v>
      </c>
      <c r="P79" s="508">
        <v>0</v>
      </c>
      <c r="Q79" s="508">
        <v>0</v>
      </c>
      <c r="R79" s="508">
        <v>0</v>
      </c>
      <c r="S79" s="508">
        <v>0</v>
      </c>
      <c r="T79" s="508">
        <v>0</v>
      </c>
      <c r="U79" s="508">
        <v>237</v>
      </c>
      <c r="V79" s="508">
        <v>85</v>
      </c>
      <c r="X79" s="479" t="s">
        <v>58</v>
      </c>
      <c r="Y79" s="500">
        <v>214</v>
      </c>
      <c r="Z79" s="508">
        <v>0</v>
      </c>
      <c r="AA79" s="508">
        <v>0</v>
      </c>
      <c r="AB79" s="508">
        <v>0</v>
      </c>
      <c r="AC79" s="508">
        <v>0</v>
      </c>
      <c r="AD79" s="508">
        <v>0</v>
      </c>
      <c r="AE79" s="508">
        <v>0</v>
      </c>
      <c r="AF79" s="508">
        <v>0</v>
      </c>
      <c r="AG79" s="508">
        <v>0</v>
      </c>
      <c r="AH79" s="508">
        <v>0</v>
      </c>
      <c r="AI79" s="508">
        <v>0</v>
      </c>
      <c r="AJ79" s="508">
        <v>0</v>
      </c>
      <c r="AK79" s="508">
        <v>0</v>
      </c>
      <c r="AL79" s="508">
        <v>0</v>
      </c>
      <c r="AM79" s="508">
        <v>0</v>
      </c>
      <c r="AN79" s="508">
        <v>0</v>
      </c>
      <c r="AO79" s="508">
        <v>0</v>
      </c>
      <c r="AP79" s="508">
        <v>0</v>
      </c>
      <c r="AQ79" s="508">
        <v>0</v>
      </c>
      <c r="AR79" s="508">
        <v>0</v>
      </c>
      <c r="AS79" s="508">
        <v>0</v>
      </c>
      <c r="AU79" s="479" t="s">
        <v>58</v>
      </c>
      <c r="AV79" s="500">
        <v>214</v>
      </c>
      <c r="AW79" s="508">
        <v>4</v>
      </c>
      <c r="AX79" s="508">
        <v>0</v>
      </c>
      <c r="AY79" s="508">
        <v>0</v>
      </c>
      <c r="AZ79" s="508">
        <v>1</v>
      </c>
      <c r="BA79" s="508">
        <v>0</v>
      </c>
      <c r="BB79" s="508">
        <v>1</v>
      </c>
      <c r="BC79" s="508">
        <v>0</v>
      </c>
      <c r="BD79" s="508">
        <v>0</v>
      </c>
      <c r="BE79" s="508">
        <v>0</v>
      </c>
      <c r="BF79" s="508">
        <v>6</v>
      </c>
      <c r="BG79" s="508">
        <v>4</v>
      </c>
      <c r="BH79" s="508">
        <v>2</v>
      </c>
      <c r="BI79" s="508">
        <v>6</v>
      </c>
      <c r="BJ79" s="508">
        <v>2</v>
      </c>
      <c r="BK79" s="494"/>
      <c r="BL79" s="479" t="s">
        <v>58</v>
      </c>
      <c r="BM79" s="500">
        <v>214</v>
      </c>
      <c r="BN79" s="508">
        <v>20</v>
      </c>
      <c r="BO79" s="508">
        <v>8</v>
      </c>
      <c r="BP79" s="508">
        <v>3</v>
      </c>
      <c r="BQ79" s="508">
        <v>3</v>
      </c>
      <c r="BR79" s="508">
        <v>3</v>
      </c>
      <c r="BS79" s="508">
        <v>3</v>
      </c>
      <c r="BT79" s="508">
        <v>3</v>
      </c>
      <c r="BU79" s="508">
        <v>3</v>
      </c>
      <c r="BV79" s="508">
        <v>3</v>
      </c>
      <c r="BW79" s="508">
        <v>2</v>
      </c>
      <c r="BX79" s="508">
        <v>3</v>
      </c>
      <c r="BY79" s="508">
        <v>1</v>
      </c>
      <c r="BZ79" s="508">
        <v>1</v>
      </c>
      <c r="CA79" s="508">
        <v>0</v>
      </c>
      <c r="CB79" s="508">
        <v>0</v>
      </c>
      <c r="CC79" s="508">
        <v>0</v>
      </c>
      <c r="CD79" s="508">
        <v>0</v>
      </c>
      <c r="CE79" s="508">
        <v>0</v>
      </c>
      <c r="CF79" s="494"/>
    </row>
    <row r="80" spans="1:84">
      <c r="A80" s="480" t="s">
        <v>60</v>
      </c>
      <c r="B80" s="500"/>
      <c r="C80" s="508"/>
      <c r="D80" s="508"/>
      <c r="E80" s="508"/>
      <c r="F80" s="508"/>
      <c r="G80" s="508"/>
      <c r="H80" s="508"/>
      <c r="I80" s="508"/>
      <c r="J80" s="508"/>
      <c r="K80" s="508"/>
      <c r="L80" s="508"/>
      <c r="M80" s="508"/>
      <c r="N80" s="508"/>
      <c r="O80" s="508"/>
      <c r="P80" s="508"/>
      <c r="Q80" s="508"/>
      <c r="R80" s="508"/>
      <c r="S80" s="508"/>
      <c r="T80" s="508"/>
      <c r="U80" s="508"/>
      <c r="V80" s="508"/>
      <c r="X80" s="480" t="s">
        <v>60</v>
      </c>
      <c r="Y80" s="500"/>
      <c r="Z80" s="508"/>
      <c r="AA80" s="508"/>
      <c r="AB80" s="508"/>
      <c r="AC80" s="508"/>
      <c r="AD80" s="508"/>
      <c r="AE80" s="508"/>
      <c r="AF80" s="508"/>
      <c r="AG80" s="508"/>
      <c r="AH80" s="508"/>
      <c r="AI80" s="508"/>
      <c r="AJ80" s="508"/>
      <c r="AK80" s="508"/>
      <c r="AL80" s="508"/>
      <c r="AM80" s="508"/>
      <c r="AN80" s="508"/>
      <c r="AO80" s="508"/>
      <c r="AP80" s="508"/>
      <c r="AQ80" s="508"/>
      <c r="AR80" s="508"/>
      <c r="AS80" s="508"/>
      <c r="AU80" s="480" t="s">
        <v>60</v>
      </c>
      <c r="AV80" s="500"/>
      <c r="AW80" s="508"/>
      <c r="AX80" s="508"/>
      <c r="AY80" s="508"/>
      <c r="AZ80" s="508"/>
      <c r="BA80" s="508"/>
      <c r="BB80" s="508"/>
      <c r="BC80" s="508"/>
      <c r="BD80" s="508"/>
      <c r="BE80" s="508"/>
      <c r="BF80" s="508"/>
      <c r="BG80" s="508"/>
      <c r="BH80" s="508"/>
      <c r="BI80" s="508"/>
      <c r="BJ80" s="508"/>
      <c r="BK80" s="494"/>
      <c r="BL80" s="480" t="s">
        <v>60</v>
      </c>
      <c r="BM80" s="500"/>
      <c r="BN80" s="508"/>
      <c r="BO80" s="508"/>
      <c r="BP80" s="508"/>
      <c r="BQ80" s="508"/>
      <c r="BR80" s="508"/>
      <c r="BS80" s="508"/>
      <c r="BT80" s="508"/>
      <c r="BU80" s="508"/>
      <c r="BV80" s="508"/>
      <c r="BW80" s="508"/>
      <c r="BX80" s="508"/>
      <c r="BY80" s="508"/>
      <c r="BZ80" s="508"/>
      <c r="CA80" s="508"/>
      <c r="CB80" s="511"/>
      <c r="CC80" s="508"/>
      <c r="CD80" s="508"/>
      <c r="CE80" s="508"/>
      <c r="CF80" s="494"/>
    </row>
    <row r="81" spans="1:84" s="494" customFormat="1">
      <c r="A81" s="479" t="s">
        <v>62</v>
      </c>
      <c r="B81" s="500">
        <v>306</v>
      </c>
      <c r="C81" s="508">
        <v>51</v>
      </c>
      <c r="D81" s="508">
        <v>29</v>
      </c>
      <c r="E81" s="508">
        <v>19</v>
      </c>
      <c r="F81" s="508">
        <v>9</v>
      </c>
      <c r="G81" s="508">
        <v>0</v>
      </c>
      <c r="H81" s="508">
        <v>0</v>
      </c>
      <c r="I81" s="508">
        <v>0</v>
      </c>
      <c r="J81" s="508">
        <v>0</v>
      </c>
      <c r="K81" s="508">
        <v>0</v>
      </c>
      <c r="L81" s="508">
        <v>0</v>
      </c>
      <c r="M81" s="508">
        <v>11</v>
      </c>
      <c r="N81" s="508">
        <v>7</v>
      </c>
      <c r="O81" s="508">
        <v>0</v>
      </c>
      <c r="P81" s="508">
        <v>0</v>
      </c>
      <c r="Q81" s="508">
        <v>7</v>
      </c>
      <c r="R81" s="508">
        <v>0</v>
      </c>
      <c r="S81" s="508">
        <v>0</v>
      </c>
      <c r="T81" s="508">
        <v>0</v>
      </c>
      <c r="U81" s="508">
        <v>88</v>
      </c>
      <c r="V81" s="508">
        <v>45</v>
      </c>
      <c r="X81" s="479" t="s">
        <v>62</v>
      </c>
      <c r="Y81" s="500">
        <v>306</v>
      </c>
      <c r="Z81" s="508">
        <v>1</v>
      </c>
      <c r="AA81" s="508">
        <v>1</v>
      </c>
      <c r="AB81" s="508">
        <v>0</v>
      </c>
      <c r="AC81" s="508">
        <v>0</v>
      </c>
      <c r="AD81" s="508">
        <v>0</v>
      </c>
      <c r="AE81" s="508">
        <v>0</v>
      </c>
      <c r="AF81" s="508">
        <v>0</v>
      </c>
      <c r="AG81" s="508">
        <v>0</v>
      </c>
      <c r="AH81" s="508">
        <v>0</v>
      </c>
      <c r="AI81" s="508">
        <v>0</v>
      </c>
      <c r="AJ81" s="508">
        <v>0</v>
      </c>
      <c r="AK81" s="508">
        <v>0</v>
      </c>
      <c r="AL81" s="508">
        <v>0</v>
      </c>
      <c r="AM81" s="508">
        <v>0</v>
      </c>
      <c r="AN81" s="508">
        <v>0</v>
      </c>
      <c r="AO81" s="508">
        <v>0</v>
      </c>
      <c r="AP81" s="508">
        <v>0</v>
      </c>
      <c r="AQ81" s="508">
        <v>0</v>
      </c>
      <c r="AR81" s="508">
        <v>1</v>
      </c>
      <c r="AS81" s="508">
        <v>1</v>
      </c>
      <c r="AU81" s="479" t="s">
        <v>62</v>
      </c>
      <c r="AV81" s="500">
        <v>306</v>
      </c>
      <c r="AW81" s="508">
        <v>1</v>
      </c>
      <c r="AX81" s="508">
        <v>1</v>
      </c>
      <c r="AY81" s="508">
        <v>0</v>
      </c>
      <c r="AZ81" s="508">
        <v>0</v>
      </c>
      <c r="BA81" s="508">
        <v>0</v>
      </c>
      <c r="BB81" s="508">
        <v>1</v>
      </c>
      <c r="BC81" s="508">
        <v>0</v>
      </c>
      <c r="BD81" s="508">
        <v>1</v>
      </c>
      <c r="BE81" s="508">
        <v>0</v>
      </c>
      <c r="BF81" s="508">
        <v>4</v>
      </c>
      <c r="BG81" s="508">
        <v>3</v>
      </c>
      <c r="BH81" s="508">
        <v>0</v>
      </c>
      <c r="BI81" s="508">
        <v>3</v>
      </c>
      <c r="BJ81" s="508">
        <v>1</v>
      </c>
      <c r="BL81" s="479" t="s">
        <v>62</v>
      </c>
      <c r="BM81" s="500">
        <v>306</v>
      </c>
      <c r="BN81" s="508">
        <v>9</v>
      </c>
      <c r="BO81" s="508">
        <v>3</v>
      </c>
      <c r="BP81" s="508">
        <v>1</v>
      </c>
      <c r="BQ81" s="508">
        <v>0</v>
      </c>
      <c r="BR81" s="508">
        <v>1</v>
      </c>
      <c r="BS81" s="508">
        <v>1</v>
      </c>
      <c r="BT81" s="508">
        <v>1</v>
      </c>
      <c r="BU81" s="508">
        <v>1</v>
      </c>
      <c r="BV81" s="508">
        <v>1</v>
      </c>
      <c r="BW81" s="508">
        <v>1</v>
      </c>
      <c r="BX81" s="508">
        <v>1</v>
      </c>
      <c r="BY81" s="508">
        <v>1</v>
      </c>
      <c r="BZ81" s="508">
        <v>1</v>
      </c>
      <c r="CA81" s="508">
        <v>0</v>
      </c>
      <c r="CB81" s="508">
        <v>0</v>
      </c>
      <c r="CC81" s="508">
        <v>0</v>
      </c>
      <c r="CD81" s="508">
        <v>0</v>
      </c>
      <c r="CE81" s="508">
        <v>0</v>
      </c>
    </row>
    <row r="82" spans="1:84">
      <c r="A82" s="479" t="s">
        <v>65</v>
      </c>
      <c r="B82" s="500">
        <v>301</v>
      </c>
      <c r="C82" s="508">
        <v>869</v>
      </c>
      <c r="D82" s="508">
        <v>505</v>
      </c>
      <c r="E82" s="508">
        <v>387</v>
      </c>
      <c r="F82" s="508">
        <v>257</v>
      </c>
      <c r="G82" s="508">
        <v>0</v>
      </c>
      <c r="H82" s="508">
        <v>0</v>
      </c>
      <c r="I82" s="508">
        <v>79</v>
      </c>
      <c r="J82" s="508">
        <v>38</v>
      </c>
      <c r="K82" s="508">
        <v>334</v>
      </c>
      <c r="L82" s="508">
        <v>155</v>
      </c>
      <c r="M82" s="508">
        <v>605</v>
      </c>
      <c r="N82" s="508">
        <v>339</v>
      </c>
      <c r="O82" s="508">
        <v>40</v>
      </c>
      <c r="P82" s="508">
        <v>20</v>
      </c>
      <c r="Q82" s="508">
        <v>339</v>
      </c>
      <c r="R82" s="508">
        <v>145</v>
      </c>
      <c r="S82" s="508">
        <v>22</v>
      </c>
      <c r="T82" s="508">
        <v>8</v>
      </c>
      <c r="U82" s="508">
        <v>2675</v>
      </c>
      <c r="V82" s="508">
        <v>1467</v>
      </c>
      <c r="X82" s="479" t="s">
        <v>65</v>
      </c>
      <c r="Y82" s="500">
        <v>301</v>
      </c>
      <c r="Z82" s="508">
        <v>29</v>
      </c>
      <c r="AA82" s="508">
        <v>15</v>
      </c>
      <c r="AB82" s="508">
        <v>16</v>
      </c>
      <c r="AC82" s="508">
        <v>9</v>
      </c>
      <c r="AD82" s="508">
        <v>0</v>
      </c>
      <c r="AE82" s="508">
        <v>0</v>
      </c>
      <c r="AF82" s="508">
        <v>14</v>
      </c>
      <c r="AG82" s="508">
        <v>6</v>
      </c>
      <c r="AH82" s="508">
        <v>7</v>
      </c>
      <c r="AI82" s="508">
        <v>2</v>
      </c>
      <c r="AJ82" s="508">
        <v>90</v>
      </c>
      <c r="AK82" s="508">
        <v>43</v>
      </c>
      <c r="AL82" s="508">
        <v>8</v>
      </c>
      <c r="AM82" s="508">
        <v>4</v>
      </c>
      <c r="AN82" s="508">
        <v>29</v>
      </c>
      <c r="AO82" s="508">
        <v>9</v>
      </c>
      <c r="AP82" s="508">
        <v>9</v>
      </c>
      <c r="AQ82" s="508">
        <v>4</v>
      </c>
      <c r="AR82" s="508">
        <v>202</v>
      </c>
      <c r="AS82" s="508">
        <v>92</v>
      </c>
      <c r="AU82" s="479" t="s">
        <v>65</v>
      </c>
      <c r="AV82" s="500">
        <v>301</v>
      </c>
      <c r="AW82" s="508">
        <v>15</v>
      </c>
      <c r="AX82" s="508">
        <v>7</v>
      </c>
      <c r="AY82" s="508">
        <v>0</v>
      </c>
      <c r="AZ82" s="508">
        <v>2</v>
      </c>
      <c r="BA82" s="508">
        <v>7</v>
      </c>
      <c r="BB82" s="508">
        <v>12</v>
      </c>
      <c r="BC82" s="508">
        <v>1</v>
      </c>
      <c r="BD82" s="508">
        <v>8</v>
      </c>
      <c r="BE82" s="508">
        <v>1</v>
      </c>
      <c r="BF82" s="508">
        <v>53</v>
      </c>
      <c r="BG82" s="508">
        <v>54</v>
      </c>
      <c r="BH82" s="508">
        <v>2</v>
      </c>
      <c r="BI82" s="508">
        <v>56</v>
      </c>
      <c r="BJ82" s="508">
        <v>7</v>
      </c>
      <c r="BK82" s="494"/>
      <c r="BL82" s="479" t="s">
        <v>65</v>
      </c>
      <c r="BM82" s="500">
        <v>301</v>
      </c>
      <c r="BN82" s="508">
        <v>171</v>
      </c>
      <c r="BO82" s="508">
        <v>57</v>
      </c>
      <c r="BP82" s="508">
        <v>2</v>
      </c>
      <c r="BQ82" s="508">
        <v>80</v>
      </c>
      <c r="BR82" s="508">
        <v>15</v>
      </c>
      <c r="BS82" s="508">
        <v>21</v>
      </c>
      <c r="BT82" s="508">
        <v>15</v>
      </c>
      <c r="BU82" s="508">
        <v>19</v>
      </c>
      <c r="BV82" s="508">
        <v>19</v>
      </c>
      <c r="BW82" s="508">
        <v>17</v>
      </c>
      <c r="BX82" s="508">
        <v>17</v>
      </c>
      <c r="BY82" s="508">
        <v>11</v>
      </c>
      <c r="BZ82" s="508">
        <v>19</v>
      </c>
      <c r="CA82" s="508">
        <v>7</v>
      </c>
      <c r="CB82" s="508">
        <v>3</v>
      </c>
      <c r="CC82" s="508">
        <v>0</v>
      </c>
      <c r="CD82" s="508">
        <v>4</v>
      </c>
      <c r="CE82" s="508">
        <v>4</v>
      </c>
      <c r="CF82" s="494"/>
    </row>
    <row r="83" spans="1:84" s="494" customFormat="1">
      <c r="A83" s="480" t="s">
        <v>68</v>
      </c>
      <c r="B83" s="500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N83" s="508"/>
      <c r="O83" s="508"/>
      <c r="P83" s="508"/>
      <c r="Q83" s="508"/>
      <c r="R83" s="508"/>
      <c r="S83" s="508"/>
      <c r="T83" s="508"/>
      <c r="U83" s="508"/>
      <c r="V83" s="508"/>
      <c r="X83" s="480" t="s">
        <v>68</v>
      </c>
      <c r="Y83" s="500"/>
      <c r="Z83" s="508"/>
      <c r="AA83" s="508"/>
      <c r="AB83" s="508"/>
      <c r="AC83" s="508"/>
      <c r="AD83" s="508"/>
      <c r="AE83" s="508"/>
      <c r="AF83" s="508"/>
      <c r="AG83" s="508"/>
      <c r="AH83" s="508"/>
      <c r="AI83" s="508"/>
      <c r="AJ83" s="508"/>
      <c r="AK83" s="508"/>
      <c r="AL83" s="508"/>
      <c r="AM83" s="508"/>
      <c r="AN83" s="508"/>
      <c r="AO83" s="508"/>
      <c r="AP83" s="508"/>
      <c r="AQ83" s="508"/>
      <c r="AR83" s="508"/>
      <c r="AS83" s="508"/>
      <c r="AU83" s="480" t="s">
        <v>68</v>
      </c>
      <c r="AV83" s="500"/>
      <c r="AW83" s="508"/>
      <c r="AX83" s="508"/>
      <c r="AY83" s="508"/>
      <c r="AZ83" s="508"/>
      <c r="BA83" s="508"/>
      <c r="BB83" s="508"/>
      <c r="BC83" s="508"/>
      <c r="BD83" s="508"/>
      <c r="BE83" s="508"/>
      <c r="BF83" s="508"/>
      <c r="BG83" s="508"/>
      <c r="BH83" s="508"/>
      <c r="BI83" s="508"/>
      <c r="BJ83" s="508"/>
      <c r="BL83" s="480" t="s">
        <v>68</v>
      </c>
      <c r="BM83" s="500"/>
      <c r="BN83" s="508"/>
      <c r="BO83" s="508"/>
      <c r="BP83" s="508"/>
      <c r="BQ83" s="508"/>
      <c r="BR83" s="508"/>
      <c r="BS83" s="508"/>
      <c r="BT83" s="508"/>
      <c r="BU83" s="508"/>
      <c r="BV83" s="508"/>
      <c r="BW83" s="508"/>
      <c r="BX83" s="508"/>
      <c r="BY83" s="508"/>
      <c r="BZ83" s="508"/>
      <c r="CA83" s="508"/>
      <c r="CB83" s="511"/>
      <c r="CC83" s="508"/>
      <c r="CD83" s="508"/>
      <c r="CE83" s="508"/>
    </row>
    <row r="84" spans="1:84" s="494" customFormat="1">
      <c r="A84" s="480"/>
      <c r="B84" s="500"/>
      <c r="C84" s="508"/>
      <c r="D84" s="508"/>
      <c r="E84" s="508"/>
      <c r="F84" s="508"/>
      <c r="G84" s="508"/>
      <c r="H84" s="508"/>
      <c r="I84" s="508"/>
      <c r="J84" s="508"/>
      <c r="K84" s="508"/>
      <c r="L84" s="508"/>
      <c r="M84" s="508"/>
      <c r="N84" s="508"/>
      <c r="O84" s="508"/>
      <c r="P84" s="508"/>
      <c r="Q84" s="508"/>
      <c r="R84" s="508"/>
      <c r="S84" s="508"/>
      <c r="T84" s="508"/>
      <c r="U84" s="508"/>
      <c r="V84" s="508"/>
      <c r="X84" s="479"/>
      <c r="Y84" s="500"/>
      <c r="Z84" s="508"/>
      <c r="AA84" s="508"/>
      <c r="AB84" s="508"/>
      <c r="AC84" s="508"/>
      <c r="AD84" s="508"/>
      <c r="AE84" s="508"/>
      <c r="AF84" s="508"/>
      <c r="AG84" s="508"/>
      <c r="AH84" s="508"/>
      <c r="AI84" s="508"/>
      <c r="AJ84" s="508"/>
      <c r="AK84" s="508"/>
      <c r="AL84" s="508"/>
      <c r="AM84" s="508"/>
      <c r="AN84" s="508"/>
      <c r="AO84" s="508"/>
      <c r="AP84" s="508"/>
      <c r="AQ84" s="508"/>
      <c r="AR84" s="508"/>
      <c r="AS84" s="508"/>
      <c r="AU84" s="479"/>
      <c r="AV84" s="500"/>
      <c r="AW84" s="508"/>
      <c r="AX84" s="508"/>
      <c r="AY84" s="508"/>
      <c r="AZ84" s="508"/>
      <c r="BA84" s="508"/>
      <c r="BB84" s="508"/>
      <c r="BC84" s="508"/>
      <c r="BD84" s="508"/>
      <c r="BE84" s="508"/>
      <c r="BF84" s="508"/>
      <c r="BG84" s="508"/>
      <c r="BH84" s="508"/>
      <c r="BI84" s="508"/>
      <c r="BJ84" s="508"/>
      <c r="BL84" s="479"/>
      <c r="BM84" s="500"/>
      <c r="BN84" s="508"/>
      <c r="BO84" s="508"/>
      <c r="BP84" s="508"/>
      <c r="BQ84" s="508"/>
      <c r="BR84" s="508"/>
      <c r="BS84" s="508"/>
      <c r="BT84" s="508"/>
      <c r="BU84" s="508"/>
      <c r="BV84" s="508"/>
      <c r="BW84" s="508"/>
      <c r="BX84" s="508"/>
      <c r="BY84" s="508"/>
      <c r="BZ84" s="508"/>
      <c r="CA84" s="508"/>
      <c r="CB84" s="508"/>
      <c r="CC84" s="508"/>
      <c r="CD84" s="508"/>
      <c r="CE84" s="508"/>
    </row>
    <row r="85" spans="1:84" s="494" customFormat="1">
      <c r="A85" s="480" t="s">
        <v>72</v>
      </c>
      <c r="B85" s="500"/>
      <c r="C85" s="508"/>
      <c r="D85" s="508"/>
      <c r="E85" s="508"/>
      <c r="F85" s="508"/>
      <c r="G85" s="508"/>
      <c r="H85" s="508"/>
      <c r="I85" s="508"/>
      <c r="J85" s="508"/>
      <c r="K85" s="508"/>
      <c r="L85" s="508"/>
      <c r="M85" s="508"/>
      <c r="N85" s="508"/>
      <c r="O85" s="508"/>
      <c r="P85" s="508"/>
      <c r="Q85" s="508"/>
      <c r="R85" s="508"/>
      <c r="S85" s="508"/>
      <c r="T85" s="508"/>
      <c r="U85" s="508"/>
      <c r="V85" s="508"/>
      <c r="X85" s="480" t="s">
        <v>72</v>
      </c>
      <c r="Y85" s="500"/>
      <c r="Z85" s="508"/>
      <c r="AA85" s="508"/>
      <c r="AB85" s="508"/>
      <c r="AC85" s="508"/>
      <c r="AD85" s="508"/>
      <c r="AE85" s="508"/>
      <c r="AF85" s="508"/>
      <c r="AG85" s="508"/>
      <c r="AH85" s="508"/>
      <c r="AI85" s="508"/>
      <c r="AJ85" s="508"/>
      <c r="AK85" s="508"/>
      <c r="AL85" s="508"/>
      <c r="AM85" s="508"/>
      <c r="AN85" s="508"/>
      <c r="AO85" s="508"/>
      <c r="AP85" s="508"/>
      <c r="AQ85" s="508"/>
      <c r="AR85" s="508"/>
      <c r="AS85" s="508"/>
      <c r="AU85" s="480" t="s">
        <v>72</v>
      </c>
      <c r="AV85" s="500"/>
      <c r="AW85" s="508"/>
      <c r="AX85" s="508"/>
      <c r="AY85" s="508"/>
      <c r="AZ85" s="508"/>
      <c r="BA85" s="508"/>
      <c r="BB85" s="508"/>
      <c r="BC85" s="508"/>
      <c r="BD85" s="508"/>
      <c r="BE85" s="508"/>
      <c r="BF85" s="508"/>
      <c r="BG85" s="508"/>
      <c r="BH85" s="508"/>
      <c r="BI85" s="508"/>
      <c r="BJ85" s="508"/>
      <c r="BL85" s="480" t="s">
        <v>72</v>
      </c>
      <c r="BM85" s="500"/>
      <c r="BN85" s="508"/>
      <c r="BO85" s="508"/>
      <c r="BP85" s="508"/>
      <c r="BQ85" s="508"/>
      <c r="BR85" s="508"/>
      <c r="BS85" s="508"/>
      <c r="BT85" s="508"/>
      <c r="BU85" s="508"/>
      <c r="BV85" s="508"/>
      <c r="BW85" s="508"/>
      <c r="BX85" s="508"/>
      <c r="BY85" s="508"/>
      <c r="BZ85" s="508"/>
      <c r="CA85" s="508"/>
      <c r="CB85" s="508"/>
      <c r="CC85" s="508"/>
      <c r="CD85" s="508"/>
      <c r="CE85" s="508"/>
    </row>
    <row r="86" spans="1:84" s="494" customFormat="1">
      <c r="A86" s="479" t="s">
        <v>73</v>
      </c>
      <c r="B86" s="500">
        <v>405</v>
      </c>
      <c r="C86" s="508">
        <v>107</v>
      </c>
      <c r="D86" s="508">
        <v>47</v>
      </c>
      <c r="E86" s="508">
        <v>31</v>
      </c>
      <c r="F86" s="508">
        <v>23</v>
      </c>
      <c r="G86" s="508">
        <v>0</v>
      </c>
      <c r="H86" s="508">
        <v>0</v>
      </c>
      <c r="I86" s="508">
        <v>18</v>
      </c>
      <c r="J86" s="508">
        <v>9</v>
      </c>
      <c r="K86" s="508">
        <v>21</v>
      </c>
      <c r="L86" s="508">
        <v>7</v>
      </c>
      <c r="M86" s="508">
        <v>27</v>
      </c>
      <c r="N86" s="508">
        <v>19</v>
      </c>
      <c r="O86" s="508">
        <v>0</v>
      </c>
      <c r="P86" s="508">
        <v>0</v>
      </c>
      <c r="Q86" s="508">
        <v>0</v>
      </c>
      <c r="R86" s="508">
        <v>0</v>
      </c>
      <c r="S86" s="508">
        <v>17</v>
      </c>
      <c r="T86" s="508">
        <v>7</v>
      </c>
      <c r="U86" s="508">
        <v>221</v>
      </c>
      <c r="V86" s="508">
        <v>112</v>
      </c>
      <c r="X86" s="479" t="s">
        <v>73</v>
      </c>
      <c r="Y86" s="500">
        <v>405</v>
      </c>
      <c r="Z86" s="508">
        <v>9</v>
      </c>
      <c r="AA86" s="508">
        <v>6</v>
      </c>
      <c r="AB86" s="508">
        <v>5</v>
      </c>
      <c r="AC86" s="508">
        <v>2</v>
      </c>
      <c r="AD86" s="508">
        <v>0</v>
      </c>
      <c r="AE86" s="508">
        <v>0</v>
      </c>
      <c r="AF86" s="508">
        <v>0</v>
      </c>
      <c r="AG86" s="508">
        <v>0</v>
      </c>
      <c r="AH86" s="508">
        <v>2</v>
      </c>
      <c r="AI86" s="508">
        <v>1</v>
      </c>
      <c r="AJ86" s="508">
        <v>0</v>
      </c>
      <c r="AK86" s="508">
        <v>0</v>
      </c>
      <c r="AL86" s="508">
        <v>0</v>
      </c>
      <c r="AM86" s="508">
        <v>0</v>
      </c>
      <c r="AN86" s="508">
        <v>0</v>
      </c>
      <c r="AO86" s="508">
        <v>0</v>
      </c>
      <c r="AP86" s="508">
        <v>0</v>
      </c>
      <c r="AQ86" s="508">
        <v>0</v>
      </c>
      <c r="AR86" s="508">
        <v>16</v>
      </c>
      <c r="AS86" s="508">
        <v>9</v>
      </c>
      <c r="AU86" s="479" t="s">
        <v>73</v>
      </c>
      <c r="AV86" s="500">
        <v>405</v>
      </c>
      <c r="AW86" s="508">
        <v>3</v>
      </c>
      <c r="AX86" s="508">
        <v>1</v>
      </c>
      <c r="AY86" s="508">
        <v>0</v>
      </c>
      <c r="AZ86" s="508">
        <v>1</v>
      </c>
      <c r="BA86" s="508">
        <v>1</v>
      </c>
      <c r="BB86" s="508">
        <v>1</v>
      </c>
      <c r="BC86" s="508">
        <v>0</v>
      </c>
      <c r="BD86" s="508">
        <v>0</v>
      </c>
      <c r="BE86" s="508">
        <v>1</v>
      </c>
      <c r="BF86" s="508">
        <v>8</v>
      </c>
      <c r="BG86" s="508">
        <v>6</v>
      </c>
      <c r="BH86" s="508">
        <v>2</v>
      </c>
      <c r="BI86" s="508">
        <v>8</v>
      </c>
      <c r="BJ86" s="508">
        <v>2</v>
      </c>
      <c r="BL86" s="479" t="s">
        <v>73</v>
      </c>
      <c r="BM86" s="500">
        <v>405</v>
      </c>
      <c r="BN86" s="508">
        <v>16</v>
      </c>
      <c r="BO86" s="508">
        <v>3</v>
      </c>
      <c r="BP86" s="508">
        <v>2</v>
      </c>
      <c r="BQ86" s="508">
        <v>4</v>
      </c>
      <c r="BR86" s="508">
        <v>2</v>
      </c>
      <c r="BS86" s="508">
        <v>3</v>
      </c>
      <c r="BT86" s="508">
        <v>3</v>
      </c>
      <c r="BU86" s="508">
        <v>2</v>
      </c>
      <c r="BV86" s="508">
        <v>2</v>
      </c>
      <c r="BW86" s="508">
        <v>2</v>
      </c>
      <c r="BX86" s="508">
        <v>2</v>
      </c>
      <c r="BY86" s="508">
        <v>1</v>
      </c>
      <c r="BZ86" s="508">
        <v>1</v>
      </c>
      <c r="CA86" s="508">
        <v>0</v>
      </c>
      <c r="CB86" s="508">
        <v>0</v>
      </c>
      <c r="CC86" s="508">
        <v>0</v>
      </c>
      <c r="CD86" s="508">
        <v>0</v>
      </c>
      <c r="CE86" s="508">
        <v>0</v>
      </c>
    </row>
    <row r="87" spans="1:84">
      <c r="A87" s="479" t="s">
        <v>74</v>
      </c>
      <c r="B87" s="500">
        <v>401</v>
      </c>
      <c r="C87" s="508">
        <v>1136</v>
      </c>
      <c r="D87" s="508">
        <v>625</v>
      </c>
      <c r="E87" s="508">
        <v>446</v>
      </c>
      <c r="F87" s="508">
        <v>273</v>
      </c>
      <c r="G87" s="508">
        <v>70</v>
      </c>
      <c r="H87" s="508">
        <v>23</v>
      </c>
      <c r="I87" s="508">
        <v>306</v>
      </c>
      <c r="J87" s="508">
        <v>148</v>
      </c>
      <c r="K87" s="508">
        <v>135</v>
      </c>
      <c r="L87" s="508">
        <v>66</v>
      </c>
      <c r="M87" s="508">
        <v>557</v>
      </c>
      <c r="N87" s="508">
        <v>334</v>
      </c>
      <c r="O87" s="508">
        <v>52</v>
      </c>
      <c r="P87" s="508">
        <v>28</v>
      </c>
      <c r="Q87" s="508">
        <v>295</v>
      </c>
      <c r="R87" s="508">
        <v>124</v>
      </c>
      <c r="S87" s="508">
        <v>78</v>
      </c>
      <c r="T87" s="508">
        <v>30</v>
      </c>
      <c r="U87" s="508">
        <v>3075</v>
      </c>
      <c r="V87" s="508">
        <v>1651</v>
      </c>
      <c r="X87" s="479" t="s">
        <v>74</v>
      </c>
      <c r="Y87" s="500">
        <v>401</v>
      </c>
      <c r="Z87" s="508">
        <v>56</v>
      </c>
      <c r="AA87" s="508">
        <v>32</v>
      </c>
      <c r="AB87" s="508">
        <v>10</v>
      </c>
      <c r="AC87" s="508">
        <v>6</v>
      </c>
      <c r="AD87" s="508">
        <v>2</v>
      </c>
      <c r="AE87" s="508">
        <v>0</v>
      </c>
      <c r="AF87" s="508">
        <v>7</v>
      </c>
      <c r="AG87" s="508">
        <v>2</v>
      </c>
      <c r="AH87" s="508">
        <v>6</v>
      </c>
      <c r="AI87" s="508">
        <v>0</v>
      </c>
      <c r="AJ87" s="508">
        <v>65</v>
      </c>
      <c r="AK87" s="508">
        <v>38</v>
      </c>
      <c r="AL87" s="508">
        <v>0</v>
      </c>
      <c r="AM87" s="508">
        <v>0</v>
      </c>
      <c r="AN87" s="508">
        <v>45</v>
      </c>
      <c r="AO87" s="508">
        <v>19</v>
      </c>
      <c r="AP87" s="508">
        <v>40</v>
      </c>
      <c r="AQ87" s="508">
        <v>20</v>
      </c>
      <c r="AR87" s="508">
        <v>231</v>
      </c>
      <c r="AS87" s="508">
        <v>117</v>
      </c>
      <c r="AU87" s="479" t="s">
        <v>74</v>
      </c>
      <c r="AV87" s="500">
        <v>401</v>
      </c>
      <c r="AW87" s="508">
        <v>25</v>
      </c>
      <c r="AX87" s="508">
        <v>10</v>
      </c>
      <c r="AY87" s="508">
        <v>3</v>
      </c>
      <c r="AZ87" s="508">
        <v>6</v>
      </c>
      <c r="BA87" s="508">
        <v>4</v>
      </c>
      <c r="BB87" s="508">
        <v>12</v>
      </c>
      <c r="BC87" s="508">
        <v>3</v>
      </c>
      <c r="BD87" s="508">
        <v>7</v>
      </c>
      <c r="BE87" s="508">
        <v>2</v>
      </c>
      <c r="BF87" s="508">
        <v>72</v>
      </c>
      <c r="BG87" s="508">
        <v>79</v>
      </c>
      <c r="BH87" s="508">
        <v>0</v>
      </c>
      <c r="BI87" s="508">
        <v>79</v>
      </c>
      <c r="BJ87" s="508">
        <v>12</v>
      </c>
      <c r="BL87" s="479" t="s">
        <v>74</v>
      </c>
      <c r="BM87" s="500">
        <v>401</v>
      </c>
      <c r="BN87" s="508">
        <v>165</v>
      </c>
      <c r="BO87" s="508">
        <v>71</v>
      </c>
      <c r="BP87" s="508">
        <v>5</v>
      </c>
      <c r="BQ87" s="508">
        <v>62</v>
      </c>
      <c r="BR87" s="508">
        <v>21</v>
      </c>
      <c r="BS87" s="508">
        <v>21</v>
      </c>
      <c r="BT87" s="508">
        <v>20</v>
      </c>
      <c r="BU87" s="508">
        <v>20</v>
      </c>
      <c r="BV87" s="508">
        <v>23</v>
      </c>
      <c r="BW87" s="508">
        <v>27</v>
      </c>
      <c r="BX87" s="508">
        <v>23</v>
      </c>
      <c r="BY87" s="508">
        <v>14</v>
      </c>
      <c r="BZ87" s="508">
        <v>13</v>
      </c>
      <c r="CA87" s="508">
        <v>2</v>
      </c>
      <c r="CB87" s="508">
        <v>0</v>
      </c>
      <c r="CC87" s="508">
        <v>0</v>
      </c>
      <c r="CD87" s="508">
        <v>4</v>
      </c>
      <c r="CE87" s="508">
        <v>4</v>
      </c>
    </row>
    <row r="88" spans="1:84">
      <c r="A88" s="479" t="s">
        <v>76</v>
      </c>
      <c r="B88" s="500">
        <v>406</v>
      </c>
      <c r="C88" s="508">
        <v>113</v>
      </c>
      <c r="D88" s="508">
        <v>57</v>
      </c>
      <c r="E88" s="508">
        <v>88</v>
      </c>
      <c r="F88" s="508">
        <v>53</v>
      </c>
      <c r="G88" s="508">
        <v>0</v>
      </c>
      <c r="H88" s="508">
        <v>0</v>
      </c>
      <c r="I88" s="508">
        <v>0</v>
      </c>
      <c r="J88" s="508">
        <v>0</v>
      </c>
      <c r="K88" s="508">
        <v>29</v>
      </c>
      <c r="L88" s="508">
        <v>7</v>
      </c>
      <c r="M88" s="508">
        <v>39</v>
      </c>
      <c r="N88" s="508">
        <v>22</v>
      </c>
      <c r="O88" s="508">
        <v>0</v>
      </c>
      <c r="P88" s="508">
        <v>0</v>
      </c>
      <c r="Q88" s="508">
        <v>29</v>
      </c>
      <c r="R88" s="508">
        <v>10</v>
      </c>
      <c r="S88" s="508">
        <v>0</v>
      </c>
      <c r="T88" s="508">
        <v>0</v>
      </c>
      <c r="U88" s="508">
        <v>298</v>
      </c>
      <c r="V88" s="508">
        <v>149</v>
      </c>
      <c r="X88" s="479" t="s">
        <v>76</v>
      </c>
      <c r="Y88" s="500">
        <v>406</v>
      </c>
      <c r="Z88" s="508">
        <v>7</v>
      </c>
      <c r="AA88" s="508">
        <v>3</v>
      </c>
      <c r="AB88" s="508">
        <v>0</v>
      </c>
      <c r="AC88" s="508">
        <v>0</v>
      </c>
      <c r="AD88" s="508">
        <v>0</v>
      </c>
      <c r="AE88" s="508">
        <v>0</v>
      </c>
      <c r="AF88" s="508">
        <v>0</v>
      </c>
      <c r="AG88" s="508">
        <v>0</v>
      </c>
      <c r="AH88" s="508">
        <v>2</v>
      </c>
      <c r="AI88" s="508">
        <v>0</v>
      </c>
      <c r="AJ88" s="508">
        <v>9</v>
      </c>
      <c r="AK88" s="508">
        <v>6</v>
      </c>
      <c r="AL88" s="508">
        <v>0</v>
      </c>
      <c r="AM88" s="508">
        <v>0</v>
      </c>
      <c r="AN88" s="508">
        <v>9</v>
      </c>
      <c r="AO88" s="508">
        <v>2</v>
      </c>
      <c r="AP88" s="508">
        <v>0</v>
      </c>
      <c r="AQ88" s="508">
        <v>0</v>
      </c>
      <c r="AR88" s="508">
        <v>27</v>
      </c>
      <c r="AS88" s="508">
        <v>11</v>
      </c>
      <c r="AU88" s="479" t="s">
        <v>76</v>
      </c>
      <c r="AV88" s="500">
        <v>406</v>
      </c>
      <c r="AW88" s="508">
        <v>4</v>
      </c>
      <c r="AX88" s="508">
        <v>2</v>
      </c>
      <c r="AY88" s="508">
        <v>0</v>
      </c>
      <c r="AZ88" s="508">
        <v>0</v>
      </c>
      <c r="BA88" s="508">
        <v>1</v>
      </c>
      <c r="BB88" s="508">
        <v>1</v>
      </c>
      <c r="BC88" s="508">
        <v>0</v>
      </c>
      <c r="BD88" s="508">
        <v>1</v>
      </c>
      <c r="BE88" s="508">
        <v>0</v>
      </c>
      <c r="BF88" s="508">
        <v>9</v>
      </c>
      <c r="BG88" s="508">
        <v>8</v>
      </c>
      <c r="BH88" s="508">
        <v>1</v>
      </c>
      <c r="BI88" s="508">
        <v>9</v>
      </c>
      <c r="BJ88" s="508">
        <v>2</v>
      </c>
      <c r="BL88" s="479" t="s">
        <v>76</v>
      </c>
      <c r="BM88" s="500">
        <v>406</v>
      </c>
      <c r="BN88" s="508">
        <v>30</v>
      </c>
      <c r="BO88" s="508">
        <v>11</v>
      </c>
      <c r="BP88" s="508">
        <v>0</v>
      </c>
      <c r="BQ88" s="508">
        <v>8</v>
      </c>
      <c r="BR88" s="508">
        <v>4</v>
      </c>
      <c r="BS88" s="508">
        <v>3</v>
      </c>
      <c r="BT88" s="508">
        <v>4</v>
      </c>
      <c r="BU88" s="508">
        <v>3</v>
      </c>
      <c r="BV88" s="508">
        <v>2</v>
      </c>
      <c r="BW88" s="508">
        <v>3</v>
      </c>
      <c r="BX88" s="508">
        <v>4</v>
      </c>
      <c r="BY88" s="508">
        <v>3</v>
      </c>
      <c r="BZ88" s="508">
        <v>2</v>
      </c>
      <c r="CA88" s="508">
        <v>1</v>
      </c>
      <c r="CB88" s="508">
        <v>1</v>
      </c>
      <c r="CC88" s="508">
        <v>0</v>
      </c>
      <c r="CD88" s="508">
        <v>0</v>
      </c>
      <c r="CE88" s="508">
        <v>0</v>
      </c>
    </row>
    <row r="89" spans="1:84">
      <c r="A89" s="479" t="s">
        <v>77</v>
      </c>
      <c r="B89" s="500">
        <v>407</v>
      </c>
      <c r="C89" s="508">
        <v>47</v>
      </c>
      <c r="D89" s="508">
        <v>25</v>
      </c>
      <c r="E89" s="508">
        <v>23</v>
      </c>
      <c r="F89" s="508">
        <v>12</v>
      </c>
      <c r="G89" s="508">
        <v>0</v>
      </c>
      <c r="H89" s="508">
        <v>0</v>
      </c>
      <c r="I89" s="508">
        <v>0</v>
      </c>
      <c r="J89" s="508">
        <v>0</v>
      </c>
      <c r="K89" s="508">
        <v>0</v>
      </c>
      <c r="L89" s="508">
        <v>0</v>
      </c>
      <c r="M89" s="508">
        <v>24</v>
      </c>
      <c r="N89" s="508">
        <v>12</v>
      </c>
      <c r="O89" s="508">
        <v>0</v>
      </c>
      <c r="P89" s="508">
        <v>0</v>
      </c>
      <c r="Q89" s="508">
        <v>0</v>
      </c>
      <c r="R89" s="508">
        <v>0</v>
      </c>
      <c r="S89" s="508">
        <v>0</v>
      </c>
      <c r="T89" s="508">
        <v>0</v>
      </c>
      <c r="U89" s="508">
        <v>94</v>
      </c>
      <c r="V89" s="508">
        <v>49</v>
      </c>
      <c r="X89" s="479" t="s">
        <v>77</v>
      </c>
      <c r="Y89" s="500">
        <v>407</v>
      </c>
      <c r="Z89" s="508">
        <v>12</v>
      </c>
      <c r="AA89" s="508">
        <v>10</v>
      </c>
      <c r="AB89" s="508">
        <v>5</v>
      </c>
      <c r="AC89" s="508">
        <v>2</v>
      </c>
      <c r="AD89" s="508">
        <v>0</v>
      </c>
      <c r="AE89" s="508">
        <v>0</v>
      </c>
      <c r="AF89" s="508">
        <v>0</v>
      </c>
      <c r="AG89" s="508">
        <v>0</v>
      </c>
      <c r="AH89" s="508">
        <v>0</v>
      </c>
      <c r="AI89" s="508">
        <v>0</v>
      </c>
      <c r="AJ89" s="508">
        <v>2</v>
      </c>
      <c r="AK89" s="508">
        <v>1</v>
      </c>
      <c r="AL89" s="508">
        <v>0</v>
      </c>
      <c r="AM89" s="508">
        <v>0</v>
      </c>
      <c r="AN89" s="508">
        <v>0</v>
      </c>
      <c r="AO89" s="508">
        <v>0</v>
      </c>
      <c r="AP89" s="508">
        <v>0</v>
      </c>
      <c r="AQ89" s="508">
        <v>0</v>
      </c>
      <c r="AR89" s="508">
        <v>19</v>
      </c>
      <c r="AS89" s="508">
        <v>13</v>
      </c>
      <c r="AU89" s="479" t="s">
        <v>77</v>
      </c>
      <c r="AV89" s="500">
        <v>407</v>
      </c>
      <c r="AW89" s="508">
        <v>1</v>
      </c>
      <c r="AX89" s="508">
        <v>1</v>
      </c>
      <c r="AY89" s="508">
        <v>0</v>
      </c>
      <c r="AZ89" s="508">
        <v>0</v>
      </c>
      <c r="BA89" s="508">
        <v>0</v>
      </c>
      <c r="BB89" s="508">
        <v>1</v>
      </c>
      <c r="BC89" s="508">
        <v>0</v>
      </c>
      <c r="BD89" s="508">
        <v>0</v>
      </c>
      <c r="BE89" s="508">
        <v>0</v>
      </c>
      <c r="BF89" s="508">
        <v>3</v>
      </c>
      <c r="BG89" s="508">
        <v>3</v>
      </c>
      <c r="BH89" s="508">
        <v>0</v>
      </c>
      <c r="BI89" s="508">
        <v>3</v>
      </c>
      <c r="BJ89" s="508">
        <v>1</v>
      </c>
      <c r="BL89" s="479" t="s">
        <v>77</v>
      </c>
      <c r="BM89" s="500">
        <v>407</v>
      </c>
      <c r="BN89" s="508">
        <v>6</v>
      </c>
      <c r="BO89" s="508">
        <v>3</v>
      </c>
      <c r="BP89" s="508">
        <v>1</v>
      </c>
      <c r="BQ89" s="508">
        <v>2</v>
      </c>
      <c r="BR89" s="508">
        <v>1</v>
      </c>
      <c r="BS89" s="508">
        <v>1</v>
      </c>
      <c r="BT89" s="508">
        <v>1</v>
      </c>
      <c r="BU89" s="508">
        <v>0</v>
      </c>
      <c r="BV89" s="508">
        <v>1</v>
      </c>
      <c r="BW89" s="508">
        <v>1</v>
      </c>
      <c r="BX89" s="508">
        <v>1</v>
      </c>
      <c r="BY89" s="508">
        <v>0</v>
      </c>
      <c r="BZ89" s="508">
        <v>1</v>
      </c>
      <c r="CA89" s="508">
        <v>0</v>
      </c>
      <c r="CB89" s="508">
        <v>0</v>
      </c>
      <c r="CC89" s="508">
        <v>0</v>
      </c>
      <c r="CD89" s="508">
        <v>0</v>
      </c>
      <c r="CE89" s="508">
        <v>0</v>
      </c>
    </row>
    <row r="90" spans="1:84">
      <c r="A90" s="480" t="s">
        <v>79</v>
      </c>
      <c r="B90" s="500"/>
      <c r="C90" s="508"/>
      <c r="D90" s="508"/>
      <c r="E90" s="508"/>
      <c r="F90" s="508"/>
      <c r="G90" s="508"/>
      <c r="H90" s="508"/>
      <c r="I90" s="508"/>
      <c r="J90" s="508"/>
      <c r="K90" s="508"/>
      <c r="L90" s="508"/>
      <c r="M90" s="508"/>
      <c r="N90" s="508"/>
      <c r="O90" s="508"/>
      <c r="P90" s="508"/>
      <c r="Q90" s="508"/>
      <c r="R90" s="508"/>
      <c r="S90" s="508"/>
      <c r="T90" s="508"/>
      <c r="U90" s="508"/>
      <c r="V90" s="508"/>
      <c r="X90" s="480" t="s">
        <v>79</v>
      </c>
      <c r="Y90" s="500"/>
      <c r="Z90" s="508"/>
      <c r="AA90" s="508"/>
      <c r="AB90" s="508"/>
      <c r="AC90" s="508"/>
      <c r="AD90" s="508"/>
      <c r="AE90" s="508"/>
      <c r="AF90" s="508"/>
      <c r="AG90" s="508"/>
      <c r="AH90" s="508"/>
      <c r="AI90" s="508"/>
      <c r="AJ90" s="508"/>
      <c r="AK90" s="508"/>
      <c r="AL90" s="508"/>
      <c r="AM90" s="508"/>
      <c r="AN90" s="508"/>
      <c r="AO90" s="508"/>
      <c r="AP90" s="508"/>
      <c r="AQ90" s="508"/>
      <c r="AR90" s="508"/>
      <c r="AS90" s="508"/>
      <c r="AU90" s="480" t="s">
        <v>79</v>
      </c>
      <c r="AV90" s="500"/>
      <c r="AW90" s="508"/>
      <c r="AX90" s="508"/>
      <c r="AY90" s="508"/>
      <c r="AZ90" s="508"/>
      <c r="BA90" s="508"/>
      <c r="BB90" s="508"/>
      <c r="BC90" s="508"/>
      <c r="BD90" s="508"/>
      <c r="BE90" s="508"/>
      <c r="BF90" s="508"/>
      <c r="BG90" s="508"/>
      <c r="BH90" s="508"/>
      <c r="BI90" s="508"/>
      <c r="BJ90" s="508"/>
      <c r="BL90" s="480" t="s">
        <v>79</v>
      </c>
      <c r="BM90" s="500"/>
      <c r="BN90" s="508"/>
      <c r="BO90" s="508"/>
      <c r="BP90" s="508"/>
      <c r="BQ90" s="508"/>
      <c r="BR90" s="508"/>
      <c r="BS90" s="508"/>
      <c r="BT90" s="508"/>
      <c r="BU90" s="508"/>
      <c r="BV90" s="508"/>
      <c r="BW90" s="508"/>
      <c r="BX90" s="508"/>
      <c r="BY90" s="508"/>
      <c r="BZ90" s="508"/>
      <c r="CA90" s="508"/>
      <c r="CB90" s="508"/>
      <c r="CC90" s="508"/>
      <c r="CD90" s="508"/>
      <c r="CE90" s="508"/>
    </row>
    <row r="91" spans="1:84">
      <c r="A91" s="479" t="s">
        <v>81</v>
      </c>
      <c r="B91" s="500">
        <v>111</v>
      </c>
      <c r="C91" s="508">
        <v>602</v>
      </c>
      <c r="D91" s="508">
        <v>280</v>
      </c>
      <c r="E91" s="508">
        <v>220</v>
      </c>
      <c r="F91" s="508">
        <v>99</v>
      </c>
      <c r="G91" s="508">
        <v>18</v>
      </c>
      <c r="H91" s="508">
        <v>3</v>
      </c>
      <c r="I91" s="508">
        <v>62</v>
      </c>
      <c r="J91" s="508">
        <v>19</v>
      </c>
      <c r="K91" s="508">
        <v>0</v>
      </c>
      <c r="L91" s="508">
        <v>0</v>
      </c>
      <c r="M91" s="508">
        <v>176</v>
      </c>
      <c r="N91" s="508">
        <v>85</v>
      </c>
      <c r="O91" s="508">
        <v>0</v>
      </c>
      <c r="P91" s="508">
        <v>0</v>
      </c>
      <c r="Q91" s="508">
        <v>36</v>
      </c>
      <c r="R91" s="508">
        <v>9</v>
      </c>
      <c r="S91" s="508">
        <v>0</v>
      </c>
      <c r="T91" s="508">
        <v>0</v>
      </c>
      <c r="U91" s="508">
        <v>1114</v>
      </c>
      <c r="V91" s="508">
        <v>495</v>
      </c>
      <c r="X91" s="479" t="s">
        <v>81</v>
      </c>
      <c r="Y91" s="500">
        <v>111</v>
      </c>
      <c r="Z91" s="508">
        <v>15</v>
      </c>
      <c r="AA91" s="508">
        <v>11</v>
      </c>
      <c r="AB91" s="508">
        <v>10</v>
      </c>
      <c r="AC91" s="508">
        <v>5</v>
      </c>
      <c r="AD91" s="508">
        <v>2</v>
      </c>
      <c r="AE91" s="508">
        <v>0</v>
      </c>
      <c r="AF91" s="508">
        <v>1</v>
      </c>
      <c r="AG91" s="508">
        <v>0</v>
      </c>
      <c r="AH91" s="508">
        <v>0</v>
      </c>
      <c r="AI91" s="508">
        <v>0</v>
      </c>
      <c r="AJ91" s="508">
        <v>39</v>
      </c>
      <c r="AK91" s="508">
        <v>17</v>
      </c>
      <c r="AL91" s="508">
        <v>0</v>
      </c>
      <c r="AM91" s="508">
        <v>0</v>
      </c>
      <c r="AN91" s="508">
        <v>9</v>
      </c>
      <c r="AO91" s="508">
        <v>2</v>
      </c>
      <c r="AP91" s="508">
        <v>0</v>
      </c>
      <c r="AQ91" s="508">
        <v>0</v>
      </c>
      <c r="AR91" s="508">
        <v>76</v>
      </c>
      <c r="AS91" s="508">
        <v>35</v>
      </c>
      <c r="AU91" s="479" t="s">
        <v>81</v>
      </c>
      <c r="AV91" s="500">
        <v>111</v>
      </c>
      <c r="AW91" s="508">
        <v>10</v>
      </c>
      <c r="AX91" s="508">
        <v>4</v>
      </c>
      <c r="AY91" s="508">
        <v>1</v>
      </c>
      <c r="AZ91" s="508">
        <v>1</v>
      </c>
      <c r="BA91" s="508">
        <v>0</v>
      </c>
      <c r="BB91" s="508">
        <v>5</v>
      </c>
      <c r="BC91" s="508">
        <v>0</v>
      </c>
      <c r="BD91" s="508">
        <v>1</v>
      </c>
      <c r="BE91" s="508">
        <v>0</v>
      </c>
      <c r="BF91" s="508">
        <v>22</v>
      </c>
      <c r="BG91" s="508">
        <v>22</v>
      </c>
      <c r="BH91" s="508">
        <v>0</v>
      </c>
      <c r="BI91" s="508">
        <v>22</v>
      </c>
      <c r="BJ91" s="508">
        <v>5</v>
      </c>
      <c r="BL91" s="479" t="s">
        <v>81</v>
      </c>
      <c r="BM91" s="500">
        <v>111</v>
      </c>
      <c r="BN91" s="508">
        <v>50</v>
      </c>
      <c r="BO91" s="508">
        <v>18</v>
      </c>
      <c r="BP91" s="508">
        <v>1</v>
      </c>
      <c r="BQ91" s="508">
        <v>10</v>
      </c>
      <c r="BR91" s="508">
        <v>5</v>
      </c>
      <c r="BS91" s="508">
        <v>8</v>
      </c>
      <c r="BT91" s="508">
        <v>5</v>
      </c>
      <c r="BU91" s="508">
        <v>8</v>
      </c>
      <c r="BV91" s="508">
        <v>5</v>
      </c>
      <c r="BW91" s="508">
        <v>5</v>
      </c>
      <c r="BX91" s="508">
        <v>7</v>
      </c>
      <c r="BY91" s="508">
        <v>1</v>
      </c>
      <c r="BZ91" s="508">
        <v>5</v>
      </c>
      <c r="CA91" s="508">
        <v>0</v>
      </c>
      <c r="CB91" s="508">
        <v>1</v>
      </c>
      <c r="CC91" s="508">
        <v>0</v>
      </c>
      <c r="CD91" s="508">
        <v>0</v>
      </c>
      <c r="CE91" s="508">
        <v>0</v>
      </c>
    </row>
    <row r="92" spans="1:84">
      <c r="A92" s="480" t="s">
        <v>82</v>
      </c>
      <c r="B92" s="500"/>
      <c r="C92" s="508"/>
      <c r="D92" s="508"/>
      <c r="E92" s="508"/>
      <c r="F92" s="508"/>
      <c r="G92" s="508"/>
      <c r="H92" s="508"/>
      <c r="I92" s="508"/>
      <c r="J92" s="508"/>
      <c r="K92" s="508"/>
      <c r="L92" s="508"/>
      <c r="M92" s="508"/>
      <c r="N92" s="508"/>
      <c r="O92" s="508"/>
      <c r="P92" s="508"/>
      <c r="Q92" s="508"/>
      <c r="R92" s="508"/>
      <c r="S92" s="508"/>
      <c r="T92" s="508"/>
      <c r="U92" s="508"/>
      <c r="V92" s="508"/>
      <c r="X92" s="480" t="s">
        <v>82</v>
      </c>
      <c r="Y92" s="500"/>
      <c r="Z92" s="508"/>
      <c r="AA92" s="508"/>
      <c r="AB92" s="508"/>
      <c r="AC92" s="508"/>
      <c r="AD92" s="508"/>
      <c r="AE92" s="508"/>
      <c r="AF92" s="508"/>
      <c r="AG92" s="508"/>
      <c r="AH92" s="508"/>
      <c r="AI92" s="508"/>
      <c r="AJ92" s="508"/>
      <c r="AK92" s="508"/>
      <c r="AL92" s="508"/>
      <c r="AM92" s="508"/>
      <c r="AN92" s="508"/>
      <c r="AO92" s="508"/>
      <c r="AP92" s="508"/>
      <c r="AQ92" s="508"/>
      <c r="AR92" s="508"/>
      <c r="AS92" s="508"/>
      <c r="AU92" s="480" t="s">
        <v>82</v>
      </c>
      <c r="AV92" s="500"/>
      <c r="AW92" s="508"/>
      <c r="AX92" s="508"/>
      <c r="AY92" s="508"/>
      <c r="AZ92" s="508"/>
      <c r="BA92" s="508"/>
      <c r="BB92" s="508"/>
      <c r="BC92" s="508"/>
      <c r="BD92" s="508"/>
      <c r="BE92" s="508"/>
      <c r="BF92" s="508"/>
      <c r="BG92" s="508"/>
      <c r="BH92" s="508"/>
      <c r="BI92" s="508"/>
      <c r="BJ92" s="508"/>
      <c r="BL92" s="480" t="s">
        <v>82</v>
      </c>
      <c r="BM92" s="500"/>
      <c r="BN92" s="508"/>
      <c r="BO92" s="508"/>
      <c r="BP92" s="508"/>
      <c r="BQ92" s="508"/>
      <c r="BR92" s="508"/>
      <c r="BS92" s="508"/>
      <c r="BT92" s="508"/>
      <c r="BU92" s="508"/>
      <c r="BV92" s="508"/>
      <c r="BW92" s="508"/>
      <c r="BX92" s="508"/>
      <c r="BY92" s="508"/>
      <c r="BZ92" s="508"/>
      <c r="CA92" s="508"/>
      <c r="CB92" s="508"/>
      <c r="CC92" s="508"/>
      <c r="CD92" s="508"/>
      <c r="CE92" s="508"/>
    </row>
    <row r="93" spans="1:84">
      <c r="A93" s="479" t="s">
        <v>83</v>
      </c>
      <c r="B93" s="500">
        <v>618</v>
      </c>
      <c r="C93" s="508">
        <v>440</v>
      </c>
      <c r="D93" s="508">
        <v>221</v>
      </c>
      <c r="E93" s="508">
        <v>152</v>
      </c>
      <c r="F93" s="508">
        <v>89</v>
      </c>
      <c r="G93" s="508">
        <v>0</v>
      </c>
      <c r="H93" s="508">
        <v>0</v>
      </c>
      <c r="I93" s="508">
        <v>99</v>
      </c>
      <c r="J93" s="508">
        <v>41</v>
      </c>
      <c r="K93" s="508">
        <v>0</v>
      </c>
      <c r="L93" s="508">
        <v>0</v>
      </c>
      <c r="M93" s="508">
        <v>235</v>
      </c>
      <c r="N93" s="508">
        <v>121</v>
      </c>
      <c r="O93" s="508">
        <v>0</v>
      </c>
      <c r="P93" s="508">
        <v>0</v>
      </c>
      <c r="Q93" s="508">
        <v>84</v>
      </c>
      <c r="R93" s="508">
        <v>23</v>
      </c>
      <c r="S93" s="508">
        <v>0</v>
      </c>
      <c r="T93" s="508">
        <v>0</v>
      </c>
      <c r="U93" s="508">
        <v>1010</v>
      </c>
      <c r="V93" s="508">
        <v>495</v>
      </c>
      <c r="X93" s="479" t="s">
        <v>83</v>
      </c>
      <c r="Y93" s="500">
        <v>618</v>
      </c>
      <c r="Z93" s="508">
        <v>21</v>
      </c>
      <c r="AA93" s="508">
        <v>11</v>
      </c>
      <c r="AB93" s="508">
        <v>0</v>
      </c>
      <c r="AC93" s="508">
        <v>0</v>
      </c>
      <c r="AD93" s="508">
        <v>0</v>
      </c>
      <c r="AE93" s="508">
        <v>0</v>
      </c>
      <c r="AF93" s="508">
        <v>1</v>
      </c>
      <c r="AG93" s="508">
        <v>0</v>
      </c>
      <c r="AH93" s="508">
        <v>0</v>
      </c>
      <c r="AI93" s="508">
        <v>0</v>
      </c>
      <c r="AJ93" s="508">
        <v>41</v>
      </c>
      <c r="AK93" s="508">
        <v>18</v>
      </c>
      <c r="AL93" s="508">
        <v>0</v>
      </c>
      <c r="AM93" s="508">
        <v>0</v>
      </c>
      <c r="AN93" s="508">
        <v>20</v>
      </c>
      <c r="AO93" s="508">
        <v>4</v>
      </c>
      <c r="AP93" s="508">
        <v>0</v>
      </c>
      <c r="AQ93" s="508">
        <v>0</v>
      </c>
      <c r="AR93" s="508">
        <v>83</v>
      </c>
      <c r="AS93" s="508">
        <v>33</v>
      </c>
      <c r="AU93" s="479" t="s">
        <v>83</v>
      </c>
      <c r="AV93" s="500">
        <v>618</v>
      </c>
      <c r="AW93" s="508">
        <v>8</v>
      </c>
      <c r="AX93" s="508">
        <v>5</v>
      </c>
      <c r="AY93" s="508">
        <v>0</v>
      </c>
      <c r="AZ93" s="508">
        <v>4</v>
      </c>
      <c r="BA93" s="508">
        <v>0</v>
      </c>
      <c r="BB93" s="508">
        <v>6</v>
      </c>
      <c r="BC93" s="508">
        <v>0</v>
      </c>
      <c r="BD93" s="508">
        <v>4</v>
      </c>
      <c r="BE93" s="508">
        <v>0</v>
      </c>
      <c r="BF93" s="508">
        <v>27</v>
      </c>
      <c r="BG93" s="508">
        <v>25</v>
      </c>
      <c r="BH93" s="508">
        <v>2</v>
      </c>
      <c r="BI93" s="508">
        <v>27</v>
      </c>
      <c r="BJ93" s="508">
        <v>6</v>
      </c>
      <c r="BL93" s="479" t="s">
        <v>83</v>
      </c>
      <c r="BM93" s="500">
        <v>618</v>
      </c>
      <c r="BN93" s="508">
        <v>58</v>
      </c>
      <c r="BO93" s="508">
        <v>10</v>
      </c>
      <c r="BP93" s="508">
        <v>4</v>
      </c>
      <c r="BQ93" s="508">
        <v>16</v>
      </c>
      <c r="BR93" s="508">
        <v>7</v>
      </c>
      <c r="BS93" s="508">
        <v>7</v>
      </c>
      <c r="BT93" s="508">
        <v>7</v>
      </c>
      <c r="BU93" s="508">
        <v>7</v>
      </c>
      <c r="BV93" s="508">
        <v>6</v>
      </c>
      <c r="BW93" s="508">
        <v>8</v>
      </c>
      <c r="BX93" s="508">
        <v>6</v>
      </c>
      <c r="BY93" s="508">
        <v>6</v>
      </c>
      <c r="BZ93" s="508">
        <v>4</v>
      </c>
      <c r="CA93" s="508">
        <v>0</v>
      </c>
      <c r="CB93" s="508">
        <v>0</v>
      </c>
      <c r="CC93" s="508">
        <v>0</v>
      </c>
      <c r="CD93" s="508">
        <v>0</v>
      </c>
      <c r="CE93" s="508">
        <v>0</v>
      </c>
    </row>
    <row r="94" spans="1:84">
      <c r="A94" s="479" t="s">
        <v>84</v>
      </c>
      <c r="B94" s="500">
        <v>616</v>
      </c>
      <c r="C94" s="508">
        <v>319</v>
      </c>
      <c r="D94" s="508">
        <v>163</v>
      </c>
      <c r="E94" s="508">
        <v>64</v>
      </c>
      <c r="F94" s="508">
        <v>42</v>
      </c>
      <c r="G94" s="508">
        <v>0</v>
      </c>
      <c r="H94" s="508">
        <v>0</v>
      </c>
      <c r="I94" s="508">
        <v>28</v>
      </c>
      <c r="J94" s="508">
        <v>8</v>
      </c>
      <c r="K94" s="508">
        <v>148</v>
      </c>
      <c r="L94" s="508">
        <v>72</v>
      </c>
      <c r="M94" s="508">
        <v>125</v>
      </c>
      <c r="N94" s="508">
        <v>62</v>
      </c>
      <c r="O94" s="508">
        <v>0</v>
      </c>
      <c r="P94" s="508">
        <v>0</v>
      </c>
      <c r="Q94" s="508">
        <v>42</v>
      </c>
      <c r="R94" s="508">
        <v>15</v>
      </c>
      <c r="S94" s="508">
        <v>0</v>
      </c>
      <c r="T94" s="508">
        <v>0</v>
      </c>
      <c r="U94" s="508">
        <v>726</v>
      </c>
      <c r="V94" s="508">
        <v>362</v>
      </c>
      <c r="X94" s="479" t="s">
        <v>84</v>
      </c>
      <c r="Y94" s="500">
        <v>616</v>
      </c>
      <c r="Z94" s="508">
        <v>32</v>
      </c>
      <c r="AA94" s="508">
        <v>20</v>
      </c>
      <c r="AB94" s="508">
        <v>11</v>
      </c>
      <c r="AC94" s="508">
        <v>4</v>
      </c>
      <c r="AD94" s="508">
        <v>0</v>
      </c>
      <c r="AE94" s="508">
        <v>0</v>
      </c>
      <c r="AF94" s="508">
        <v>1</v>
      </c>
      <c r="AG94" s="508">
        <v>0</v>
      </c>
      <c r="AH94" s="508">
        <v>6</v>
      </c>
      <c r="AI94" s="508">
        <v>4</v>
      </c>
      <c r="AJ94" s="508">
        <v>41</v>
      </c>
      <c r="AK94" s="508">
        <v>21</v>
      </c>
      <c r="AL94" s="508">
        <v>0</v>
      </c>
      <c r="AM94" s="508">
        <v>0</v>
      </c>
      <c r="AN94" s="508">
        <v>13</v>
      </c>
      <c r="AO94" s="508">
        <v>4</v>
      </c>
      <c r="AP94" s="508">
        <v>0</v>
      </c>
      <c r="AQ94" s="508">
        <v>0</v>
      </c>
      <c r="AR94" s="508">
        <v>104</v>
      </c>
      <c r="AS94" s="508">
        <v>53</v>
      </c>
      <c r="AU94" s="479" t="s">
        <v>84</v>
      </c>
      <c r="AV94" s="500">
        <v>616</v>
      </c>
      <c r="AW94" s="508">
        <v>6</v>
      </c>
      <c r="AX94" s="508">
        <v>2</v>
      </c>
      <c r="AY94" s="508">
        <v>0</v>
      </c>
      <c r="AZ94" s="508">
        <v>1</v>
      </c>
      <c r="BA94" s="508">
        <v>3</v>
      </c>
      <c r="BB94" s="508">
        <v>4</v>
      </c>
      <c r="BC94" s="508">
        <v>0</v>
      </c>
      <c r="BD94" s="508">
        <v>3</v>
      </c>
      <c r="BE94" s="508">
        <v>0</v>
      </c>
      <c r="BF94" s="508">
        <v>19</v>
      </c>
      <c r="BG94" s="508">
        <v>16</v>
      </c>
      <c r="BH94" s="508">
        <v>3</v>
      </c>
      <c r="BI94" s="508">
        <v>19</v>
      </c>
      <c r="BJ94" s="508">
        <v>4</v>
      </c>
      <c r="BL94" s="479" t="s">
        <v>84</v>
      </c>
      <c r="BM94" s="500">
        <v>616</v>
      </c>
      <c r="BN94" s="508">
        <v>50</v>
      </c>
      <c r="BO94" s="508">
        <v>8</v>
      </c>
      <c r="BP94" s="508">
        <v>3</v>
      </c>
      <c r="BQ94" s="508">
        <v>14</v>
      </c>
      <c r="BR94" s="508">
        <v>6</v>
      </c>
      <c r="BS94" s="508">
        <v>7</v>
      </c>
      <c r="BT94" s="508">
        <v>6</v>
      </c>
      <c r="BU94" s="508">
        <v>4</v>
      </c>
      <c r="BV94" s="508">
        <v>6</v>
      </c>
      <c r="BW94" s="508">
        <v>6</v>
      </c>
      <c r="BX94" s="508">
        <v>6</v>
      </c>
      <c r="BY94" s="508">
        <v>4</v>
      </c>
      <c r="BZ94" s="508">
        <v>6</v>
      </c>
      <c r="CA94" s="508">
        <v>0</v>
      </c>
      <c r="CB94" s="508">
        <v>0</v>
      </c>
      <c r="CC94" s="508">
        <v>0</v>
      </c>
      <c r="CD94" s="508">
        <v>0</v>
      </c>
      <c r="CE94" s="508">
        <v>0</v>
      </c>
    </row>
    <row r="95" spans="1:84">
      <c r="A95" s="479" t="s">
        <v>85</v>
      </c>
      <c r="B95" s="500">
        <v>614</v>
      </c>
      <c r="C95" s="508">
        <v>807</v>
      </c>
      <c r="D95" s="508">
        <v>446</v>
      </c>
      <c r="E95" s="508">
        <v>347</v>
      </c>
      <c r="F95" s="508">
        <v>211</v>
      </c>
      <c r="G95" s="508">
        <v>0</v>
      </c>
      <c r="H95" s="508">
        <v>0</v>
      </c>
      <c r="I95" s="508">
        <v>152</v>
      </c>
      <c r="J95" s="508">
        <v>65</v>
      </c>
      <c r="K95" s="508">
        <v>4</v>
      </c>
      <c r="L95" s="508">
        <v>3</v>
      </c>
      <c r="M95" s="508">
        <v>336</v>
      </c>
      <c r="N95" s="508">
        <v>226</v>
      </c>
      <c r="O95" s="508">
        <v>0</v>
      </c>
      <c r="P95" s="508">
        <v>0</v>
      </c>
      <c r="Q95" s="508">
        <v>165</v>
      </c>
      <c r="R95" s="508">
        <v>68</v>
      </c>
      <c r="S95" s="508">
        <v>5</v>
      </c>
      <c r="T95" s="508">
        <v>1</v>
      </c>
      <c r="U95" s="508">
        <v>1816</v>
      </c>
      <c r="V95" s="508">
        <v>1020</v>
      </c>
      <c r="X95" s="479" t="s">
        <v>85</v>
      </c>
      <c r="Y95" s="500">
        <v>614</v>
      </c>
      <c r="Z95" s="508">
        <v>42</v>
      </c>
      <c r="AA95" s="508">
        <v>28</v>
      </c>
      <c r="AB95" s="508">
        <v>3</v>
      </c>
      <c r="AC95" s="508">
        <v>3</v>
      </c>
      <c r="AD95" s="508">
        <v>0</v>
      </c>
      <c r="AE95" s="508">
        <v>0</v>
      </c>
      <c r="AF95" s="508">
        <v>2</v>
      </c>
      <c r="AG95" s="508">
        <v>1</v>
      </c>
      <c r="AH95" s="508">
        <v>0</v>
      </c>
      <c r="AI95" s="508">
        <v>0</v>
      </c>
      <c r="AJ95" s="508">
        <v>24</v>
      </c>
      <c r="AK95" s="508">
        <v>12</v>
      </c>
      <c r="AL95" s="508">
        <v>0</v>
      </c>
      <c r="AM95" s="508">
        <v>0</v>
      </c>
      <c r="AN95" s="508">
        <v>25</v>
      </c>
      <c r="AO95" s="508">
        <v>8</v>
      </c>
      <c r="AP95" s="508">
        <v>0</v>
      </c>
      <c r="AQ95" s="508">
        <v>0</v>
      </c>
      <c r="AR95" s="508">
        <v>96</v>
      </c>
      <c r="AS95" s="508">
        <v>52</v>
      </c>
      <c r="AU95" s="479" t="s">
        <v>85</v>
      </c>
      <c r="AV95" s="500">
        <v>614</v>
      </c>
      <c r="AW95" s="508">
        <v>17</v>
      </c>
      <c r="AX95" s="508">
        <v>10</v>
      </c>
      <c r="AY95" s="508">
        <v>0</v>
      </c>
      <c r="AZ95" s="508">
        <v>6</v>
      </c>
      <c r="BA95" s="508">
        <v>1</v>
      </c>
      <c r="BB95" s="508">
        <v>9</v>
      </c>
      <c r="BC95" s="508">
        <v>0</v>
      </c>
      <c r="BD95" s="508">
        <v>7</v>
      </c>
      <c r="BE95" s="508">
        <v>1</v>
      </c>
      <c r="BF95" s="508">
        <v>51</v>
      </c>
      <c r="BG95" s="508">
        <v>18</v>
      </c>
      <c r="BH95" s="508">
        <v>30</v>
      </c>
      <c r="BI95" s="508">
        <v>48</v>
      </c>
      <c r="BJ95" s="508">
        <v>10</v>
      </c>
      <c r="BL95" s="479" t="s">
        <v>85</v>
      </c>
      <c r="BM95" s="500">
        <v>614</v>
      </c>
      <c r="BN95" s="508">
        <v>146</v>
      </c>
      <c r="BO95" s="508">
        <v>50</v>
      </c>
      <c r="BP95" s="508">
        <v>0</v>
      </c>
      <c r="BQ95" s="508">
        <v>27</v>
      </c>
      <c r="BR95" s="508">
        <v>17</v>
      </c>
      <c r="BS95" s="508">
        <v>18</v>
      </c>
      <c r="BT95" s="508">
        <v>14</v>
      </c>
      <c r="BU95" s="508">
        <v>19</v>
      </c>
      <c r="BV95" s="508">
        <v>18</v>
      </c>
      <c r="BW95" s="508">
        <v>19</v>
      </c>
      <c r="BX95" s="508">
        <v>15</v>
      </c>
      <c r="BY95" s="508">
        <v>10</v>
      </c>
      <c r="BZ95" s="508">
        <v>12</v>
      </c>
      <c r="CA95" s="508">
        <v>0</v>
      </c>
      <c r="CB95" s="508">
        <v>4</v>
      </c>
      <c r="CC95" s="508">
        <v>0</v>
      </c>
      <c r="CD95" s="508">
        <v>2</v>
      </c>
      <c r="CE95" s="508">
        <v>0</v>
      </c>
    </row>
    <row r="96" spans="1:84">
      <c r="A96" s="479" t="s">
        <v>87</v>
      </c>
      <c r="B96" s="500">
        <v>617</v>
      </c>
      <c r="C96" s="508">
        <v>428</v>
      </c>
      <c r="D96" s="508">
        <v>219</v>
      </c>
      <c r="E96" s="508">
        <v>122</v>
      </c>
      <c r="F96" s="508">
        <v>84</v>
      </c>
      <c r="G96" s="508">
        <v>0</v>
      </c>
      <c r="H96" s="508">
        <v>0</v>
      </c>
      <c r="I96" s="508">
        <v>35</v>
      </c>
      <c r="J96" s="508">
        <v>12</v>
      </c>
      <c r="K96" s="508">
        <v>50</v>
      </c>
      <c r="L96" s="508">
        <v>22</v>
      </c>
      <c r="M96" s="508">
        <v>162</v>
      </c>
      <c r="N96" s="508">
        <v>95</v>
      </c>
      <c r="O96" s="508">
        <v>0</v>
      </c>
      <c r="P96" s="508">
        <v>0</v>
      </c>
      <c r="Q96" s="508">
        <v>47</v>
      </c>
      <c r="R96" s="508">
        <v>14</v>
      </c>
      <c r="S96" s="508">
        <v>0</v>
      </c>
      <c r="T96" s="508">
        <v>0</v>
      </c>
      <c r="U96" s="508">
        <v>844</v>
      </c>
      <c r="V96" s="508">
        <v>446</v>
      </c>
      <c r="X96" s="479" t="s">
        <v>87</v>
      </c>
      <c r="Y96" s="500">
        <v>617</v>
      </c>
      <c r="Z96" s="508">
        <v>45</v>
      </c>
      <c r="AA96" s="508">
        <v>35</v>
      </c>
      <c r="AB96" s="508">
        <v>12</v>
      </c>
      <c r="AC96" s="508">
        <v>6</v>
      </c>
      <c r="AD96" s="508">
        <v>0</v>
      </c>
      <c r="AE96" s="508">
        <v>0</v>
      </c>
      <c r="AF96" s="508">
        <v>2</v>
      </c>
      <c r="AG96" s="508">
        <v>0</v>
      </c>
      <c r="AH96" s="508">
        <v>0</v>
      </c>
      <c r="AI96" s="508">
        <v>0</v>
      </c>
      <c r="AJ96" s="508">
        <v>27</v>
      </c>
      <c r="AK96" s="508">
        <v>11</v>
      </c>
      <c r="AL96" s="508">
        <v>0</v>
      </c>
      <c r="AM96" s="508">
        <v>0</v>
      </c>
      <c r="AN96" s="508">
        <v>10</v>
      </c>
      <c r="AO96" s="508">
        <v>6</v>
      </c>
      <c r="AP96" s="508">
        <v>0</v>
      </c>
      <c r="AQ96" s="508">
        <v>0</v>
      </c>
      <c r="AR96" s="508">
        <v>96</v>
      </c>
      <c r="AS96" s="508">
        <v>58</v>
      </c>
      <c r="AU96" s="479" t="s">
        <v>87</v>
      </c>
      <c r="AV96" s="500">
        <v>617</v>
      </c>
      <c r="AW96" s="508">
        <v>7</v>
      </c>
      <c r="AX96" s="508">
        <v>4</v>
      </c>
      <c r="AY96" s="508">
        <v>0</v>
      </c>
      <c r="AZ96" s="508">
        <v>3</v>
      </c>
      <c r="BA96" s="508">
        <v>1</v>
      </c>
      <c r="BB96" s="508">
        <v>3</v>
      </c>
      <c r="BC96" s="508">
        <v>0</v>
      </c>
      <c r="BD96" s="508">
        <v>3</v>
      </c>
      <c r="BE96" s="508">
        <v>0</v>
      </c>
      <c r="BF96" s="508">
        <v>21</v>
      </c>
      <c r="BG96" s="508">
        <v>21</v>
      </c>
      <c r="BH96" s="508">
        <v>0</v>
      </c>
      <c r="BI96" s="508">
        <v>21</v>
      </c>
      <c r="BJ96" s="508">
        <v>4</v>
      </c>
      <c r="BL96" s="479" t="s">
        <v>87</v>
      </c>
      <c r="BM96" s="500">
        <v>617</v>
      </c>
      <c r="BN96" s="508">
        <v>44</v>
      </c>
      <c r="BO96" s="508">
        <v>20</v>
      </c>
      <c r="BP96" s="508">
        <v>0</v>
      </c>
      <c r="BQ96" s="508">
        <v>4</v>
      </c>
      <c r="BR96" s="508">
        <v>5</v>
      </c>
      <c r="BS96" s="508">
        <v>4</v>
      </c>
      <c r="BT96" s="508">
        <v>4</v>
      </c>
      <c r="BU96" s="508">
        <v>5</v>
      </c>
      <c r="BV96" s="508">
        <v>5</v>
      </c>
      <c r="BW96" s="508">
        <v>4</v>
      </c>
      <c r="BX96" s="508">
        <v>4</v>
      </c>
      <c r="BY96" s="508">
        <v>4</v>
      </c>
      <c r="BZ96" s="508">
        <v>3</v>
      </c>
      <c r="CA96" s="508">
        <v>1</v>
      </c>
      <c r="CB96" s="508">
        <v>0</v>
      </c>
      <c r="CC96" s="508">
        <v>0</v>
      </c>
      <c r="CD96" s="508">
        <v>2</v>
      </c>
      <c r="CE96" s="508">
        <v>3</v>
      </c>
    </row>
    <row r="97" spans="1:83">
      <c r="A97" s="480" t="s">
        <v>88</v>
      </c>
      <c r="B97" s="500"/>
      <c r="C97" s="508"/>
      <c r="D97" s="508"/>
      <c r="E97" s="508"/>
      <c r="F97" s="508"/>
      <c r="G97" s="508"/>
      <c r="H97" s="508"/>
      <c r="I97" s="508"/>
      <c r="J97" s="508"/>
      <c r="K97" s="508"/>
      <c r="L97" s="508"/>
      <c r="M97" s="508"/>
      <c r="N97" s="508"/>
      <c r="O97" s="508"/>
      <c r="P97" s="508"/>
      <c r="Q97" s="508"/>
      <c r="R97" s="508"/>
      <c r="S97" s="508"/>
      <c r="T97" s="508"/>
      <c r="U97" s="508"/>
      <c r="V97" s="508"/>
      <c r="X97" s="480" t="s">
        <v>88</v>
      </c>
      <c r="Y97" s="500"/>
      <c r="Z97" s="508"/>
      <c r="AA97" s="508"/>
      <c r="AB97" s="508"/>
      <c r="AC97" s="508"/>
      <c r="AD97" s="508"/>
      <c r="AE97" s="508"/>
      <c r="AF97" s="508"/>
      <c r="AG97" s="508"/>
      <c r="AH97" s="508"/>
      <c r="AI97" s="508"/>
      <c r="AJ97" s="508"/>
      <c r="AK97" s="508"/>
      <c r="AL97" s="508"/>
      <c r="AM97" s="508"/>
      <c r="AN97" s="508"/>
      <c r="AO97" s="508"/>
      <c r="AP97" s="508"/>
      <c r="AQ97" s="508"/>
      <c r="AR97" s="508"/>
      <c r="AS97" s="508"/>
      <c r="AU97" s="480" t="s">
        <v>88</v>
      </c>
      <c r="AV97" s="500"/>
      <c r="AW97" s="508"/>
      <c r="AX97" s="508"/>
      <c r="AY97" s="508"/>
      <c r="AZ97" s="508"/>
      <c r="BA97" s="508"/>
      <c r="BB97" s="508"/>
      <c r="BC97" s="508"/>
      <c r="BD97" s="508"/>
      <c r="BE97" s="508"/>
      <c r="BF97" s="508"/>
      <c r="BG97" s="508"/>
      <c r="BH97" s="508"/>
      <c r="BI97" s="508"/>
      <c r="BJ97" s="508"/>
      <c r="BL97" s="480" t="s">
        <v>88</v>
      </c>
      <c r="BM97" s="500"/>
      <c r="BN97" s="508"/>
      <c r="BO97" s="508"/>
      <c r="BP97" s="508"/>
      <c r="BQ97" s="508"/>
      <c r="BR97" s="508"/>
      <c r="BS97" s="508"/>
      <c r="BT97" s="508"/>
      <c r="BU97" s="508"/>
      <c r="BV97" s="508"/>
      <c r="BW97" s="508"/>
      <c r="BX97" s="508"/>
      <c r="BY97" s="508"/>
      <c r="BZ97" s="508"/>
      <c r="CA97" s="508"/>
      <c r="CB97" s="508"/>
      <c r="CC97" s="508"/>
      <c r="CD97" s="508"/>
      <c r="CE97" s="508"/>
    </row>
    <row r="98" spans="1:83">
      <c r="A98" s="479" t="s">
        <v>89</v>
      </c>
      <c r="B98" s="500">
        <v>205</v>
      </c>
      <c r="C98" s="508">
        <v>514</v>
      </c>
      <c r="D98" s="508">
        <v>277</v>
      </c>
      <c r="E98" s="508">
        <v>147</v>
      </c>
      <c r="F98" s="508">
        <v>79</v>
      </c>
      <c r="G98" s="508">
        <v>0</v>
      </c>
      <c r="H98" s="508">
        <v>0</v>
      </c>
      <c r="I98" s="508">
        <v>77</v>
      </c>
      <c r="J98" s="508">
        <v>33</v>
      </c>
      <c r="K98" s="508">
        <v>0</v>
      </c>
      <c r="L98" s="508">
        <v>0</v>
      </c>
      <c r="M98" s="508">
        <v>123</v>
      </c>
      <c r="N98" s="508">
        <v>72</v>
      </c>
      <c r="O98" s="508">
        <v>0</v>
      </c>
      <c r="P98" s="508">
        <v>0</v>
      </c>
      <c r="Q98" s="508">
        <v>32</v>
      </c>
      <c r="R98" s="508">
        <v>13</v>
      </c>
      <c r="S98" s="508">
        <v>0</v>
      </c>
      <c r="T98" s="508">
        <v>0</v>
      </c>
      <c r="U98" s="508">
        <v>893</v>
      </c>
      <c r="V98" s="508">
        <v>474</v>
      </c>
      <c r="X98" s="479" t="s">
        <v>89</v>
      </c>
      <c r="Y98" s="500">
        <v>205</v>
      </c>
      <c r="Z98" s="508">
        <v>34</v>
      </c>
      <c r="AA98" s="508">
        <v>18</v>
      </c>
      <c r="AB98" s="508">
        <v>0</v>
      </c>
      <c r="AC98" s="508">
        <v>0</v>
      </c>
      <c r="AD98" s="508">
        <v>0</v>
      </c>
      <c r="AE98" s="508">
        <v>0</v>
      </c>
      <c r="AF98" s="508">
        <v>3</v>
      </c>
      <c r="AG98" s="508">
        <v>0</v>
      </c>
      <c r="AH98" s="508">
        <v>0</v>
      </c>
      <c r="AI98" s="508">
        <v>0</v>
      </c>
      <c r="AJ98" s="508">
        <v>28</v>
      </c>
      <c r="AK98" s="508">
        <v>12</v>
      </c>
      <c r="AL98" s="508">
        <v>0</v>
      </c>
      <c r="AM98" s="508">
        <v>0</v>
      </c>
      <c r="AN98" s="508">
        <v>9</v>
      </c>
      <c r="AO98" s="508">
        <v>6</v>
      </c>
      <c r="AP98" s="508">
        <v>0</v>
      </c>
      <c r="AQ98" s="508">
        <v>0</v>
      </c>
      <c r="AR98" s="508">
        <v>74</v>
      </c>
      <c r="AS98" s="508">
        <v>36</v>
      </c>
      <c r="AU98" s="479" t="s">
        <v>89</v>
      </c>
      <c r="AV98" s="500">
        <v>205</v>
      </c>
      <c r="AW98" s="508">
        <v>9</v>
      </c>
      <c r="AX98" s="508">
        <v>2</v>
      </c>
      <c r="AY98" s="508">
        <v>0</v>
      </c>
      <c r="AZ98" s="508">
        <v>1</v>
      </c>
      <c r="BA98" s="508">
        <v>0</v>
      </c>
      <c r="BB98" s="508">
        <v>2</v>
      </c>
      <c r="BC98" s="508">
        <v>0</v>
      </c>
      <c r="BD98" s="508">
        <v>1</v>
      </c>
      <c r="BE98" s="508">
        <v>0</v>
      </c>
      <c r="BF98" s="508">
        <v>15</v>
      </c>
      <c r="BG98" s="508">
        <v>14</v>
      </c>
      <c r="BH98" s="508">
        <v>1</v>
      </c>
      <c r="BI98" s="508">
        <v>15</v>
      </c>
      <c r="BJ98" s="508">
        <v>2</v>
      </c>
      <c r="BL98" s="479" t="s">
        <v>89</v>
      </c>
      <c r="BM98" s="500">
        <v>205</v>
      </c>
      <c r="BN98" s="508">
        <v>37</v>
      </c>
      <c r="BO98" s="508">
        <v>9</v>
      </c>
      <c r="BP98" s="508">
        <v>1</v>
      </c>
      <c r="BQ98" s="508">
        <v>6</v>
      </c>
      <c r="BR98" s="508">
        <v>4</v>
      </c>
      <c r="BS98" s="508">
        <v>4</v>
      </c>
      <c r="BT98" s="508">
        <v>3</v>
      </c>
      <c r="BU98" s="508">
        <v>6</v>
      </c>
      <c r="BV98" s="508">
        <v>5</v>
      </c>
      <c r="BW98" s="508">
        <v>4</v>
      </c>
      <c r="BX98" s="508">
        <v>5</v>
      </c>
      <c r="BY98" s="508">
        <v>1</v>
      </c>
      <c r="BZ98" s="508">
        <v>3</v>
      </c>
      <c r="CA98" s="508">
        <v>0</v>
      </c>
      <c r="CB98" s="508">
        <v>1</v>
      </c>
      <c r="CC98" s="508">
        <v>0</v>
      </c>
      <c r="CD98" s="508">
        <v>0</v>
      </c>
      <c r="CE98" s="508">
        <v>2</v>
      </c>
    </row>
    <row r="99" spans="1:83" ht="11.25" customHeight="1">
      <c r="A99" s="479" t="s">
        <v>90</v>
      </c>
      <c r="B99" s="500">
        <v>208</v>
      </c>
      <c r="C99" s="508">
        <v>222</v>
      </c>
      <c r="D99" s="508">
        <v>122</v>
      </c>
      <c r="E99" s="508">
        <v>95</v>
      </c>
      <c r="F99" s="508">
        <v>62</v>
      </c>
      <c r="G99" s="508">
        <v>0</v>
      </c>
      <c r="H99" s="508">
        <v>0</v>
      </c>
      <c r="I99" s="508">
        <v>0</v>
      </c>
      <c r="J99" s="508">
        <v>0</v>
      </c>
      <c r="K99" s="508">
        <v>46</v>
      </c>
      <c r="L99" s="508">
        <v>23</v>
      </c>
      <c r="M99" s="508">
        <v>82</v>
      </c>
      <c r="N99" s="508">
        <v>40</v>
      </c>
      <c r="O99" s="508">
        <v>0</v>
      </c>
      <c r="P99" s="508">
        <v>0</v>
      </c>
      <c r="Q99" s="508">
        <v>0</v>
      </c>
      <c r="R99" s="508">
        <v>0</v>
      </c>
      <c r="S99" s="508">
        <v>30</v>
      </c>
      <c r="T99" s="508">
        <v>10</v>
      </c>
      <c r="U99" s="508">
        <v>475</v>
      </c>
      <c r="V99" s="508">
        <v>257</v>
      </c>
      <c r="X99" s="479" t="s">
        <v>90</v>
      </c>
      <c r="Y99" s="500">
        <v>208</v>
      </c>
      <c r="Z99" s="508">
        <v>5</v>
      </c>
      <c r="AA99" s="508">
        <v>5</v>
      </c>
      <c r="AB99" s="508">
        <v>10</v>
      </c>
      <c r="AC99" s="508">
        <v>7</v>
      </c>
      <c r="AD99" s="508">
        <v>0</v>
      </c>
      <c r="AE99" s="508">
        <v>0</v>
      </c>
      <c r="AF99" s="508">
        <v>0</v>
      </c>
      <c r="AG99" s="508">
        <v>0</v>
      </c>
      <c r="AH99" s="508">
        <v>5</v>
      </c>
      <c r="AI99" s="508">
        <v>3</v>
      </c>
      <c r="AJ99" s="508">
        <v>6</v>
      </c>
      <c r="AK99" s="508">
        <v>3</v>
      </c>
      <c r="AL99" s="508">
        <v>0</v>
      </c>
      <c r="AM99" s="508">
        <v>0</v>
      </c>
      <c r="AN99" s="508">
        <v>0</v>
      </c>
      <c r="AO99" s="508">
        <v>0</v>
      </c>
      <c r="AP99" s="508">
        <v>9</v>
      </c>
      <c r="AQ99" s="508">
        <v>3</v>
      </c>
      <c r="AR99" s="508">
        <v>35</v>
      </c>
      <c r="AS99" s="508">
        <v>21</v>
      </c>
      <c r="AU99" s="479" t="s">
        <v>90</v>
      </c>
      <c r="AV99" s="500">
        <v>208</v>
      </c>
      <c r="AW99" s="508">
        <v>4</v>
      </c>
      <c r="AX99" s="508">
        <v>2</v>
      </c>
      <c r="AY99" s="508">
        <v>0</v>
      </c>
      <c r="AZ99" s="508">
        <v>0</v>
      </c>
      <c r="BA99" s="508">
        <v>1</v>
      </c>
      <c r="BB99" s="508">
        <v>2</v>
      </c>
      <c r="BC99" s="508">
        <v>0</v>
      </c>
      <c r="BD99" s="508">
        <v>0</v>
      </c>
      <c r="BE99" s="508">
        <v>1</v>
      </c>
      <c r="BF99" s="508">
        <v>10</v>
      </c>
      <c r="BG99" s="508">
        <v>10</v>
      </c>
      <c r="BH99" s="508">
        <v>4</v>
      </c>
      <c r="BI99" s="508">
        <v>14</v>
      </c>
      <c r="BJ99" s="508">
        <v>2</v>
      </c>
      <c r="BL99" s="479" t="s">
        <v>90</v>
      </c>
      <c r="BM99" s="500">
        <v>208</v>
      </c>
      <c r="BN99" s="508">
        <v>26</v>
      </c>
      <c r="BO99" s="508">
        <v>6</v>
      </c>
      <c r="BP99" s="508">
        <v>1</v>
      </c>
      <c r="BQ99" s="508">
        <v>2</v>
      </c>
      <c r="BR99" s="508">
        <v>3</v>
      </c>
      <c r="BS99" s="508">
        <v>2</v>
      </c>
      <c r="BT99" s="508">
        <v>3</v>
      </c>
      <c r="BU99" s="508">
        <v>3</v>
      </c>
      <c r="BV99" s="508">
        <v>3</v>
      </c>
      <c r="BW99" s="508">
        <v>1</v>
      </c>
      <c r="BX99" s="508">
        <v>3</v>
      </c>
      <c r="BY99" s="508">
        <v>2</v>
      </c>
      <c r="BZ99" s="508">
        <v>3</v>
      </c>
      <c r="CA99" s="508">
        <v>0</v>
      </c>
      <c r="CB99" s="508">
        <v>0</v>
      </c>
      <c r="CC99" s="508">
        <v>0</v>
      </c>
      <c r="CD99" s="508">
        <v>0</v>
      </c>
      <c r="CE99" s="508">
        <v>3</v>
      </c>
    </row>
    <row r="100" spans="1:83" ht="12" customHeight="1">
      <c r="A100" s="479" t="s">
        <v>91</v>
      </c>
      <c r="B100" s="500">
        <v>201</v>
      </c>
      <c r="C100" s="508">
        <v>1389</v>
      </c>
      <c r="D100" s="508">
        <v>810</v>
      </c>
      <c r="E100" s="508">
        <v>640</v>
      </c>
      <c r="F100" s="508">
        <v>382</v>
      </c>
      <c r="G100" s="508">
        <v>179</v>
      </c>
      <c r="H100" s="508">
        <v>96</v>
      </c>
      <c r="I100" s="508">
        <v>32</v>
      </c>
      <c r="J100" s="508">
        <v>19</v>
      </c>
      <c r="K100" s="508">
        <v>226</v>
      </c>
      <c r="L100" s="508">
        <v>109</v>
      </c>
      <c r="M100" s="508">
        <v>740</v>
      </c>
      <c r="N100" s="508">
        <v>417</v>
      </c>
      <c r="O100" s="508">
        <v>186</v>
      </c>
      <c r="P100" s="508">
        <v>87</v>
      </c>
      <c r="Q100" s="508">
        <v>19</v>
      </c>
      <c r="R100" s="508">
        <v>10</v>
      </c>
      <c r="S100" s="508">
        <v>167</v>
      </c>
      <c r="T100" s="508">
        <v>79</v>
      </c>
      <c r="U100" s="508">
        <v>3578</v>
      </c>
      <c r="V100" s="508">
        <v>2009</v>
      </c>
      <c r="X100" s="479" t="s">
        <v>91</v>
      </c>
      <c r="Y100" s="500">
        <v>201</v>
      </c>
      <c r="Z100" s="508">
        <v>54</v>
      </c>
      <c r="AA100" s="508">
        <v>31</v>
      </c>
      <c r="AB100" s="508">
        <v>12</v>
      </c>
      <c r="AC100" s="508">
        <v>8</v>
      </c>
      <c r="AD100" s="508">
        <v>4</v>
      </c>
      <c r="AE100" s="508">
        <v>0</v>
      </c>
      <c r="AF100" s="508">
        <v>0</v>
      </c>
      <c r="AG100" s="508">
        <v>0</v>
      </c>
      <c r="AH100" s="508">
        <v>19</v>
      </c>
      <c r="AI100" s="508">
        <v>11</v>
      </c>
      <c r="AJ100" s="508">
        <v>64</v>
      </c>
      <c r="AK100" s="508">
        <v>45</v>
      </c>
      <c r="AL100" s="508">
        <v>25</v>
      </c>
      <c r="AM100" s="508">
        <v>9</v>
      </c>
      <c r="AN100" s="508">
        <v>2</v>
      </c>
      <c r="AO100" s="508">
        <v>0</v>
      </c>
      <c r="AP100" s="508">
        <v>24</v>
      </c>
      <c r="AQ100" s="508">
        <v>10</v>
      </c>
      <c r="AR100" s="508">
        <v>204</v>
      </c>
      <c r="AS100" s="508">
        <v>114</v>
      </c>
      <c r="AU100" s="479" t="s">
        <v>91</v>
      </c>
      <c r="AV100" s="500">
        <v>201</v>
      </c>
      <c r="AW100" s="508">
        <v>28</v>
      </c>
      <c r="AX100" s="508">
        <v>15</v>
      </c>
      <c r="AY100" s="508">
        <v>5</v>
      </c>
      <c r="AZ100" s="508">
        <v>1</v>
      </c>
      <c r="BA100" s="508">
        <v>6</v>
      </c>
      <c r="BB100" s="508">
        <v>18</v>
      </c>
      <c r="BC100" s="508">
        <v>5</v>
      </c>
      <c r="BD100" s="508">
        <v>1</v>
      </c>
      <c r="BE100" s="508">
        <v>5</v>
      </c>
      <c r="BF100" s="508">
        <v>84</v>
      </c>
      <c r="BG100" s="508">
        <v>78</v>
      </c>
      <c r="BH100" s="508">
        <v>11</v>
      </c>
      <c r="BI100" s="508">
        <v>89</v>
      </c>
      <c r="BJ100" s="508">
        <v>12</v>
      </c>
      <c r="BL100" s="479" t="s">
        <v>91</v>
      </c>
      <c r="BM100" s="500">
        <v>201</v>
      </c>
      <c r="BN100" s="508">
        <v>221</v>
      </c>
      <c r="BO100" s="508">
        <v>99</v>
      </c>
      <c r="BP100" s="508">
        <v>3</v>
      </c>
      <c r="BQ100" s="508">
        <v>70</v>
      </c>
      <c r="BR100" s="508">
        <v>26</v>
      </c>
      <c r="BS100" s="508">
        <v>30</v>
      </c>
      <c r="BT100" s="508">
        <v>23</v>
      </c>
      <c r="BU100" s="508">
        <v>27</v>
      </c>
      <c r="BV100" s="508">
        <v>24</v>
      </c>
      <c r="BW100" s="508">
        <v>18</v>
      </c>
      <c r="BX100" s="508">
        <v>25</v>
      </c>
      <c r="BY100" s="508">
        <v>13</v>
      </c>
      <c r="BZ100" s="508">
        <v>14</v>
      </c>
      <c r="CA100" s="508">
        <v>5</v>
      </c>
      <c r="CB100" s="508">
        <v>0</v>
      </c>
      <c r="CC100" s="508">
        <v>0</v>
      </c>
      <c r="CD100" s="508">
        <v>10</v>
      </c>
      <c r="CE100" s="508">
        <v>10</v>
      </c>
    </row>
    <row r="101" spans="1:83" ht="15" customHeight="1">
      <c r="A101" s="481" t="s">
        <v>92</v>
      </c>
      <c r="B101" s="501">
        <v>220</v>
      </c>
      <c r="C101" s="509">
        <v>196</v>
      </c>
      <c r="D101" s="509">
        <v>104</v>
      </c>
      <c r="E101" s="509">
        <v>19</v>
      </c>
      <c r="F101" s="509">
        <v>9</v>
      </c>
      <c r="G101" s="509">
        <v>0</v>
      </c>
      <c r="H101" s="509">
        <v>0</v>
      </c>
      <c r="I101" s="509">
        <v>16</v>
      </c>
      <c r="J101" s="509">
        <v>8</v>
      </c>
      <c r="K101" s="509">
        <v>95</v>
      </c>
      <c r="L101" s="509">
        <v>46</v>
      </c>
      <c r="M101" s="509">
        <v>63</v>
      </c>
      <c r="N101" s="509">
        <v>28</v>
      </c>
      <c r="O101" s="509">
        <v>0</v>
      </c>
      <c r="P101" s="509">
        <v>0</v>
      </c>
      <c r="Q101" s="509">
        <v>16</v>
      </c>
      <c r="R101" s="509">
        <v>1</v>
      </c>
      <c r="S101" s="509">
        <v>0</v>
      </c>
      <c r="T101" s="509">
        <v>0</v>
      </c>
      <c r="U101" s="509">
        <v>405</v>
      </c>
      <c r="V101" s="509">
        <v>196</v>
      </c>
      <c r="X101" s="481" t="s">
        <v>92</v>
      </c>
      <c r="Y101" s="501">
        <v>220</v>
      </c>
      <c r="Z101" s="509">
        <v>4</v>
      </c>
      <c r="AA101" s="509">
        <v>2</v>
      </c>
      <c r="AB101" s="509">
        <v>2</v>
      </c>
      <c r="AC101" s="509">
        <v>0</v>
      </c>
      <c r="AD101" s="509">
        <v>0</v>
      </c>
      <c r="AE101" s="509">
        <v>0</v>
      </c>
      <c r="AF101" s="509">
        <v>0</v>
      </c>
      <c r="AG101" s="509">
        <v>0</v>
      </c>
      <c r="AH101" s="509">
        <v>0</v>
      </c>
      <c r="AI101" s="509">
        <v>0</v>
      </c>
      <c r="AJ101" s="509">
        <v>5</v>
      </c>
      <c r="AK101" s="509">
        <v>3</v>
      </c>
      <c r="AL101" s="509">
        <v>0</v>
      </c>
      <c r="AM101" s="509">
        <v>0</v>
      </c>
      <c r="AN101" s="509">
        <v>4</v>
      </c>
      <c r="AO101" s="509">
        <v>1</v>
      </c>
      <c r="AP101" s="509">
        <v>0</v>
      </c>
      <c r="AQ101" s="509">
        <v>0</v>
      </c>
      <c r="AR101" s="509">
        <v>15</v>
      </c>
      <c r="AS101" s="509">
        <v>6</v>
      </c>
      <c r="AT101" s="19"/>
      <c r="AU101" s="481" t="s">
        <v>92</v>
      </c>
      <c r="AV101" s="501">
        <v>220</v>
      </c>
      <c r="AW101" s="509">
        <v>4</v>
      </c>
      <c r="AX101" s="509">
        <v>1</v>
      </c>
      <c r="AY101" s="509">
        <v>0</v>
      </c>
      <c r="AZ101" s="509">
        <v>1</v>
      </c>
      <c r="BA101" s="509">
        <v>2</v>
      </c>
      <c r="BB101" s="509">
        <v>2</v>
      </c>
      <c r="BC101" s="509">
        <v>0</v>
      </c>
      <c r="BD101" s="509">
        <v>1</v>
      </c>
      <c r="BE101" s="509">
        <v>0</v>
      </c>
      <c r="BF101" s="509">
        <v>11</v>
      </c>
      <c r="BG101" s="509">
        <v>8</v>
      </c>
      <c r="BH101" s="509">
        <v>3</v>
      </c>
      <c r="BI101" s="509">
        <v>11</v>
      </c>
      <c r="BJ101" s="509">
        <v>3</v>
      </c>
      <c r="BL101" s="481" t="s">
        <v>92</v>
      </c>
      <c r="BM101" s="501">
        <v>220</v>
      </c>
      <c r="BN101" s="509">
        <v>25</v>
      </c>
      <c r="BO101" s="509">
        <v>4</v>
      </c>
      <c r="BP101" s="509">
        <v>0</v>
      </c>
      <c r="BQ101" s="509">
        <v>4</v>
      </c>
      <c r="BR101" s="509">
        <v>4</v>
      </c>
      <c r="BS101" s="509">
        <v>4</v>
      </c>
      <c r="BT101" s="509">
        <v>3</v>
      </c>
      <c r="BU101" s="509">
        <v>4</v>
      </c>
      <c r="BV101" s="509">
        <v>3</v>
      </c>
      <c r="BW101" s="509">
        <v>3</v>
      </c>
      <c r="BX101" s="509">
        <v>3</v>
      </c>
      <c r="BY101" s="509">
        <v>1</v>
      </c>
      <c r="BZ101" s="509">
        <v>2</v>
      </c>
      <c r="CA101" s="509">
        <v>0</v>
      </c>
      <c r="CB101" s="509">
        <v>0</v>
      </c>
      <c r="CC101" s="509">
        <v>0</v>
      </c>
      <c r="CD101" s="509">
        <v>0</v>
      </c>
      <c r="CE101" s="509">
        <v>1</v>
      </c>
    </row>
    <row r="102" spans="1:83" s="494" customFormat="1" ht="15" customHeight="1">
      <c r="A102" s="1550" t="s">
        <v>250</v>
      </c>
      <c r="B102" s="1550"/>
      <c r="C102" s="1550"/>
      <c r="D102" s="1550"/>
      <c r="E102" s="1550"/>
      <c r="F102" s="1550"/>
      <c r="G102" s="1550"/>
      <c r="H102" s="1550"/>
      <c r="I102" s="1550"/>
      <c r="J102" s="1550"/>
      <c r="K102" s="1550"/>
      <c r="L102" s="1550"/>
      <c r="M102" s="1550"/>
      <c r="N102" s="1550"/>
      <c r="O102" s="1550"/>
      <c r="P102" s="1550"/>
      <c r="Q102" s="1550"/>
      <c r="R102" s="1550"/>
      <c r="S102" s="1550"/>
      <c r="T102" s="1550"/>
      <c r="U102" s="1550"/>
      <c r="V102" s="1550"/>
      <c r="X102" s="1550" t="s">
        <v>251</v>
      </c>
      <c r="Y102" s="1550"/>
      <c r="Z102" s="1550"/>
      <c r="AA102" s="1550"/>
      <c r="AB102" s="1550"/>
      <c r="AC102" s="1550"/>
      <c r="AD102" s="1550"/>
      <c r="AE102" s="1550"/>
      <c r="AF102" s="1550"/>
      <c r="AG102" s="1550"/>
      <c r="AH102" s="1550"/>
      <c r="AI102" s="1550"/>
      <c r="AJ102" s="1550"/>
      <c r="AK102" s="1550"/>
      <c r="AL102" s="1550"/>
      <c r="AM102" s="1550"/>
      <c r="AN102" s="1550"/>
      <c r="AO102" s="1550"/>
      <c r="AP102" s="1550"/>
      <c r="AQ102" s="1550"/>
      <c r="AR102" s="1550"/>
      <c r="AS102" s="1550"/>
      <c r="AU102" s="1550" t="s">
        <v>775</v>
      </c>
      <c r="AV102" s="1550"/>
      <c r="AW102" s="1550"/>
      <c r="AX102" s="1550"/>
      <c r="AY102" s="1550"/>
      <c r="AZ102" s="1550"/>
      <c r="BA102" s="1550"/>
      <c r="BB102" s="1550"/>
      <c r="BC102" s="1550"/>
      <c r="BD102" s="1550"/>
      <c r="BE102" s="1550"/>
      <c r="BF102" s="1550"/>
      <c r="BG102" s="1550"/>
      <c r="BH102" s="1550"/>
      <c r="BI102" s="1550"/>
      <c r="BJ102" s="1550"/>
      <c r="BL102" s="1688" t="s">
        <v>255</v>
      </c>
      <c r="BM102" s="1688"/>
      <c r="BN102" s="1688"/>
      <c r="BO102" s="1688"/>
      <c r="BP102" s="1688"/>
      <c r="BQ102" s="1688"/>
      <c r="BR102" s="1688"/>
      <c r="BS102" s="1688"/>
      <c r="BT102" s="1688"/>
      <c r="BU102" s="1688"/>
      <c r="BV102" s="1688"/>
      <c r="BW102" s="1688"/>
      <c r="BX102" s="1688"/>
      <c r="BY102" s="1688"/>
      <c r="BZ102" s="1688"/>
      <c r="CA102" s="1688"/>
      <c r="CB102" s="1688"/>
      <c r="CC102" s="1688"/>
      <c r="CD102" s="1688"/>
      <c r="CE102" s="1688"/>
    </row>
    <row r="103" spans="1:83" s="494" customFormat="1" ht="12" customHeight="1">
      <c r="A103" s="578" t="s">
        <v>227</v>
      </c>
      <c r="B103" s="564"/>
      <c r="C103" s="564"/>
      <c r="D103" s="564"/>
      <c r="E103" s="564"/>
      <c r="F103" s="564"/>
      <c r="G103" s="564"/>
      <c r="H103" s="564"/>
      <c r="I103" s="564"/>
      <c r="J103" s="564"/>
      <c r="K103" s="564"/>
      <c r="L103" s="564"/>
      <c r="M103" s="564"/>
      <c r="N103" s="564"/>
      <c r="O103" s="564"/>
      <c r="P103" s="564"/>
      <c r="Q103" s="564"/>
      <c r="R103" s="564"/>
      <c r="S103" s="564"/>
      <c r="T103" s="564"/>
      <c r="U103" s="564"/>
      <c r="V103" s="564"/>
      <c r="X103" s="578" t="s">
        <v>227</v>
      </c>
      <c r="Y103" s="564"/>
      <c r="Z103" s="564"/>
      <c r="AA103" s="564"/>
      <c r="AB103" s="564"/>
      <c r="AC103" s="564"/>
      <c r="AD103" s="564"/>
      <c r="AE103" s="564"/>
      <c r="AF103" s="564"/>
      <c r="AG103" s="564"/>
      <c r="AH103" s="564"/>
      <c r="AI103" s="564"/>
      <c r="AJ103" s="564"/>
      <c r="AK103" s="564"/>
      <c r="AL103" s="564"/>
      <c r="AM103" s="564"/>
      <c r="AN103" s="564"/>
      <c r="AO103" s="564"/>
      <c r="AP103" s="564"/>
      <c r="AQ103" s="564"/>
      <c r="AR103" s="564"/>
      <c r="AS103" s="564"/>
      <c r="AU103" s="578" t="s">
        <v>227</v>
      </c>
      <c r="AV103" s="564"/>
      <c r="AW103" s="564"/>
      <c r="AX103" s="564"/>
      <c r="AY103" s="564"/>
      <c r="AZ103" s="564"/>
      <c r="BA103" s="564"/>
      <c r="BB103" s="564"/>
      <c r="BC103" s="564"/>
      <c r="BD103" s="564"/>
      <c r="BE103" s="564"/>
      <c r="BF103" s="564"/>
      <c r="BG103" s="564"/>
      <c r="BH103" s="564"/>
      <c r="BI103" s="564"/>
      <c r="BJ103" s="564"/>
      <c r="BK103" s="561"/>
      <c r="BL103" s="578" t="s">
        <v>227</v>
      </c>
      <c r="BM103" s="564"/>
      <c r="BN103" s="564"/>
      <c r="BO103" s="564"/>
      <c r="BP103" s="564"/>
      <c r="BQ103" s="581"/>
      <c r="BR103" s="581"/>
      <c r="BS103" s="581"/>
      <c r="BT103" s="581"/>
      <c r="BU103" s="581"/>
      <c r="BV103" s="581"/>
      <c r="BW103" s="581"/>
      <c r="BX103" s="581"/>
      <c r="BY103" s="581"/>
      <c r="BZ103" s="581"/>
      <c r="CA103" s="581"/>
      <c r="CB103" s="581"/>
      <c r="CC103" s="581"/>
      <c r="CD103" s="581"/>
      <c r="CE103" s="581"/>
    </row>
    <row r="104" spans="1:83" s="494" customFormat="1">
      <c r="A104" s="493"/>
      <c r="B104" s="493"/>
      <c r="C104" s="493"/>
      <c r="D104" s="493"/>
      <c r="E104" s="493"/>
      <c r="F104" s="493"/>
      <c r="G104" s="493"/>
      <c r="H104" s="493"/>
      <c r="I104" s="493"/>
      <c r="J104" s="493"/>
      <c r="K104" s="493"/>
      <c r="L104" s="493"/>
      <c r="M104" s="493"/>
      <c r="N104" s="493"/>
      <c r="O104" s="493"/>
      <c r="P104" s="493"/>
      <c r="Q104" s="493"/>
      <c r="R104" s="493"/>
      <c r="S104" s="493"/>
      <c r="T104" s="493"/>
      <c r="U104" s="493"/>
      <c r="V104" s="493"/>
      <c r="X104" s="493"/>
      <c r="Y104" s="493"/>
      <c r="Z104" s="493"/>
      <c r="AA104" s="493"/>
      <c r="AB104" s="493"/>
      <c r="AC104" s="493"/>
      <c r="AD104" s="493"/>
      <c r="AE104" s="493"/>
      <c r="AF104" s="493"/>
      <c r="AG104" s="493"/>
      <c r="AH104" s="493"/>
      <c r="AI104" s="493"/>
      <c r="AJ104" s="493"/>
      <c r="AK104" s="493"/>
      <c r="AL104" s="493"/>
      <c r="AM104" s="493"/>
      <c r="AN104" s="493"/>
      <c r="AO104" s="493"/>
      <c r="AP104" s="493"/>
      <c r="AQ104" s="493"/>
      <c r="AR104" s="493"/>
      <c r="AS104" s="493"/>
      <c r="AU104" s="493"/>
      <c r="AV104" s="493"/>
      <c r="AW104" s="493"/>
      <c r="AX104" s="493"/>
      <c r="AY104" s="493"/>
      <c r="AZ104" s="493"/>
      <c r="BA104" s="493"/>
      <c r="BB104" s="493"/>
      <c r="BC104" s="493"/>
      <c r="BD104" s="493"/>
      <c r="BE104" s="493"/>
      <c r="BF104" s="493"/>
      <c r="BG104" s="493"/>
      <c r="BH104" s="493"/>
      <c r="BI104" s="493"/>
      <c r="BJ104" s="476"/>
      <c r="BL104" s="547"/>
      <c r="BM104" s="580"/>
      <c r="BN104" s="547"/>
      <c r="BO104" s="547"/>
      <c r="BP104" s="547"/>
      <c r="BQ104" s="547"/>
      <c r="BR104" s="547"/>
      <c r="BS104" s="547"/>
      <c r="BT104" s="547"/>
      <c r="BU104" s="547"/>
      <c r="BV104" s="547"/>
      <c r="BW104" s="547"/>
      <c r="BX104" s="547"/>
      <c r="BY104" s="547"/>
      <c r="BZ104" s="547"/>
      <c r="CA104" s="547"/>
      <c r="CB104" s="547"/>
      <c r="CC104" s="547"/>
      <c r="CD104" s="547"/>
      <c r="CE104" s="547"/>
    </row>
    <row r="105" spans="1:83" s="213" customFormat="1" ht="11.25" customHeight="1">
      <c r="A105" s="1673" t="s">
        <v>6</v>
      </c>
      <c r="B105" s="1678" t="s">
        <v>7</v>
      </c>
      <c r="C105" s="1581" t="s">
        <v>181</v>
      </c>
      <c r="D105" s="1581"/>
      <c r="E105" s="1581" t="s">
        <v>182</v>
      </c>
      <c r="F105" s="1581"/>
      <c r="G105" s="1581" t="s">
        <v>183</v>
      </c>
      <c r="H105" s="1581"/>
      <c r="I105" s="1506" t="s">
        <v>184</v>
      </c>
      <c r="J105" s="1507"/>
      <c r="K105" s="1506" t="s">
        <v>204</v>
      </c>
      <c r="L105" s="1507"/>
      <c r="M105" s="1506" t="s">
        <v>180</v>
      </c>
      <c r="N105" s="1507"/>
      <c r="O105" s="1506" t="s">
        <v>179</v>
      </c>
      <c r="P105" s="1507"/>
      <c r="Q105" s="1506" t="s">
        <v>178</v>
      </c>
      <c r="R105" s="1507"/>
      <c r="S105" s="1506" t="s">
        <v>205</v>
      </c>
      <c r="T105" s="1507"/>
      <c r="U105" s="1506" t="s">
        <v>142</v>
      </c>
      <c r="V105" s="1507"/>
      <c r="W105" s="495"/>
      <c r="X105" s="1673" t="s">
        <v>6</v>
      </c>
      <c r="Y105" s="1675" t="s">
        <v>7</v>
      </c>
      <c r="Z105" s="1506" t="s">
        <v>181</v>
      </c>
      <c r="AA105" s="1507"/>
      <c r="AB105" s="1506" t="s">
        <v>182</v>
      </c>
      <c r="AC105" s="1507"/>
      <c r="AD105" s="1506" t="s">
        <v>183</v>
      </c>
      <c r="AE105" s="1507"/>
      <c r="AF105" s="1506" t="s">
        <v>184</v>
      </c>
      <c r="AG105" s="1507"/>
      <c r="AH105" s="1506" t="s">
        <v>204</v>
      </c>
      <c r="AI105" s="1507"/>
      <c r="AJ105" s="1581" t="s">
        <v>180</v>
      </c>
      <c r="AK105" s="1581"/>
      <c r="AL105" s="1514" t="s">
        <v>179</v>
      </c>
      <c r="AM105" s="1634"/>
      <c r="AN105" s="1514" t="s">
        <v>178</v>
      </c>
      <c r="AO105" s="1634"/>
      <c r="AP105" s="1514" t="s">
        <v>205</v>
      </c>
      <c r="AQ105" s="1634"/>
      <c r="AR105" s="1581" t="s">
        <v>142</v>
      </c>
      <c r="AS105" s="1581"/>
      <c r="AT105" s="487"/>
      <c r="AU105" s="1522" t="s">
        <v>6</v>
      </c>
      <c r="AV105" s="1678" t="s">
        <v>7</v>
      </c>
      <c r="AW105" s="1581" t="s">
        <v>412</v>
      </c>
      <c r="AX105" s="1581"/>
      <c r="AY105" s="1581"/>
      <c r="AZ105" s="1581"/>
      <c r="BA105" s="1581"/>
      <c r="BB105" s="1581"/>
      <c r="BC105" s="1581"/>
      <c r="BD105" s="1581"/>
      <c r="BE105" s="1581"/>
      <c r="BF105" s="1581"/>
      <c r="BG105" s="1581" t="s">
        <v>141</v>
      </c>
      <c r="BH105" s="1581"/>
      <c r="BI105" s="1581"/>
      <c r="BJ105" s="1662" t="s">
        <v>153</v>
      </c>
      <c r="BL105" s="1522" t="s">
        <v>6</v>
      </c>
      <c r="BM105" s="1662" t="s">
        <v>7</v>
      </c>
      <c r="BN105" s="1529" t="s">
        <v>210</v>
      </c>
      <c r="BO105" s="1677"/>
      <c r="BP105" s="1529" t="s">
        <v>211</v>
      </c>
      <c r="BQ105" s="1677"/>
      <c r="BR105" s="1522" t="s">
        <v>746</v>
      </c>
      <c r="BS105" s="1522"/>
      <c r="BT105" s="1522"/>
      <c r="BU105" s="1522"/>
      <c r="BV105" s="1522"/>
      <c r="BW105" s="1522"/>
      <c r="BX105" s="1522"/>
      <c r="BY105" s="1522"/>
      <c r="BZ105" s="1522"/>
      <c r="CA105" s="1522"/>
      <c r="CB105" s="1522"/>
      <c r="CC105" s="1522"/>
      <c r="CD105" s="1522"/>
      <c r="CE105" s="1522"/>
    </row>
    <row r="106" spans="1:83" s="213" customFormat="1" ht="20.399999999999999">
      <c r="A106" s="1674"/>
      <c r="B106" s="1678"/>
      <c r="C106" s="463" t="s">
        <v>395</v>
      </c>
      <c r="D106" s="463" t="s">
        <v>396</v>
      </c>
      <c r="E106" s="463" t="s">
        <v>395</v>
      </c>
      <c r="F106" s="463" t="s">
        <v>396</v>
      </c>
      <c r="G106" s="463" t="s">
        <v>395</v>
      </c>
      <c r="H106" s="463" t="s">
        <v>396</v>
      </c>
      <c r="I106" s="463" t="s">
        <v>395</v>
      </c>
      <c r="J106" s="463" t="s">
        <v>396</v>
      </c>
      <c r="K106" s="463" t="s">
        <v>395</v>
      </c>
      <c r="L106" s="463" t="s">
        <v>396</v>
      </c>
      <c r="M106" s="463" t="s">
        <v>395</v>
      </c>
      <c r="N106" s="463" t="s">
        <v>396</v>
      </c>
      <c r="O106" s="463" t="s">
        <v>395</v>
      </c>
      <c r="P106" s="463" t="s">
        <v>396</v>
      </c>
      <c r="Q106" s="463" t="s">
        <v>395</v>
      </c>
      <c r="R106" s="463" t="s">
        <v>396</v>
      </c>
      <c r="S106" s="463" t="s">
        <v>395</v>
      </c>
      <c r="T106" s="463" t="s">
        <v>396</v>
      </c>
      <c r="U106" s="463" t="s">
        <v>395</v>
      </c>
      <c r="V106" s="463" t="s">
        <v>396</v>
      </c>
      <c r="W106" s="496"/>
      <c r="X106" s="1674"/>
      <c r="Y106" s="1676"/>
      <c r="Z106" s="463" t="s">
        <v>395</v>
      </c>
      <c r="AA106" s="463" t="s">
        <v>396</v>
      </c>
      <c r="AB106" s="463" t="s">
        <v>395</v>
      </c>
      <c r="AC106" s="463" t="s">
        <v>396</v>
      </c>
      <c r="AD106" s="463" t="s">
        <v>395</v>
      </c>
      <c r="AE106" s="463" t="s">
        <v>396</v>
      </c>
      <c r="AF106" s="463" t="s">
        <v>395</v>
      </c>
      <c r="AG106" s="463" t="s">
        <v>396</v>
      </c>
      <c r="AH106" s="463" t="s">
        <v>395</v>
      </c>
      <c r="AI106" s="463" t="s">
        <v>396</v>
      </c>
      <c r="AJ106" s="463" t="s">
        <v>395</v>
      </c>
      <c r="AK106" s="463" t="s">
        <v>396</v>
      </c>
      <c r="AL106" s="463" t="s">
        <v>395</v>
      </c>
      <c r="AM106" s="463" t="s">
        <v>396</v>
      </c>
      <c r="AN106" s="463" t="s">
        <v>395</v>
      </c>
      <c r="AO106" s="463" t="s">
        <v>396</v>
      </c>
      <c r="AP106" s="463" t="s">
        <v>395</v>
      </c>
      <c r="AQ106" s="463" t="s">
        <v>396</v>
      </c>
      <c r="AR106" s="463" t="s">
        <v>395</v>
      </c>
      <c r="AS106" s="463" t="s">
        <v>396</v>
      </c>
      <c r="AT106" s="488"/>
      <c r="AU106" s="1522"/>
      <c r="AV106" s="1678"/>
      <c r="AW106" s="463" t="s">
        <v>181</v>
      </c>
      <c r="AX106" s="463" t="s">
        <v>182</v>
      </c>
      <c r="AY106" s="463" t="s">
        <v>183</v>
      </c>
      <c r="AZ106" s="463" t="s">
        <v>184</v>
      </c>
      <c r="BA106" s="463" t="s">
        <v>207</v>
      </c>
      <c r="BB106" s="463" t="s">
        <v>185</v>
      </c>
      <c r="BC106" s="463" t="s">
        <v>186</v>
      </c>
      <c r="BD106" s="463" t="s">
        <v>187</v>
      </c>
      <c r="BE106" s="463" t="s">
        <v>208</v>
      </c>
      <c r="BF106" s="463" t="s">
        <v>142</v>
      </c>
      <c r="BG106" s="463" t="s">
        <v>736</v>
      </c>
      <c r="BH106" s="463" t="s">
        <v>156</v>
      </c>
      <c r="BI106" s="463" t="s">
        <v>142</v>
      </c>
      <c r="BJ106" s="1614"/>
      <c r="BL106" s="1522"/>
      <c r="BM106" s="1614"/>
      <c r="BN106" s="465" t="s">
        <v>209</v>
      </c>
      <c r="BO106" s="465" t="s">
        <v>151</v>
      </c>
      <c r="BP106" s="465" t="s">
        <v>735</v>
      </c>
      <c r="BQ106" s="465" t="s">
        <v>145</v>
      </c>
      <c r="BR106" s="465" t="s">
        <v>189</v>
      </c>
      <c r="BS106" s="465" t="s">
        <v>188</v>
      </c>
      <c r="BT106" s="465" t="s">
        <v>191</v>
      </c>
      <c r="BU106" s="465" t="s">
        <v>190</v>
      </c>
      <c r="BV106" s="465" t="s">
        <v>192</v>
      </c>
      <c r="BW106" s="465" t="s">
        <v>193</v>
      </c>
      <c r="BX106" s="465" t="s">
        <v>194</v>
      </c>
      <c r="BY106" s="465" t="s">
        <v>230</v>
      </c>
      <c r="BZ106" s="465" t="s">
        <v>165</v>
      </c>
      <c r="CA106" s="465" t="s">
        <v>196</v>
      </c>
      <c r="CB106" s="465" t="s">
        <v>197</v>
      </c>
      <c r="CC106" s="465" t="s">
        <v>198</v>
      </c>
      <c r="CD106" s="465" t="s">
        <v>199</v>
      </c>
      <c r="CE106" s="510" t="s">
        <v>206</v>
      </c>
    </row>
    <row r="107" spans="1:83">
      <c r="A107" s="480" t="s">
        <v>94</v>
      </c>
      <c r="B107" s="500"/>
      <c r="C107" s="508"/>
      <c r="D107" s="508"/>
      <c r="E107" s="508"/>
      <c r="F107" s="508"/>
      <c r="G107" s="508"/>
      <c r="H107" s="508"/>
      <c r="I107" s="508"/>
      <c r="J107" s="508"/>
      <c r="K107" s="508"/>
      <c r="L107" s="508"/>
      <c r="M107" s="508"/>
      <c r="N107" s="508"/>
      <c r="O107" s="508"/>
      <c r="P107" s="508"/>
      <c r="Q107" s="508"/>
      <c r="R107" s="508"/>
      <c r="S107" s="508"/>
      <c r="T107" s="508"/>
      <c r="U107" s="508"/>
      <c r="V107" s="508"/>
      <c r="X107" s="480" t="s">
        <v>94</v>
      </c>
      <c r="Y107" s="500"/>
      <c r="Z107" s="508"/>
      <c r="AA107" s="508"/>
      <c r="AB107" s="508"/>
      <c r="AC107" s="508"/>
      <c r="AD107" s="508"/>
      <c r="AE107" s="508"/>
      <c r="AF107" s="508"/>
      <c r="AG107" s="508"/>
      <c r="AH107" s="508"/>
      <c r="AI107" s="508"/>
      <c r="AJ107" s="508"/>
      <c r="AK107" s="508"/>
      <c r="AL107" s="508"/>
      <c r="AM107" s="508"/>
      <c r="AN107" s="508"/>
      <c r="AO107" s="508"/>
      <c r="AP107" s="508"/>
      <c r="AQ107" s="508"/>
      <c r="AR107" s="508"/>
      <c r="AS107" s="508"/>
      <c r="AU107" s="480" t="s">
        <v>94</v>
      </c>
      <c r="AV107" s="500"/>
      <c r="AW107" s="508"/>
      <c r="AX107" s="508"/>
      <c r="AY107" s="508"/>
      <c r="AZ107" s="508"/>
      <c r="BA107" s="508"/>
      <c r="BB107" s="508"/>
      <c r="BC107" s="508"/>
      <c r="BD107" s="508"/>
      <c r="BE107" s="508"/>
      <c r="BF107" s="508"/>
      <c r="BG107" s="508"/>
      <c r="BH107" s="508"/>
      <c r="BI107" s="508"/>
      <c r="BJ107" s="508"/>
      <c r="BL107" s="480" t="s">
        <v>94</v>
      </c>
      <c r="BM107" s="500"/>
      <c r="BN107" s="508"/>
      <c r="BO107" s="508"/>
      <c r="BP107" s="508"/>
      <c r="BQ107" s="508"/>
      <c r="BR107" s="508"/>
      <c r="BS107" s="508"/>
      <c r="BT107" s="508"/>
      <c r="BU107" s="508"/>
      <c r="BV107" s="508"/>
      <c r="BW107" s="508"/>
      <c r="BX107" s="508"/>
      <c r="BY107" s="508"/>
      <c r="BZ107" s="508"/>
      <c r="CA107" s="508"/>
      <c r="CB107" s="508"/>
      <c r="CC107" s="508"/>
      <c r="CD107" s="508"/>
      <c r="CE107" s="508"/>
    </row>
    <row r="108" spans="1:83">
      <c r="A108" s="479" t="s">
        <v>96</v>
      </c>
      <c r="B108" s="500">
        <v>216</v>
      </c>
      <c r="C108" s="508">
        <v>209</v>
      </c>
      <c r="D108" s="508">
        <v>106</v>
      </c>
      <c r="E108" s="508">
        <v>48</v>
      </c>
      <c r="F108" s="508">
        <v>37</v>
      </c>
      <c r="G108" s="508">
        <v>0</v>
      </c>
      <c r="H108" s="508">
        <v>0</v>
      </c>
      <c r="I108" s="508">
        <v>44</v>
      </c>
      <c r="J108" s="508">
        <v>18</v>
      </c>
      <c r="K108" s="508">
        <v>0</v>
      </c>
      <c r="L108" s="508">
        <v>0</v>
      </c>
      <c r="M108" s="508">
        <v>43</v>
      </c>
      <c r="N108" s="508">
        <v>30</v>
      </c>
      <c r="O108" s="508">
        <v>0</v>
      </c>
      <c r="P108" s="508">
        <v>0</v>
      </c>
      <c r="Q108" s="508">
        <v>32</v>
      </c>
      <c r="R108" s="508">
        <v>14</v>
      </c>
      <c r="S108" s="508">
        <v>0</v>
      </c>
      <c r="T108" s="508">
        <v>0</v>
      </c>
      <c r="U108" s="508">
        <v>376</v>
      </c>
      <c r="V108" s="508">
        <v>205</v>
      </c>
      <c r="X108" s="479" t="s">
        <v>96</v>
      </c>
      <c r="Y108" s="500">
        <v>216</v>
      </c>
      <c r="Z108" s="508">
        <v>15</v>
      </c>
      <c r="AA108" s="508">
        <v>7</v>
      </c>
      <c r="AB108" s="508">
        <v>1</v>
      </c>
      <c r="AC108" s="508">
        <v>1</v>
      </c>
      <c r="AD108" s="508">
        <v>0</v>
      </c>
      <c r="AE108" s="508">
        <v>0</v>
      </c>
      <c r="AF108" s="508">
        <v>2</v>
      </c>
      <c r="AG108" s="508">
        <v>1</v>
      </c>
      <c r="AH108" s="508">
        <v>0</v>
      </c>
      <c r="AI108" s="508">
        <v>0</v>
      </c>
      <c r="AJ108" s="508">
        <v>7</v>
      </c>
      <c r="AK108" s="508">
        <v>3</v>
      </c>
      <c r="AL108" s="508">
        <v>0</v>
      </c>
      <c r="AM108" s="508">
        <v>0</v>
      </c>
      <c r="AN108" s="508">
        <v>3</v>
      </c>
      <c r="AO108" s="508">
        <v>2</v>
      </c>
      <c r="AP108" s="508">
        <v>0</v>
      </c>
      <c r="AQ108" s="508">
        <v>0</v>
      </c>
      <c r="AR108" s="508">
        <v>28</v>
      </c>
      <c r="AS108" s="508">
        <v>14</v>
      </c>
      <c r="AU108" s="479" t="s">
        <v>96</v>
      </c>
      <c r="AV108" s="500">
        <v>216</v>
      </c>
      <c r="AW108" s="508">
        <v>4</v>
      </c>
      <c r="AX108" s="508">
        <v>1</v>
      </c>
      <c r="AY108" s="508">
        <v>0</v>
      </c>
      <c r="AZ108" s="508">
        <v>1</v>
      </c>
      <c r="BA108" s="508">
        <v>0</v>
      </c>
      <c r="BB108" s="508">
        <v>1</v>
      </c>
      <c r="BC108" s="508">
        <v>0</v>
      </c>
      <c r="BD108" s="508">
        <v>1</v>
      </c>
      <c r="BE108" s="508">
        <v>0</v>
      </c>
      <c r="BF108" s="508">
        <v>8</v>
      </c>
      <c r="BG108" s="508">
        <v>15</v>
      </c>
      <c r="BH108" s="508">
        <v>0</v>
      </c>
      <c r="BI108" s="508">
        <v>15</v>
      </c>
      <c r="BJ108" s="508">
        <v>2</v>
      </c>
      <c r="BL108" s="479" t="s">
        <v>96</v>
      </c>
      <c r="BM108" s="500">
        <v>216</v>
      </c>
      <c r="BN108" s="508">
        <v>24</v>
      </c>
      <c r="BO108" s="508">
        <v>8</v>
      </c>
      <c r="BP108" s="508">
        <v>1</v>
      </c>
      <c r="BQ108" s="508">
        <v>3</v>
      </c>
      <c r="BR108" s="508">
        <v>2</v>
      </c>
      <c r="BS108" s="508">
        <v>3</v>
      </c>
      <c r="BT108" s="508">
        <v>3</v>
      </c>
      <c r="BU108" s="508">
        <v>3</v>
      </c>
      <c r="BV108" s="508">
        <v>3</v>
      </c>
      <c r="BW108" s="508">
        <v>4</v>
      </c>
      <c r="BX108" s="508">
        <v>2</v>
      </c>
      <c r="BY108" s="508">
        <v>1</v>
      </c>
      <c r="BZ108" s="508">
        <v>2</v>
      </c>
      <c r="CA108" s="508">
        <v>0</v>
      </c>
      <c r="CB108" s="508">
        <v>0</v>
      </c>
      <c r="CC108" s="508">
        <v>0</v>
      </c>
      <c r="CD108" s="508">
        <v>0</v>
      </c>
      <c r="CE108" s="508">
        <v>3</v>
      </c>
    </row>
    <row r="109" spans="1:83" ht="12" customHeight="1">
      <c r="A109" s="480" t="s">
        <v>98</v>
      </c>
      <c r="B109" s="500"/>
      <c r="C109" s="508"/>
      <c r="D109" s="508"/>
      <c r="E109" s="508"/>
      <c r="F109" s="508"/>
      <c r="G109" s="508"/>
      <c r="H109" s="508"/>
      <c r="I109" s="508"/>
      <c r="J109" s="508"/>
      <c r="K109" s="508"/>
      <c r="L109" s="508"/>
      <c r="M109" s="508"/>
      <c r="N109" s="508"/>
      <c r="O109" s="508"/>
      <c r="P109" s="508"/>
      <c r="Q109" s="508"/>
      <c r="R109" s="508"/>
      <c r="S109" s="508"/>
      <c r="T109" s="508"/>
      <c r="U109" s="508"/>
      <c r="V109" s="508"/>
      <c r="X109" s="480" t="s">
        <v>98</v>
      </c>
      <c r="Y109" s="500"/>
      <c r="Z109" s="508"/>
      <c r="AA109" s="508"/>
      <c r="AB109" s="508"/>
      <c r="AC109" s="508"/>
      <c r="AD109" s="508"/>
      <c r="AE109" s="508"/>
      <c r="AF109" s="508"/>
      <c r="AG109" s="508"/>
      <c r="AH109" s="508"/>
      <c r="AI109" s="508"/>
      <c r="AJ109" s="508"/>
      <c r="AK109" s="508"/>
      <c r="AL109" s="508"/>
      <c r="AM109" s="508"/>
      <c r="AN109" s="508"/>
      <c r="AO109" s="508"/>
      <c r="AP109" s="508"/>
      <c r="AQ109" s="508"/>
      <c r="AR109" s="508"/>
      <c r="AS109" s="508"/>
      <c r="AU109" s="480" t="s">
        <v>98</v>
      </c>
      <c r="AV109" s="500"/>
      <c r="AW109" s="508"/>
      <c r="AX109" s="508"/>
      <c r="AY109" s="508"/>
      <c r="AZ109" s="508"/>
      <c r="BA109" s="508"/>
      <c r="BB109" s="508"/>
      <c r="BC109" s="508"/>
      <c r="BD109" s="508"/>
      <c r="BE109" s="508"/>
      <c r="BF109" s="508"/>
      <c r="BG109" s="508"/>
      <c r="BH109" s="508"/>
      <c r="BI109" s="508"/>
      <c r="BJ109" s="508"/>
      <c r="BL109" s="480" t="s">
        <v>98</v>
      </c>
      <c r="BM109" s="500"/>
      <c r="BN109" s="508"/>
      <c r="BO109" s="508"/>
      <c r="BP109" s="508"/>
      <c r="BQ109" s="508"/>
      <c r="BR109" s="508"/>
      <c r="BS109" s="508"/>
      <c r="BT109" s="508"/>
      <c r="BU109" s="508"/>
      <c r="BV109" s="508"/>
      <c r="BW109" s="508"/>
      <c r="BX109" s="508"/>
      <c r="BY109" s="508"/>
      <c r="BZ109" s="508"/>
      <c r="CA109" s="508"/>
      <c r="CB109" s="508"/>
      <c r="CC109" s="508"/>
      <c r="CD109" s="508"/>
      <c r="CE109" s="508"/>
    </row>
    <row r="110" spans="1:83">
      <c r="A110" s="479" t="s">
        <v>99</v>
      </c>
      <c r="B110" s="500">
        <v>105</v>
      </c>
      <c r="C110" s="508">
        <v>652</v>
      </c>
      <c r="D110" s="508">
        <v>363</v>
      </c>
      <c r="E110" s="508">
        <v>190</v>
      </c>
      <c r="F110" s="508">
        <v>132</v>
      </c>
      <c r="G110" s="508">
        <v>10</v>
      </c>
      <c r="H110" s="508">
        <v>2</v>
      </c>
      <c r="I110" s="508">
        <v>110</v>
      </c>
      <c r="J110" s="508">
        <v>52</v>
      </c>
      <c r="K110" s="508">
        <v>77</v>
      </c>
      <c r="L110" s="508">
        <v>29</v>
      </c>
      <c r="M110" s="508">
        <v>216</v>
      </c>
      <c r="N110" s="508">
        <v>138</v>
      </c>
      <c r="O110" s="508">
        <v>34</v>
      </c>
      <c r="P110" s="508">
        <v>11</v>
      </c>
      <c r="Q110" s="508">
        <v>74</v>
      </c>
      <c r="R110" s="508">
        <v>35</v>
      </c>
      <c r="S110" s="508">
        <v>34</v>
      </c>
      <c r="T110" s="508">
        <v>12</v>
      </c>
      <c r="U110" s="508">
        <v>1397</v>
      </c>
      <c r="V110" s="508">
        <v>774</v>
      </c>
      <c r="X110" s="479" t="s">
        <v>99</v>
      </c>
      <c r="Y110" s="500">
        <v>105</v>
      </c>
      <c r="Z110" s="508">
        <v>6</v>
      </c>
      <c r="AA110" s="508">
        <v>3</v>
      </c>
      <c r="AB110" s="508">
        <v>3</v>
      </c>
      <c r="AC110" s="508">
        <v>3</v>
      </c>
      <c r="AD110" s="508">
        <v>0</v>
      </c>
      <c r="AE110" s="508">
        <v>0</v>
      </c>
      <c r="AF110" s="508">
        <v>20</v>
      </c>
      <c r="AG110" s="508">
        <v>9</v>
      </c>
      <c r="AH110" s="508">
        <v>7</v>
      </c>
      <c r="AI110" s="508">
        <v>3</v>
      </c>
      <c r="AJ110" s="508">
        <v>44</v>
      </c>
      <c r="AK110" s="508">
        <v>28</v>
      </c>
      <c r="AL110" s="508">
        <v>9</v>
      </c>
      <c r="AM110" s="508">
        <v>4</v>
      </c>
      <c r="AN110" s="508">
        <v>12</v>
      </c>
      <c r="AO110" s="508">
        <v>6</v>
      </c>
      <c r="AP110" s="508">
        <v>8</v>
      </c>
      <c r="AQ110" s="508">
        <v>0</v>
      </c>
      <c r="AR110" s="508">
        <v>109</v>
      </c>
      <c r="AS110" s="508">
        <v>56</v>
      </c>
      <c r="AU110" s="479" t="s">
        <v>99</v>
      </c>
      <c r="AV110" s="500">
        <v>105</v>
      </c>
      <c r="AW110" s="508">
        <v>14</v>
      </c>
      <c r="AX110" s="508">
        <v>8</v>
      </c>
      <c r="AY110" s="508">
        <v>1</v>
      </c>
      <c r="AZ110" s="508">
        <v>4</v>
      </c>
      <c r="BA110" s="508">
        <v>2</v>
      </c>
      <c r="BB110" s="508">
        <v>7</v>
      </c>
      <c r="BC110" s="508">
        <v>2</v>
      </c>
      <c r="BD110" s="508">
        <v>4</v>
      </c>
      <c r="BE110" s="508">
        <v>1</v>
      </c>
      <c r="BF110" s="508">
        <v>43</v>
      </c>
      <c r="BG110" s="508">
        <v>42</v>
      </c>
      <c r="BH110" s="508">
        <v>0</v>
      </c>
      <c r="BI110" s="508">
        <v>42</v>
      </c>
      <c r="BJ110" s="508">
        <v>8</v>
      </c>
      <c r="BL110" s="479" t="s">
        <v>99</v>
      </c>
      <c r="BM110" s="500">
        <v>105</v>
      </c>
      <c r="BN110" s="508">
        <v>99</v>
      </c>
      <c r="BO110" s="508">
        <v>29</v>
      </c>
      <c r="BP110" s="508">
        <v>1</v>
      </c>
      <c r="BQ110" s="508">
        <v>26</v>
      </c>
      <c r="BR110" s="508">
        <v>13</v>
      </c>
      <c r="BS110" s="508">
        <v>11</v>
      </c>
      <c r="BT110" s="508">
        <v>11</v>
      </c>
      <c r="BU110" s="508">
        <v>12</v>
      </c>
      <c r="BV110" s="508">
        <v>9</v>
      </c>
      <c r="BW110" s="508">
        <v>11</v>
      </c>
      <c r="BX110" s="508">
        <v>11</v>
      </c>
      <c r="BY110" s="508">
        <v>6</v>
      </c>
      <c r="BZ110" s="508">
        <v>6</v>
      </c>
      <c r="CA110" s="508">
        <v>1</v>
      </c>
      <c r="CB110" s="508">
        <v>1</v>
      </c>
      <c r="CC110" s="508">
        <v>0</v>
      </c>
      <c r="CD110" s="508">
        <v>5</v>
      </c>
      <c r="CE110" s="508">
        <v>2</v>
      </c>
    </row>
    <row r="111" spans="1:83" s="494" customFormat="1">
      <c r="A111" s="479" t="s">
        <v>100</v>
      </c>
      <c r="B111" s="500">
        <v>112</v>
      </c>
      <c r="C111" s="508">
        <v>321</v>
      </c>
      <c r="D111" s="508">
        <v>161</v>
      </c>
      <c r="E111" s="508">
        <v>146</v>
      </c>
      <c r="F111" s="508">
        <v>78</v>
      </c>
      <c r="G111" s="508">
        <v>13</v>
      </c>
      <c r="H111" s="508">
        <v>3</v>
      </c>
      <c r="I111" s="508">
        <v>34</v>
      </c>
      <c r="J111" s="508">
        <v>19</v>
      </c>
      <c r="K111" s="508">
        <v>49</v>
      </c>
      <c r="L111" s="508">
        <v>17</v>
      </c>
      <c r="M111" s="508">
        <v>171</v>
      </c>
      <c r="N111" s="508">
        <v>100</v>
      </c>
      <c r="O111" s="508">
        <v>17</v>
      </c>
      <c r="P111" s="508">
        <v>6</v>
      </c>
      <c r="Q111" s="508">
        <v>61</v>
      </c>
      <c r="R111" s="508">
        <v>29</v>
      </c>
      <c r="S111" s="508">
        <v>0</v>
      </c>
      <c r="T111" s="508">
        <v>0</v>
      </c>
      <c r="U111" s="508">
        <v>812</v>
      </c>
      <c r="V111" s="508">
        <v>413</v>
      </c>
      <c r="X111" s="479" t="s">
        <v>100</v>
      </c>
      <c r="Y111" s="500">
        <v>112</v>
      </c>
      <c r="Z111" s="508">
        <v>15</v>
      </c>
      <c r="AA111" s="508">
        <v>5</v>
      </c>
      <c r="AB111" s="508">
        <v>0</v>
      </c>
      <c r="AC111" s="508">
        <v>0</v>
      </c>
      <c r="AD111" s="508">
        <v>0</v>
      </c>
      <c r="AE111" s="508">
        <v>0</v>
      </c>
      <c r="AF111" s="508">
        <v>5</v>
      </c>
      <c r="AG111" s="508">
        <v>2</v>
      </c>
      <c r="AH111" s="508">
        <v>2</v>
      </c>
      <c r="AI111" s="508">
        <v>1</v>
      </c>
      <c r="AJ111" s="508">
        <v>24</v>
      </c>
      <c r="AK111" s="508">
        <v>14</v>
      </c>
      <c r="AL111" s="508">
        <v>4</v>
      </c>
      <c r="AM111" s="508">
        <v>3</v>
      </c>
      <c r="AN111" s="508">
        <v>15</v>
      </c>
      <c r="AO111" s="508">
        <v>6</v>
      </c>
      <c r="AP111" s="508">
        <v>0</v>
      </c>
      <c r="AQ111" s="508">
        <v>0</v>
      </c>
      <c r="AR111" s="508">
        <v>65</v>
      </c>
      <c r="AS111" s="508">
        <v>31</v>
      </c>
      <c r="AU111" s="479" t="s">
        <v>100</v>
      </c>
      <c r="AV111" s="500">
        <v>112</v>
      </c>
      <c r="AW111" s="508">
        <v>6</v>
      </c>
      <c r="AX111" s="508">
        <v>3</v>
      </c>
      <c r="AY111" s="508">
        <v>1</v>
      </c>
      <c r="AZ111" s="508">
        <v>1</v>
      </c>
      <c r="BA111" s="508">
        <v>2</v>
      </c>
      <c r="BB111" s="508">
        <v>5</v>
      </c>
      <c r="BC111" s="508">
        <v>2</v>
      </c>
      <c r="BD111" s="508">
        <v>3</v>
      </c>
      <c r="BE111" s="508">
        <v>0</v>
      </c>
      <c r="BF111" s="508">
        <v>23</v>
      </c>
      <c r="BG111" s="508">
        <v>22</v>
      </c>
      <c r="BH111" s="508">
        <v>1</v>
      </c>
      <c r="BI111" s="508">
        <v>23</v>
      </c>
      <c r="BJ111" s="508">
        <v>3</v>
      </c>
      <c r="BL111" s="479" t="s">
        <v>100</v>
      </c>
      <c r="BM111" s="500">
        <v>112</v>
      </c>
      <c r="BN111" s="508">
        <v>42</v>
      </c>
      <c r="BO111" s="508">
        <v>9</v>
      </c>
      <c r="BP111" s="508">
        <v>0</v>
      </c>
      <c r="BQ111" s="508">
        <v>15</v>
      </c>
      <c r="BR111" s="508">
        <v>5</v>
      </c>
      <c r="BS111" s="508">
        <v>4</v>
      </c>
      <c r="BT111" s="508">
        <v>3</v>
      </c>
      <c r="BU111" s="508">
        <v>6</v>
      </c>
      <c r="BV111" s="508">
        <v>6</v>
      </c>
      <c r="BW111" s="508">
        <v>3</v>
      </c>
      <c r="BX111" s="508">
        <v>5</v>
      </c>
      <c r="BY111" s="508">
        <v>4</v>
      </c>
      <c r="BZ111" s="508">
        <v>4</v>
      </c>
      <c r="CA111" s="508">
        <v>0</v>
      </c>
      <c r="CB111" s="508">
        <v>0</v>
      </c>
      <c r="CC111" s="508">
        <v>0</v>
      </c>
      <c r="CD111" s="508">
        <v>1</v>
      </c>
      <c r="CE111" s="508">
        <v>1</v>
      </c>
    </row>
    <row r="112" spans="1:83" s="494" customFormat="1">
      <c r="A112" s="479" t="s">
        <v>101</v>
      </c>
      <c r="B112" s="500">
        <v>113</v>
      </c>
      <c r="C112" s="508">
        <v>499</v>
      </c>
      <c r="D112" s="508">
        <v>274</v>
      </c>
      <c r="E112" s="508">
        <v>152</v>
      </c>
      <c r="F112" s="508">
        <v>75</v>
      </c>
      <c r="G112" s="508">
        <v>0</v>
      </c>
      <c r="H112" s="508">
        <v>0</v>
      </c>
      <c r="I112" s="508">
        <v>19</v>
      </c>
      <c r="J112" s="508">
        <v>11</v>
      </c>
      <c r="K112" s="508">
        <v>166</v>
      </c>
      <c r="L112" s="508">
        <v>70</v>
      </c>
      <c r="M112" s="508">
        <v>148</v>
      </c>
      <c r="N112" s="508">
        <v>86</v>
      </c>
      <c r="O112" s="508">
        <v>0</v>
      </c>
      <c r="P112" s="508">
        <v>0</v>
      </c>
      <c r="Q112" s="508">
        <v>69</v>
      </c>
      <c r="R112" s="508">
        <v>28</v>
      </c>
      <c r="S112" s="508">
        <v>16</v>
      </c>
      <c r="T112" s="508">
        <v>8</v>
      </c>
      <c r="U112" s="508">
        <v>1069</v>
      </c>
      <c r="V112" s="508">
        <v>552</v>
      </c>
      <c r="X112" s="479" t="s">
        <v>101</v>
      </c>
      <c r="Y112" s="500">
        <v>113</v>
      </c>
      <c r="Z112" s="508">
        <v>27</v>
      </c>
      <c r="AA112" s="508">
        <v>11</v>
      </c>
      <c r="AB112" s="508">
        <v>14</v>
      </c>
      <c r="AC112" s="508">
        <v>7</v>
      </c>
      <c r="AD112" s="508">
        <v>0</v>
      </c>
      <c r="AE112" s="508">
        <v>0</v>
      </c>
      <c r="AF112" s="508">
        <v>0</v>
      </c>
      <c r="AG112" s="508">
        <v>0</v>
      </c>
      <c r="AH112" s="508">
        <v>11</v>
      </c>
      <c r="AI112" s="508">
        <v>5</v>
      </c>
      <c r="AJ112" s="508">
        <v>14</v>
      </c>
      <c r="AK112" s="508">
        <v>4</v>
      </c>
      <c r="AL112" s="508">
        <v>0</v>
      </c>
      <c r="AM112" s="508">
        <v>0</v>
      </c>
      <c r="AN112" s="508">
        <v>9</v>
      </c>
      <c r="AO112" s="508">
        <v>3</v>
      </c>
      <c r="AP112" s="508">
        <v>0</v>
      </c>
      <c r="AQ112" s="508">
        <v>0</v>
      </c>
      <c r="AR112" s="508">
        <v>75</v>
      </c>
      <c r="AS112" s="508">
        <v>30</v>
      </c>
      <c r="AU112" s="479" t="s">
        <v>101</v>
      </c>
      <c r="AV112" s="500">
        <v>113</v>
      </c>
      <c r="AW112" s="508">
        <v>11</v>
      </c>
      <c r="AX112" s="508">
        <v>5</v>
      </c>
      <c r="AY112" s="508">
        <v>0</v>
      </c>
      <c r="AZ112" s="508">
        <v>1</v>
      </c>
      <c r="BA112" s="508">
        <v>4</v>
      </c>
      <c r="BB112" s="508">
        <v>4</v>
      </c>
      <c r="BC112" s="508">
        <v>0</v>
      </c>
      <c r="BD112" s="508">
        <v>4</v>
      </c>
      <c r="BE112" s="508">
        <v>1</v>
      </c>
      <c r="BF112" s="508">
        <v>30</v>
      </c>
      <c r="BG112" s="508">
        <v>24</v>
      </c>
      <c r="BH112" s="508">
        <v>6</v>
      </c>
      <c r="BI112" s="508">
        <v>30</v>
      </c>
      <c r="BJ112" s="508">
        <v>7</v>
      </c>
      <c r="BL112" s="479" t="s">
        <v>101</v>
      </c>
      <c r="BM112" s="500">
        <v>113</v>
      </c>
      <c r="BN112" s="508">
        <v>72</v>
      </c>
      <c r="BO112" s="508">
        <v>26</v>
      </c>
      <c r="BP112" s="508">
        <v>0</v>
      </c>
      <c r="BQ112" s="508">
        <v>3</v>
      </c>
      <c r="BR112" s="508">
        <v>8</v>
      </c>
      <c r="BS112" s="508">
        <v>8</v>
      </c>
      <c r="BT112" s="508">
        <v>9</v>
      </c>
      <c r="BU112" s="508">
        <v>10</v>
      </c>
      <c r="BV112" s="508">
        <v>9</v>
      </c>
      <c r="BW112" s="508">
        <v>9</v>
      </c>
      <c r="BX112" s="508">
        <v>12</v>
      </c>
      <c r="BY112" s="508">
        <v>4</v>
      </c>
      <c r="BZ112" s="508">
        <v>4</v>
      </c>
      <c r="CA112" s="508">
        <v>0</v>
      </c>
      <c r="CB112" s="508">
        <v>0</v>
      </c>
      <c r="CC112" s="508">
        <v>0</v>
      </c>
      <c r="CD112" s="508">
        <v>0</v>
      </c>
      <c r="CE112" s="508">
        <v>0</v>
      </c>
    </row>
    <row r="113" spans="1:83" s="494" customFormat="1">
      <c r="A113" s="480" t="s">
        <v>102</v>
      </c>
      <c r="B113" s="500"/>
      <c r="C113" s="508"/>
      <c r="D113" s="508"/>
      <c r="E113" s="508"/>
      <c r="F113" s="508"/>
      <c r="G113" s="508"/>
      <c r="H113" s="508"/>
      <c r="I113" s="508"/>
      <c r="J113" s="508"/>
      <c r="K113" s="508"/>
      <c r="L113" s="508"/>
      <c r="M113" s="508"/>
      <c r="N113" s="508"/>
      <c r="O113" s="508"/>
      <c r="P113" s="508"/>
      <c r="Q113" s="508"/>
      <c r="R113" s="508"/>
      <c r="S113" s="508"/>
      <c r="T113" s="508"/>
      <c r="U113" s="508"/>
      <c r="V113" s="508"/>
      <c r="X113" s="480" t="s">
        <v>102</v>
      </c>
      <c r="Y113" s="500"/>
      <c r="Z113" s="508"/>
      <c r="AA113" s="508"/>
      <c r="AB113" s="508"/>
      <c r="AC113" s="508"/>
      <c r="AD113" s="508"/>
      <c r="AE113" s="508"/>
      <c r="AF113" s="508"/>
      <c r="AG113" s="508"/>
      <c r="AH113" s="508"/>
      <c r="AI113" s="508"/>
      <c r="AJ113" s="508"/>
      <c r="AK113" s="508"/>
      <c r="AL113" s="508"/>
      <c r="AM113" s="508"/>
      <c r="AN113" s="508"/>
      <c r="AO113" s="508"/>
      <c r="AP113" s="508"/>
      <c r="AQ113" s="508"/>
      <c r="AR113" s="508"/>
      <c r="AS113" s="508"/>
      <c r="AU113" s="480" t="s">
        <v>102</v>
      </c>
      <c r="AV113" s="500"/>
      <c r="AW113" s="508"/>
      <c r="AX113" s="508"/>
      <c r="AY113" s="508"/>
      <c r="AZ113" s="508"/>
      <c r="BA113" s="508"/>
      <c r="BB113" s="508"/>
      <c r="BC113" s="508"/>
      <c r="BD113" s="508"/>
      <c r="BE113" s="508"/>
      <c r="BF113" s="508"/>
      <c r="BG113" s="508"/>
      <c r="BH113" s="508"/>
      <c r="BI113" s="508"/>
      <c r="BJ113" s="508"/>
      <c r="BL113" s="480" t="s">
        <v>102</v>
      </c>
      <c r="BM113" s="500"/>
      <c r="BN113" s="508"/>
      <c r="BO113" s="508"/>
      <c r="BP113" s="508"/>
      <c r="BQ113" s="508"/>
      <c r="BR113" s="508"/>
      <c r="BS113" s="508"/>
      <c r="BT113" s="508"/>
      <c r="BU113" s="508"/>
      <c r="BV113" s="508"/>
      <c r="BW113" s="508"/>
      <c r="BX113" s="508"/>
      <c r="BY113" s="508"/>
      <c r="BZ113" s="508"/>
      <c r="CA113" s="508"/>
      <c r="CB113" s="508"/>
      <c r="CC113" s="508"/>
      <c r="CD113" s="508"/>
      <c r="CE113" s="508"/>
    </row>
    <row r="114" spans="1:83" s="494" customFormat="1">
      <c r="A114" s="479" t="s">
        <v>106</v>
      </c>
      <c r="B114" s="500">
        <v>421</v>
      </c>
      <c r="C114" s="508">
        <v>110</v>
      </c>
      <c r="D114" s="508">
        <v>60</v>
      </c>
      <c r="E114" s="508">
        <v>55</v>
      </c>
      <c r="F114" s="508">
        <v>24</v>
      </c>
      <c r="G114" s="508">
        <v>0</v>
      </c>
      <c r="H114" s="508">
        <v>0</v>
      </c>
      <c r="I114" s="508">
        <v>0</v>
      </c>
      <c r="J114" s="508">
        <v>0</v>
      </c>
      <c r="K114" s="508">
        <v>0</v>
      </c>
      <c r="L114" s="508">
        <v>0</v>
      </c>
      <c r="M114" s="508">
        <v>47</v>
      </c>
      <c r="N114" s="508">
        <v>26</v>
      </c>
      <c r="O114" s="508">
        <v>0</v>
      </c>
      <c r="P114" s="508">
        <v>0</v>
      </c>
      <c r="Q114" s="508">
        <v>0</v>
      </c>
      <c r="R114" s="508">
        <v>0</v>
      </c>
      <c r="S114" s="508">
        <v>0</v>
      </c>
      <c r="T114" s="508">
        <v>0</v>
      </c>
      <c r="U114" s="508">
        <v>212</v>
      </c>
      <c r="V114" s="508">
        <v>110</v>
      </c>
      <c r="X114" s="479" t="s">
        <v>106</v>
      </c>
      <c r="Y114" s="500">
        <v>421</v>
      </c>
      <c r="Z114" s="508">
        <v>0</v>
      </c>
      <c r="AA114" s="508">
        <v>0</v>
      </c>
      <c r="AB114" s="508">
        <v>5</v>
      </c>
      <c r="AC114" s="508">
        <v>2</v>
      </c>
      <c r="AD114" s="508">
        <v>0</v>
      </c>
      <c r="AE114" s="508">
        <v>0</v>
      </c>
      <c r="AF114" s="508">
        <v>0</v>
      </c>
      <c r="AG114" s="508">
        <v>0</v>
      </c>
      <c r="AH114" s="508">
        <v>0</v>
      </c>
      <c r="AI114" s="508">
        <v>0</v>
      </c>
      <c r="AJ114" s="508">
        <v>0</v>
      </c>
      <c r="AK114" s="508">
        <v>0</v>
      </c>
      <c r="AL114" s="508">
        <v>0</v>
      </c>
      <c r="AM114" s="508">
        <v>0</v>
      </c>
      <c r="AN114" s="508">
        <v>0</v>
      </c>
      <c r="AO114" s="508">
        <v>0</v>
      </c>
      <c r="AP114" s="508">
        <v>0</v>
      </c>
      <c r="AQ114" s="508">
        <v>0</v>
      </c>
      <c r="AR114" s="508">
        <v>5</v>
      </c>
      <c r="AS114" s="508">
        <v>2</v>
      </c>
      <c r="AU114" s="479" t="s">
        <v>106</v>
      </c>
      <c r="AV114" s="500">
        <v>421</v>
      </c>
      <c r="AW114" s="508">
        <v>2</v>
      </c>
      <c r="AX114" s="508">
        <v>1</v>
      </c>
      <c r="AY114" s="508">
        <v>0</v>
      </c>
      <c r="AZ114" s="508">
        <v>0</v>
      </c>
      <c r="BA114" s="508">
        <v>0</v>
      </c>
      <c r="BB114" s="508">
        <v>1</v>
      </c>
      <c r="BC114" s="508">
        <v>0</v>
      </c>
      <c r="BD114" s="508">
        <v>0</v>
      </c>
      <c r="BE114" s="508">
        <v>0</v>
      </c>
      <c r="BF114" s="508">
        <v>4</v>
      </c>
      <c r="BG114" s="508">
        <v>3</v>
      </c>
      <c r="BH114" s="508">
        <v>1</v>
      </c>
      <c r="BI114" s="508">
        <v>4</v>
      </c>
      <c r="BJ114" s="508">
        <v>2</v>
      </c>
      <c r="BL114" s="479" t="s">
        <v>106</v>
      </c>
      <c r="BM114" s="500">
        <v>421</v>
      </c>
      <c r="BN114" s="508">
        <v>19</v>
      </c>
      <c r="BO114" s="508">
        <v>8</v>
      </c>
      <c r="BP114" s="508">
        <v>0</v>
      </c>
      <c r="BQ114" s="508">
        <v>2</v>
      </c>
      <c r="BR114" s="508">
        <v>2</v>
      </c>
      <c r="BS114" s="508">
        <v>2</v>
      </c>
      <c r="BT114" s="508">
        <v>2</v>
      </c>
      <c r="BU114" s="508">
        <v>2</v>
      </c>
      <c r="BV114" s="508">
        <v>2</v>
      </c>
      <c r="BW114" s="508">
        <v>2</v>
      </c>
      <c r="BX114" s="508">
        <v>2</v>
      </c>
      <c r="BY114" s="508">
        <v>1</v>
      </c>
      <c r="BZ114" s="508">
        <v>3</v>
      </c>
      <c r="CA114" s="508">
        <v>0</v>
      </c>
      <c r="CB114" s="508">
        <v>1</v>
      </c>
      <c r="CC114" s="508">
        <v>0</v>
      </c>
      <c r="CD114" s="508">
        <v>0</v>
      </c>
      <c r="CE114" s="508">
        <v>3</v>
      </c>
    </row>
    <row r="115" spans="1:83" s="494" customFormat="1">
      <c r="A115" s="480" t="s">
        <v>108</v>
      </c>
      <c r="B115" s="500"/>
      <c r="C115" s="508"/>
      <c r="D115" s="508"/>
      <c r="E115" s="508"/>
      <c r="F115" s="508"/>
      <c r="G115" s="508"/>
      <c r="H115" s="508"/>
      <c r="I115" s="508"/>
      <c r="J115" s="508"/>
      <c r="K115" s="508"/>
      <c r="L115" s="508"/>
      <c r="M115" s="508"/>
      <c r="N115" s="508"/>
      <c r="O115" s="508"/>
      <c r="P115" s="508"/>
      <c r="Q115" s="508"/>
      <c r="R115" s="508"/>
      <c r="S115" s="508"/>
      <c r="T115" s="508"/>
      <c r="U115" s="508"/>
      <c r="V115" s="508"/>
      <c r="X115" s="480" t="s">
        <v>108</v>
      </c>
      <c r="Y115" s="500"/>
      <c r="Z115" s="508"/>
      <c r="AA115" s="508"/>
      <c r="AB115" s="508"/>
      <c r="AC115" s="508"/>
      <c r="AD115" s="508"/>
      <c r="AE115" s="508"/>
      <c r="AF115" s="508"/>
      <c r="AG115" s="508"/>
      <c r="AH115" s="508"/>
      <c r="AI115" s="508"/>
      <c r="AJ115" s="508"/>
      <c r="AK115" s="508"/>
      <c r="AL115" s="508"/>
      <c r="AM115" s="508"/>
      <c r="AN115" s="508"/>
      <c r="AO115" s="508"/>
      <c r="AP115" s="508"/>
      <c r="AQ115" s="508"/>
      <c r="AR115" s="508"/>
      <c r="AS115" s="508"/>
      <c r="AU115" s="480" t="s">
        <v>108</v>
      </c>
      <c r="AV115" s="500"/>
      <c r="AW115" s="508"/>
      <c r="AX115" s="508"/>
      <c r="AY115" s="508"/>
      <c r="AZ115" s="508"/>
      <c r="BA115" s="508"/>
      <c r="BB115" s="508"/>
      <c r="BC115" s="508"/>
      <c r="BD115" s="508"/>
      <c r="BE115" s="508"/>
      <c r="BF115" s="508"/>
      <c r="BG115" s="508"/>
      <c r="BH115" s="508"/>
      <c r="BI115" s="508"/>
      <c r="BJ115" s="508"/>
      <c r="BL115" s="480" t="s">
        <v>108</v>
      </c>
      <c r="BM115" s="500"/>
      <c r="BN115" s="508"/>
      <c r="BO115" s="508"/>
      <c r="BP115" s="508"/>
      <c r="BQ115" s="508"/>
      <c r="BR115" s="508"/>
      <c r="BS115" s="508"/>
      <c r="BT115" s="508"/>
      <c r="BU115" s="508"/>
      <c r="BV115" s="508"/>
      <c r="BW115" s="508"/>
      <c r="BX115" s="508"/>
      <c r="BY115" s="508"/>
      <c r="BZ115" s="508"/>
      <c r="CA115" s="508"/>
      <c r="CB115" s="508"/>
      <c r="CC115" s="508"/>
      <c r="CD115" s="508"/>
      <c r="CE115" s="508"/>
    </row>
    <row r="116" spans="1:83" s="494" customFormat="1">
      <c r="A116" s="479" t="s">
        <v>109</v>
      </c>
      <c r="B116" s="500">
        <v>510</v>
      </c>
      <c r="C116" s="508">
        <v>118</v>
      </c>
      <c r="D116" s="508">
        <v>54</v>
      </c>
      <c r="E116" s="508">
        <v>17</v>
      </c>
      <c r="F116" s="508">
        <v>16</v>
      </c>
      <c r="G116" s="508">
        <v>0</v>
      </c>
      <c r="H116" s="508">
        <v>0</v>
      </c>
      <c r="I116" s="508">
        <v>74</v>
      </c>
      <c r="J116" s="508">
        <v>38</v>
      </c>
      <c r="K116" s="508">
        <v>0</v>
      </c>
      <c r="L116" s="508">
        <v>0</v>
      </c>
      <c r="M116" s="508">
        <v>37</v>
      </c>
      <c r="N116" s="508">
        <v>13</v>
      </c>
      <c r="O116" s="508">
        <v>0</v>
      </c>
      <c r="P116" s="508">
        <v>0</v>
      </c>
      <c r="Q116" s="508">
        <v>8</v>
      </c>
      <c r="R116" s="508">
        <v>2</v>
      </c>
      <c r="S116" s="508">
        <v>0</v>
      </c>
      <c r="T116" s="508">
        <v>0</v>
      </c>
      <c r="U116" s="508">
        <v>254</v>
      </c>
      <c r="V116" s="508">
        <v>123</v>
      </c>
      <c r="X116" s="479" t="s">
        <v>109</v>
      </c>
      <c r="Y116" s="500">
        <v>510</v>
      </c>
      <c r="Z116" s="508">
        <v>4</v>
      </c>
      <c r="AA116" s="508">
        <v>1</v>
      </c>
      <c r="AB116" s="508">
        <v>0</v>
      </c>
      <c r="AC116" s="508">
        <v>0</v>
      </c>
      <c r="AD116" s="508">
        <v>0</v>
      </c>
      <c r="AE116" s="508">
        <v>0</v>
      </c>
      <c r="AF116" s="508">
        <v>4</v>
      </c>
      <c r="AG116" s="508">
        <v>3</v>
      </c>
      <c r="AH116" s="508">
        <v>0</v>
      </c>
      <c r="AI116" s="508">
        <v>0</v>
      </c>
      <c r="AJ116" s="508">
        <v>0</v>
      </c>
      <c r="AK116" s="508">
        <v>0</v>
      </c>
      <c r="AL116" s="508">
        <v>0</v>
      </c>
      <c r="AM116" s="508">
        <v>0</v>
      </c>
      <c r="AN116" s="508">
        <v>0</v>
      </c>
      <c r="AO116" s="508">
        <v>0</v>
      </c>
      <c r="AP116" s="508">
        <v>0</v>
      </c>
      <c r="AQ116" s="508">
        <v>0</v>
      </c>
      <c r="AR116" s="508">
        <v>8</v>
      </c>
      <c r="AS116" s="508">
        <v>4</v>
      </c>
      <c r="AU116" s="479" t="s">
        <v>109</v>
      </c>
      <c r="AV116" s="500">
        <v>510</v>
      </c>
      <c r="AW116" s="508">
        <v>3</v>
      </c>
      <c r="AX116" s="508">
        <v>1</v>
      </c>
      <c r="AY116" s="508">
        <v>0</v>
      </c>
      <c r="AZ116" s="508">
        <v>2</v>
      </c>
      <c r="BA116" s="508">
        <v>0</v>
      </c>
      <c r="BB116" s="508">
        <v>2</v>
      </c>
      <c r="BC116" s="508">
        <v>0</v>
      </c>
      <c r="BD116" s="508">
        <v>1</v>
      </c>
      <c r="BE116" s="508">
        <v>0</v>
      </c>
      <c r="BF116" s="508">
        <v>9</v>
      </c>
      <c r="BG116" s="508">
        <v>4</v>
      </c>
      <c r="BH116" s="508">
        <v>4</v>
      </c>
      <c r="BI116" s="508">
        <v>8</v>
      </c>
      <c r="BJ116" s="508">
        <v>2</v>
      </c>
      <c r="BL116" s="479" t="s">
        <v>109</v>
      </c>
      <c r="BM116" s="500">
        <v>510</v>
      </c>
      <c r="BN116" s="508">
        <v>8</v>
      </c>
      <c r="BO116" s="508">
        <v>2</v>
      </c>
      <c r="BP116" s="508">
        <v>0</v>
      </c>
      <c r="BQ116" s="508">
        <v>0</v>
      </c>
      <c r="BR116" s="508">
        <v>1</v>
      </c>
      <c r="BS116" s="508">
        <v>1</v>
      </c>
      <c r="BT116" s="508">
        <v>1</v>
      </c>
      <c r="BU116" s="508">
        <v>1</v>
      </c>
      <c r="BV116" s="508">
        <v>0</v>
      </c>
      <c r="BW116" s="508">
        <v>2</v>
      </c>
      <c r="BX116" s="508">
        <v>1</v>
      </c>
      <c r="BY116" s="508">
        <v>1</v>
      </c>
      <c r="BZ116" s="508">
        <v>0</v>
      </c>
      <c r="CA116" s="508">
        <v>0</v>
      </c>
      <c r="CB116" s="508">
        <v>0</v>
      </c>
      <c r="CC116" s="508">
        <v>0</v>
      </c>
      <c r="CD116" s="508">
        <v>0</v>
      </c>
      <c r="CE116" s="508">
        <v>0</v>
      </c>
    </row>
    <row r="117" spans="1:83">
      <c r="A117" s="479" t="s">
        <v>113</v>
      </c>
      <c r="B117" s="500">
        <v>508</v>
      </c>
      <c r="C117" s="508">
        <v>294</v>
      </c>
      <c r="D117" s="508">
        <v>148</v>
      </c>
      <c r="E117" s="508">
        <v>160</v>
      </c>
      <c r="F117" s="508">
        <v>110</v>
      </c>
      <c r="G117" s="508">
        <v>0</v>
      </c>
      <c r="H117" s="508">
        <v>0</v>
      </c>
      <c r="I117" s="508">
        <v>14</v>
      </c>
      <c r="J117" s="508">
        <v>3</v>
      </c>
      <c r="K117" s="508">
        <v>112</v>
      </c>
      <c r="L117" s="508">
        <v>46</v>
      </c>
      <c r="M117" s="508">
        <v>201</v>
      </c>
      <c r="N117" s="508">
        <v>119</v>
      </c>
      <c r="O117" s="508">
        <v>0</v>
      </c>
      <c r="P117" s="508">
        <v>0</v>
      </c>
      <c r="Q117" s="508">
        <v>95</v>
      </c>
      <c r="R117" s="508">
        <v>23</v>
      </c>
      <c r="S117" s="508">
        <v>0</v>
      </c>
      <c r="T117" s="508">
        <v>0</v>
      </c>
      <c r="U117" s="508">
        <v>876</v>
      </c>
      <c r="V117" s="508">
        <v>449</v>
      </c>
      <c r="X117" s="479" t="s">
        <v>113</v>
      </c>
      <c r="Y117" s="500">
        <v>508</v>
      </c>
      <c r="Z117" s="508">
        <v>4</v>
      </c>
      <c r="AA117" s="508">
        <v>2</v>
      </c>
      <c r="AB117" s="508">
        <v>5</v>
      </c>
      <c r="AC117" s="508">
        <v>3</v>
      </c>
      <c r="AD117" s="508">
        <v>0</v>
      </c>
      <c r="AE117" s="508">
        <v>0</v>
      </c>
      <c r="AF117" s="508">
        <v>0</v>
      </c>
      <c r="AG117" s="508">
        <v>0</v>
      </c>
      <c r="AH117" s="508">
        <v>1</v>
      </c>
      <c r="AI117" s="508">
        <v>0</v>
      </c>
      <c r="AJ117" s="508">
        <v>24</v>
      </c>
      <c r="AK117" s="508">
        <v>12</v>
      </c>
      <c r="AL117" s="508">
        <v>0</v>
      </c>
      <c r="AM117" s="508">
        <v>0</v>
      </c>
      <c r="AN117" s="508">
        <v>17</v>
      </c>
      <c r="AO117" s="508">
        <v>5</v>
      </c>
      <c r="AP117" s="508">
        <v>0</v>
      </c>
      <c r="AQ117" s="508">
        <v>0</v>
      </c>
      <c r="AR117" s="508">
        <v>51</v>
      </c>
      <c r="AS117" s="508">
        <v>22</v>
      </c>
      <c r="AU117" s="479" t="s">
        <v>113</v>
      </c>
      <c r="AV117" s="500">
        <v>508</v>
      </c>
      <c r="AW117" s="508">
        <v>6</v>
      </c>
      <c r="AX117" s="508">
        <v>4</v>
      </c>
      <c r="AY117" s="508">
        <v>0</v>
      </c>
      <c r="AZ117" s="508">
        <v>1</v>
      </c>
      <c r="BA117" s="508">
        <v>2</v>
      </c>
      <c r="BB117" s="508">
        <v>4</v>
      </c>
      <c r="BC117" s="508">
        <v>0</v>
      </c>
      <c r="BD117" s="508">
        <v>3</v>
      </c>
      <c r="BE117" s="508">
        <v>0</v>
      </c>
      <c r="BF117" s="508">
        <v>20</v>
      </c>
      <c r="BG117" s="508">
        <v>20</v>
      </c>
      <c r="BH117" s="508">
        <v>0</v>
      </c>
      <c r="BI117" s="508">
        <v>20</v>
      </c>
      <c r="BJ117" s="508">
        <v>3</v>
      </c>
      <c r="BL117" s="479" t="s">
        <v>113</v>
      </c>
      <c r="BM117" s="500">
        <v>508</v>
      </c>
      <c r="BN117" s="508">
        <v>32</v>
      </c>
      <c r="BO117" s="508">
        <v>7</v>
      </c>
      <c r="BP117" s="508">
        <v>0</v>
      </c>
      <c r="BQ117" s="508">
        <v>13</v>
      </c>
      <c r="BR117" s="508">
        <v>4</v>
      </c>
      <c r="BS117" s="508">
        <v>5</v>
      </c>
      <c r="BT117" s="508">
        <v>3</v>
      </c>
      <c r="BU117" s="508">
        <v>4</v>
      </c>
      <c r="BV117" s="508">
        <v>3</v>
      </c>
      <c r="BW117" s="508">
        <v>4</v>
      </c>
      <c r="BX117" s="508">
        <v>5</v>
      </c>
      <c r="BY117" s="508">
        <v>2</v>
      </c>
      <c r="BZ117" s="508">
        <v>2</v>
      </c>
      <c r="CA117" s="508">
        <v>0</v>
      </c>
      <c r="CB117" s="508">
        <v>0</v>
      </c>
      <c r="CC117" s="508">
        <v>0</v>
      </c>
      <c r="CD117" s="508">
        <v>0</v>
      </c>
      <c r="CE117" s="508">
        <v>0</v>
      </c>
    </row>
    <row r="118" spans="1:83">
      <c r="A118" s="480" t="s">
        <v>114</v>
      </c>
      <c r="B118" s="500"/>
      <c r="C118" s="508"/>
      <c r="D118" s="508"/>
      <c r="E118" s="508"/>
      <c r="F118" s="508"/>
      <c r="G118" s="508"/>
      <c r="H118" s="508"/>
      <c r="I118" s="508"/>
      <c r="J118" s="508"/>
      <c r="K118" s="508"/>
      <c r="L118" s="508"/>
      <c r="M118" s="508"/>
      <c r="N118" s="508"/>
      <c r="O118" s="508"/>
      <c r="P118" s="508"/>
      <c r="Q118" s="508"/>
      <c r="R118" s="508"/>
      <c r="S118" s="508"/>
      <c r="T118" s="508"/>
      <c r="U118" s="508"/>
      <c r="V118" s="508"/>
      <c r="X118" s="480" t="s">
        <v>114</v>
      </c>
      <c r="Y118" s="500"/>
      <c r="Z118" s="508"/>
      <c r="AA118" s="508"/>
      <c r="AB118" s="508"/>
      <c r="AC118" s="508"/>
      <c r="AD118" s="508"/>
      <c r="AE118" s="508"/>
      <c r="AF118" s="508"/>
      <c r="AG118" s="508"/>
      <c r="AH118" s="508"/>
      <c r="AI118" s="508"/>
      <c r="AJ118" s="508"/>
      <c r="AK118" s="508"/>
      <c r="AL118" s="508"/>
      <c r="AM118" s="508"/>
      <c r="AN118" s="508"/>
      <c r="AO118" s="508"/>
      <c r="AP118" s="508"/>
      <c r="AQ118" s="508"/>
      <c r="AR118" s="508"/>
      <c r="AS118" s="508"/>
      <c r="AU118" s="480" t="s">
        <v>114</v>
      </c>
      <c r="AV118" s="500"/>
      <c r="AW118" s="508"/>
      <c r="AX118" s="508"/>
      <c r="AY118" s="508"/>
      <c r="AZ118" s="508"/>
      <c r="BA118" s="508"/>
      <c r="BB118" s="508"/>
      <c r="BC118" s="508"/>
      <c r="BD118" s="508"/>
      <c r="BE118" s="508"/>
      <c r="BF118" s="508"/>
      <c r="BG118" s="508"/>
      <c r="BH118" s="508"/>
      <c r="BI118" s="508"/>
      <c r="BJ118" s="508"/>
      <c r="BL118" s="480" t="s">
        <v>114</v>
      </c>
      <c r="BM118" s="500"/>
      <c r="BN118" s="508"/>
      <c r="BO118" s="508"/>
      <c r="BP118" s="508"/>
      <c r="BQ118" s="508"/>
      <c r="BR118" s="508"/>
      <c r="BS118" s="508"/>
      <c r="BT118" s="508"/>
      <c r="BU118" s="508"/>
      <c r="BV118" s="508"/>
      <c r="BW118" s="508"/>
      <c r="BX118" s="508"/>
      <c r="BY118" s="508"/>
      <c r="BZ118" s="508"/>
      <c r="CA118" s="508"/>
      <c r="CB118" s="508"/>
      <c r="CC118" s="508"/>
      <c r="CD118" s="508"/>
      <c r="CE118" s="508"/>
    </row>
    <row r="119" spans="1:83">
      <c r="A119" s="479" t="s">
        <v>115</v>
      </c>
      <c r="B119" s="500">
        <v>612</v>
      </c>
      <c r="C119" s="508">
        <v>568</v>
      </c>
      <c r="D119" s="508">
        <v>239</v>
      </c>
      <c r="E119" s="508">
        <v>222</v>
      </c>
      <c r="F119" s="508">
        <v>99</v>
      </c>
      <c r="G119" s="508">
        <v>0</v>
      </c>
      <c r="H119" s="508">
        <v>0</v>
      </c>
      <c r="I119" s="508">
        <v>12</v>
      </c>
      <c r="J119" s="508">
        <v>1</v>
      </c>
      <c r="K119" s="508">
        <v>0</v>
      </c>
      <c r="L119" s="508">
        <v>0</v>
      </c>
      <c r="M119" s="508">
        <v>262</v>
      </c>
      <c r="N119" s="508">
        <v>102</v>
      </c>
      <c r="O119" s="508">
        <v>0</v>
      </c>
      <c r="P119" s="508">
        <v>0</v>
      </c>
      <c r="Q119" s="508">
        <v>18</v>
      </c>
      <c r="R119" s="508">
        <v>10</v>
      </c>
      <c r="S119" s="508">
        <v>0</v>
      </c>
      <c r="T119" s="508">
        <v>0</v>
      </c>
      <c r="U119" s="508">
        <v>1082</v>
      </c>
      <c r="V119" s="508">
        <v>451</v>
      </c>
      <c r="X119" s="479" t="s">
        <v>115</v>
      </c>
      <c r="Y119" s="500">
        <v>612</v>
      </c>
      <c r="Z119" s="508">
        <v>2</v>
      </c>
      <c r="AA119" s="508">
        <v>2</v>
      </c>
      <c r="AB119" s="508">
        <v>0</v>
      </c>
      <c r="AC119" s="508">
        <v>0</v>
      </c>
      <c r="AD119" s="508">
        <v>0</v>
      </c>
      <c r="AE119" s="508">
        <v>0</v>
      </c>
      <c r="AF119" s="508">
        <v>0</v>
      </c>
      <c r="AG119" s="508">
        <v>0</v>
      </c>
      <c r="AH119" s="508">
        <v>0</v>
      </c>
      <c r="AI119" s="508">
        <v>0</v>
      </c>
      <c r="AJ119" s="508">
        <v>7</v>
      </c>
      <c r="AK119" s="508">
        <v>3</v>
      </c>
      <c r="AL119" s="508">
        <v>0</v>
      </c>
      <c r="AM119" s="508">
        <v>0</v>
      </c>
      <c r="AN119" s="508">
        <v>6</v>
      </c>
      <c r="AO119" s="508">
        <v>1</v>
      </c>
      <c r="AP119" s="508">
        <v>0</v>
      </c>
      <c r="AQ119" s="508">
        <v>0</v>
      </c>
      <c r="AR119" s="508">
        <v>15</v>
      </c>
      <c r="AS119" s="508">
        <v>6</v>
      </c>
      <c r="AU119" s="479" t="s">
        <v>115</v>
      </c>
      <c r="AV119" s="500">
        <v>612</v>
      </c>
      <c r="AW119" s="508">
        <v>10</v>
      </c>
      <c r="AX119" s="508">
        <v>6</v>
      </c>
      <c r="AY119" s="508">
        <v>0</v>
      </c>
      <c r="AZ119" s="508">
        <v>1</v>
      </c>
      <c r="BA119" s="508">
        <v>0</v>
      </c>
      <c r="BB119" s="508">
        <v>6</v>
      </c>
      <c r="BC119" s="508">
        <v>0</v>
      </c>
      <c r="BD119" s="508">
        <v>1</v>
      </c>
      <c r="BE119" s="508">
        <v>0</v>
      </c>
      <c r="BF119" s="508">
        <v>24</v>
      </c>
      <c r="BG119" s="508">
        <v>19</v>
      </c>
      <c r="BH119" s="508">
        <v>4</v>
      </c>
      <c r="BI119" s="508">
        <v>23</v>
      </c>
      <c r="BJ119" s="508">
        <v>7</v>
      </c>
      <c r="BL119" s="479" t="s">
        <v>115</v>
      </c>
      <c r="BM119" s="500">
        <v>612</v>
      </c>
      <c r="BN119" s="508">
        <v>90</v>
      </c>
      <c r="BO119" s="508">
        <v>10</v>
      </c>
      <c r="BP119" s="508">
        <v>3</v>
      </c>
      <c r="BQ119" s="508">
        <v>7</v>
      </c>
      <c r="BR119" s="508">
        <v>11</v>
      </c>
      <c r="BS119" s="508">
        <v>12</v>
      </c>
      <c r="BT119" s="508">
        <v>10</v>
      </c>
      <c r="BU119" s="508">
        <v>9</v>
      </c>
      <c r="BV119" s="508">
        <v>13</v>
      </c>
      <c r="BW119" s="508">
        <v>11</v>
      </c>
      <c r="BX119" s="508">
        <v>11</v>
      </c>
      <c r="BY119" s="508">
        <v>5</v>
      </c>
      <c r="BZ119" s="508">
        <v>8</v>
      </c>
      <c r="CA119" s="508">
        <v>0</v>
      </c>
      <c r="CB119" s="508">
        <v>0</v>
      </c>
      <c r="CC119" s="508">
        <v>0</v>
      </c>
      <c r="CD119" s="508">
        <v>2</v>
      </c>
      <c r="CE119" s="508">
        <v>0</v>
      </c>
    </row>
    <row r="120" spans="1:83">
      <c r="A120" s="479" t="s">
        <v>116</v>
      </c>
      <c r="B120" s="500">
        <v>610</v>
      </c>
      <c r="C120" s="508">
        <v>172</v>
      </c>
      <c r="D120" s="508">
        <v>83</v>
      </c>
      <c r="E120" s="508">
        <v>88</v>
      </c>
      <c r="F120" s="508">
        <v>52</v>
      </c>
      <c r="G120" s="508">
        <v>0</v>
      </c>
      <c r="H120" s="508">
        <v>0</v>
      </c>
      <c r="I120" s="508">
        <v>52</v>
      </c>
      <c r="J120" s="508">
        <v>11</v>
      </c>
      <c r="K120" s="508">
        <v>0</v>
      </c>
      <c r="L120" s="508">
        <v>0</v>
      </c>
      <c r="M120" s="508">
        <v>160</v>
      </c>
      <c r="N120" s="508">
        <v>59</v>
      </c>
      <c r="O120" s="508">
        <v>0</v>
      </c>
      <c r="P120" s="508">
        <v>0</v>
      </c>
      <c r="Q120" s="508">
        <v>32</v>
      </c>
      <c r="R120" s="508">
        <v>5</v>
      </c>
      <c r="S120" s="508">
        <v>0</v>
      </c>
      <c r="T120" s="508">
        <v>0</v>
      </c>
      <c r="U120" s="508">
        <v>504</v>
      </c>
      <c r="V120" s="508">
        <v>210</v>
      </c>
      <c r="X120" s="479" t="s">
        <v>116</v>
      </c>
      <c r="Y120" s="500">
        <v>610</v>
      </c>
      <c r="Z120" s="508">
        <v>0</v>
      </c>
      <c r="AA120" s="508">
        <v>0</v>
      </c>
      <c r="AB120" s="508">
        <v>0</v>
      </c>
      <c r="AC120" s="508">
        <v>0</v>
      </c>
      <c r="AD120" s="508">
        <v>0</v>
      </c>
      <c r="AE120" s="508">
        <v>0</v>
      </c>
      <c r="AF120" s="508">
        <v>0</v>
      </c>
      <c r="AG120" s="508">
        <v>0</v>
      </c>
      <c r="AH120" s="508">
        <v>0</v>
      </c>
      <c r="AI120" s="508">
        <v>0</v>
      </c>
      <c r="AJ120" s="508">
        <v>34</v>
      </c>
      <c r="AK120" s="508">
        <v>9</v>
      </c>
      <c r="AL120" s="508">
        <v>0</v>
      </c>
      <c r="AM120" s="508">
        <v>0</v>
      </c>
      <c r="AN120" s="508">
        <v>0</v>
      </c>
      <c r="AO120" s="508">
        <v>0</v>
      </c>
      <c r="AP120" s="508">
        <v>0</v>
      </c>
      <c r="AQ120" s="508">
        <v>0</v>
      </c>
      <c r="AR120" s="508">
        <v>34</v>
      </c>
      <c r="AS120" s="508">
        <v>9</v>
      </c>
      <c r="AU120" s="479" t="s">
        <v>116</v>
      </c>
      <c r="AV120" s="500">
        <v>610</v>
      </c>
      <c r="AW120" s="508">
        <v>3</v>
      </c>
      <c r="AX120" s="508">
        <v>2</v>
      </c>
      <c r="AY120" s="508">
        <v>0</v>
      </c>
      <c r="AZ120" s="508">
        <v>2</v>
      </c>
      <c r="BA120" s="508">
        <v>0</v>
      </c>
      <c r="BB120" s="508">
        <v>3</v>
      </c>
      <c r="BC120" s="508">
        <v>0</v>
      </c>
      <c r="BD120" s="508">
        <v>2</v>
      </c>
      <c r="BE120" s="508">
        <v>0</v>
      </c>
      <c r="BF120" s="508">
        <v>12</v>
      </c>
      <c r="BG120" s="508">
        <v>10</v>
      </c>
      <c r="BH120" s="508">
        <v>1</v>
      </c>
      <c r="BI120" s="508">
        <v>11</v>
      </c>
      <c r="BJ120" s="508">
        <v>3</v>
      </c>
      <c r="BL120" s="479" t="s">
        <v>116</v>
      </c>
      <c r="BM120" s="500">
        <v>610</v>
      </c>
      <c r="BN120" s="508">
        <v>32</v>
      </c>
      <c r="BO120" s="508">
        <v>9</v>
      </c>
      <c r="BP120" s="508">
        <v>2</v>
      </c>
      <c r="BQ120" s="508">
        <v>5</v>
      </c>
      <c r="BR120" s="508">
        <v>4</v>
      </c>
      <c r="BS120" s="508">
        <v>3</v>
      </c>
      <c r="BT120" s="508">
        <v>4</v>
      </c>
      <c r="BU120" s="508">
        <v>4</v>
      </c>
      <c r="BV120" s="508">
        <v>3</v>
      </c>
      <c r="BW120" s="508">
        <v>5</v>
      </c>
      <c r="BX120" s="508">
        <v>5</v>
      </c>
      <c r="BY120" s="508">
        <v>4</v>
      </c>
      <c r="BZ120" s="508">
        <v>3</v>
      </c>
      <c r="CA120" s="508">
        <v>0</v>
      </c>
      <c r="CB120" s="508">
        <v>0</v>
      </c>
      <c r="CC120" s="508">
        <v>0</v>
      </c>
      <c r="CD120" s="508">
        <v>1</v>
      </c>
      <c r="CE120" s="508">
        <v>0</v>
      </c>
    </row>
    <row r="121" spans="1:83">
      <c r="A121" s="479" t="s">
        <v>117</v>
      </c>
      <c r="B121" s="500">
        <v>611</v>
      </c>
      <c r="C121" s="508">
        <v>727</v>
      </c>
      <c r="D121" s="508">
        <v>334</v>
      </c>
      <c r="E121" s="508">
        <v>259</v>
      </c>
      <c r="F121" s="508">
        <v>129</v>
      </c>
      <c r="G121" s="508">
        <v>36</v>
      </c>
      <c r="H121" s="508">
        <v>13</v>
      </c>
      <c r="I121" s="508">
        <v>308</v>
      </c>
      <c r="J121" s="508">
        <v>106</v>
      </c>
      <c r="K121" s="508">
        <v>16</v>
      </c>
      <c r="L121" s="508">
        <v>5</v>
      </c>
      <c r="M121" s="508">
        <v>437</v>
      </c>
      <c r="N121" s="508">
        <v>207</v>
      </c>
      <c r="O121" s="508">
        <v>15</v>
      </c>
      <c r="P121" s="508">
        <v>0</v>
      </c>
      <c r="Q121" s="508">
        <v>125</v>
      </c>
      <c r="R121" s="508">
        <v>29</v>
      </c>
      <c r="S121" s="508">
        <v>0</v>
      </c>
      <c r="T121" s="508">
        <v>0</v>
      </c>
      <c r="U121" s="508">
        <v>1923</v>
      </c>
      <c r="V121" s="508">
        <v>823</v>
      </c>
      <c r="X121" s="479" t="s">
        <v>117</v>
      </c>
      <c r="Y121" s="500">
        <v>611</v>
      </c>
      <c r="Z121" s="508">
        <v>11</v>
      </c>
      <c r="AA121" s="508">
        <v>5</v>
      </c>
      <c r="AB121" s="508">
        <v>3</v>
      </c>
      <c r="AC121" s="508">
        <v>1</v>
      </c>
      <c r="AD121" s="508">
        <v>0</v>
      </c>
      <c r="AE121" s="508">
        <v>0</v>
      </c>
      <c r="AF121" s="508">
        <v>3</v>
      </c>
      <c r="AG121" s="508">
        <v>1</v>
      </c>
      <c r="AH121" s="508">
        <v>0</v>
      </c>
      <c r="AI121" s="508">
        <v>0</v>
      </c>
      <c r="AJ121" s="508">
        <v>126</v>
      </c>
      <c r="AK121" s="508">
        <v>74</v>
      </c>
      <c r="AL121" s="508">
        <v>2</v>
      </c>
      <c r="AM121" s="508">
        <v>0</v>
      </c>
      <c r="AN121" s="508">
        <v>39</v>
      </c>
      <c r="AO121" s="508">
        <v>11</v>
      </c>
      <c r="AP121" s="508">
        <v>0</v>
      </c>
      <c r="AQ121" s="508">
        <v>0</v>
      </c>
      <c r="AR121" s="508">
        <v>184</v>
      </c>
      <c r="AS121" s="508">
        <v>92</v>
      </c>
      <c r="AU121" s="479" t="s">
        <v>117</v>
      </c>
      <c r="AV121" s="500">
        <v>611</v>
      </c>
      <c r="AW121" s="508">
        <v>11</v>
      </c>
      <c r="AX121" s="508">
        <v>5</v>
      </c>
      <c r="AY121" s="508">
        <v>1</v>
      </c>
      <c r="AZ121" s="508">
        <v>4</v>
      </c>
      <c r="BA121" s="508">
        <v>1</v>
      </c>
      <c r="BB121" s="508">
        <v>6</v>
      </c>
      <c r="BC121" s="508">
        <v>1</v>
      </c>
      <c r="BD121" s="508">
        <v>4</v>
      </c>
      <c r="BE121" s="508">
        <v>0</v>
      </c>
      <c r="BF121" s="508">
        <v>33</v>
      </c>
      <c r="BG121" s="508">
        <v>29</v>
      </c>
      <c r="BH121" s="508">
        <v>1</v>
      </c>
      <c r="BI121" s="508">
        <v>30</v>
      </c>
      <c r="BJ121" s="508">
        <v>5</v>
      </c>
      <c r="BL121" s="479" t="s">
        <v>117</v>
      </c>
      <c r="BM121" s="500">
        <v>611</v>
      </c>
      <c r="BN121" s="508">
        <v>60</v>
      </c>
      <c r="BO121" s="508">
        <v>12</v>
      </c>
      <c r="BP121" s="508">
        <v>0</v>
      </c>
      <c r="BQ121" s="508">
        <v>10</v>
      </c>
      <c r="BR121" s="508">
        <v>7</v>
      </c>
      <c r="BS121" s="508">
        <v>7</v>
      </c>
      <c r="BT121" s="508">
        <v>6</v>
      </c>
      <c r="BU121" s="508">
        <v>9</v>
      </c>
      <c r="BV121" s="508">
        <v>9</v>
      </c>
      <c r="BW121" s="508">
        <v>9</v>
      </c>
      <c r="BX121" s="508">
        <v>8</v>
      </c>
      <c r="BY121" s="508">
        <v>5</v>
      </c>
      <c r="BZ121" s="508">
        <v>4</v>
      </c>
      <c r="CA121" s="508">
        <v>0</v>
      </c>
      <c r="CB121" s="508">
        <v>0</v>
      </c>
      <c r="CC121" s="508">
        <v>0</v>
      </c>
      <c r="CD121" s="508">
        <v>3</v>
      </c>
      <c r="CE121" s="508">
        <v>0</v>
      </c>
    </row>
    <row r="122" spans="1:83">
      <c r="A122" s="479" t="s">
        <v>118</v>
      </c>
      <c r="B122" s="500">
        <v>615</v>
      </c>
      <c r="C122" s="508">
        <v>100</v>
      </c>
      <c r="D122" s="508">
        <v>40</v>
      </c>
      <c r="E122" s="508">
        <v>92</v>
      </c>
      <c r="F122" s="508">
        <v>56</v>
      </c>
      <c r="G122" s="508">
        <v>0</v>
      </c>
      <c r="H122" s="508">
        <v>0</v>
      </c>
      <c r="I122" s="508">
        <v>0</v>
      </c>
      <c r="J122" s="508">
        <v>0</v>
      </c>
      <c r="K122" s="508">
        <v>0</v>
      </c>
      <c r="L122" s="508">
        <v>0</v>
      </c>
      <c r="M122" s="508">
        <v>50</v>
      </c>
      <c r="N122" s="508">
        <v>21</v>
      </c>
      <c r="O122" s="508">
        <v>0</v>
      </c>
      <c r="P122" s="508">
        <v>0</v>
      </c>
      <c r="Q122" s="508">
        <v>0</v>
      </c>
      <c r="R122" s="508">
        <v>0</v>
      </c>
      <c r="S122" s="508">
        <v>0</v>
      </c>
      <c r="T122" s="508">
        <v>0</v>
      </c>
      <c r="U122" s="508">
        <v>242</v>
      </c>
      <c r="V122" s="508">
        <v>117</v>
      </c>
      <c r="X122" s="479" t="s">
        <v>118</v>
      </c>
      <c r="Y122" s="500">
        <v>615</v>
      </c>
      <c r="Z122" s="508">
        <v>3</v>
      </c>
      <c r="AA122" s="508">
        <v>1</v>
      </c>
      <c r="AB122" s="508">
        <v>3</v>
      </c>
      <c r="AC122" s="508">
        <v>1</v>
      </c>
      <c r="AD122" s="508">
        <v>0</v>
      </c>
      <c r="AE122" s="508">
        <v>0</v>
      </c>
      <c r="AF122" s="508">
        <v>0</v>
      </c>
      <c r="AG122" s="508">
        <v>0</v>
      </c>
      <c r="AH122" s="508">
        <v>0</v>
      </c>
      <c r="AI122" s="508">
        <v>0</v>
      </c>
      <c r="AJ122" s="508">
        <v>5</v>
      </c>
      <c r="AK122" s="508">
        <v>2</v>
      </c>
      <c r="AL122" s="508">
        <v>0</v>
      </c>
      <c r="AM122" s="508">
        <v>0</v>
      </c>
      <c r="AN122" s="508">
        <v>0</v>
      </c>
      <c r="AO122" s="508">
        <v>0</v>
      </c>
      <c r="AP122" s="508">
        <v>0</v>
      </c>
      <c r="AQ122" s="508">
        <v>0</v>
      </c>
      <c r="AR122" s="508">
        <v>11</v>
      </c>
      <c r="AS122" s="508">
        <v>4</v>
      </c>
      <c r="AU122" s="479" t="s">
        <v>118</v>
      </c>
      <c r="AV122" s="500">
        <v>615</v>
      </c>
      <c r="AW122" s="508">
        <v>2</v>
      </c>
      <c r="AX122" s="508">
        <v>2</v>
      </c>
      <c r="AY122" s="508">
        <v>0</v>
      </c>
      <c r="AZ122" s="508">
        <v>0</v>
      </c>
      <c r="BA122" s="508">
        <v>0</v>
      </c>
      <c r="BB122" s="508">
        <v>1</v>
      </c>
      <c r="BC122" s="508">
        <v>0</v>
      </c>
      <c r="BD122" s="508">
        <v>0</v>
      </c>
      <c r="BE122" s="508">
        <v>0</v>
      </c>
      <c r="BF122" s="508">
        <v>5</v>
      </c>
      <c r="BG122" s="508">
        <v>0</v>
      </c>
      <c r="BH122" s="508">
        <v>5</v>
      </c>
      <c r="BI122" s="508">
        <v>5</v>
      </c>
      <c r="BJ122" s="508">
        <v>1</v>
      </c>
      <c r="BL122" s="479" t="s">
        <v>118</v>
      </c>
      <c r="BM122" s="500">
        <v>615</v>
      </c>
      <c r="BN122" s="508">
        <v>5</v>
      </c>
      <c r="BO122" s="508">
        <v>0</v>
      </c>
      <c r="BP122" s="508">
        <v>0</v>
      </c>
      <c r="BQ122" s="508">
        <v>0</v>
      </c>
      <c r="BR122" s="508">
        <v>1</v>
      </c>
      <c r="BS122" s="508">
        <v>1</v>
      </c>
      <c r="BT122" s="508">
        <v>0</v>
      </c>
      <c r="BU122" s="508">
        <v>1</v>
      </c>
      <c r="BV122" s="508">
        <v>0</v>
      </c>
      <c r="BW122" s="508">
        <v>1</v>
      </c>
      <c r="BX122" s="508">
        <v>0</v>
      </c>
      <c r="BY122" s="508">
        <v>1</v>
      </c>
      <c r="BZ122" s="508">
        <v>0</v>
      </c>
      <c r="CA122" s="508">
        <v>0</v>
      </c>
      <c r="CB122" s="508">
        <v>0</v>
      </c>
      <c r="CC122" s="508">
        <v>0</v>
      </c>
      <c r="CD122" s="508">
        <v>0</v>
      </c>
      <c r="CE122" s="508">
        <v>0</v>
      </c>
    </row>
    <row r="123" spans="1:83">
      <c r="A123" s="480" t="s">
        <v>119</v>
      </c>
      <c r="B123" s="500"/>
      <c r="C123" s="508"/>
      <c r="D123" s="508"/>
      <c r="E123" s="508"/>
      <c r="F123" s="508"/>
      <c r="G123" s="508"/>
      <c r="H123" s="508"/>
      <c r="I123" s="508"/>
      <c r="J123" s="508"/>
      <c r="K123" s="508"/>
      <c r="L123" s="508"/>
      <c r="M123" s="508"/>
      <c r="N123" s="508"/>
      <c r="O123" s="508"/>
      <c r="P123" s="508"/>
      <c r="Q123" s="508"/>
      <c r="R123" s="508"/>
      <c r="S123" s="508"/>
      <c r="T123" s="508"/>
      <c r="U123" s="508"/>
      <c r="V123" s="508"/>
      <c r="X123" s="480" t="s">
        <v>119</v>
      </c>
      <c r="Y123" s="500"/>
      <c r="Z123" s="508"/>
      <c r="AA123" s="508"/>
      <c r="AB123" s="508"/>
      <c r="AC123" s="508"/>
      <c r="AD123" s="508"/>
      <c r="AE123" s="508"/>
      <c r="AF123" s="508"/>
      <c r="AG123" s="508"/>
      <c r="AH123" s="508"/>
      <c r="AI123" s="508"/>
      <c r="AJ123" s="508"/>
      <c r="AK123" s="508"/>
      <c r="AL123" s="508"/>
      <c r="AM123" s="508"/>
      <c r="AN123" s="508"/>
      <c r="AO123" s="508"/>
      <c r="AP123" s="508"/>
      <c r="AQ123" s="508"/>
      <c r="AR123" s="508"/>
      <c r="AS123" s="508"/>
      <c r="AU123" s="480" t="s">
        <v>119</v>
      </c>
      <c r="AV123" s="500"/>
      <c r="AW123" s="508"/>
      <c r="AX123" s="508"/>
      <c r="AY123" s="508"/>
      <c r="AZ123" s="508"/>
      <c r="BA123" s="508"/>
      <c r="BB123" s="508"/>
      <c r="BC123" s="508"/>
      <c r="BD123" s="508"/>
      <c r="BE123" s="508"/>
      <c r="BF123" s="508"/>
      <c r="BG123" s="508"/>
      <c r="BH123" s="508"/>
      <c r="BI123" s="508"/>
      <c r="BJ123" s="508"/>
      <c r="BL123" s="480" t="s">
        <v>119</v>
      </c>
      <c r="BM123" s="500"/>
      <c r="BN123" s="508"/>
      <c r="BO123" s="508"/>
      <c r="BP123" s="508"/>
      <c r="BQ123" s="508"/>
      <c r="BR123" s="508"/>
      <c r="BS123" s="508"/>
      <c r="BT123" s="508"/>
      <c r="BU123" s="508"/>
      <c r="BV123" s="508"/>
      <c r="BW123" s="508"/>
      <c r="BX123" s="508"/>
      <c r="BY123" s="508"/>
      <c r="BZ123" s="508"/>
      <c r="CA123" s="508"/>
      <c r="CB123" s="508"/>
      <c r="CC123" s="508"/>
      <c r="CD123" s="508"/>
      <c r="CE123" s="508"/>
    </row>
    <row r="124" spans="1:83">
      <c r="A124" s="479" t="s">
        <v>121</v>
      </c>
      <c r="B124" s="500">
        <v>413</v>
      </c>
      <c r="C124" s="508">
        <v>351</v>
      </c>
      <c r="D124" s="508">
        <v>156</v>
      </c>
      <c r="E124" s="508">
        <v>193</v>
      </c>
      <c r="F124" s="508">
        <v>118</v>
      </c>
      <c r="G124" s="508">
        <v>0</v>
      </c>
      <c r="H124" s="508">
        <v>0</v>
      </c>
      <c r="I124" s="508">
        <v>34</v>
      </c>
      <c r="J124" s="508">
        <v>16</v>
      </c>
      <c r="K124" s="508">
        <v>74</v>
      </c>
      <c r="L124" s="508">
        <v>23</v>
      </c>
      <c r="M124" s="508">
        <v>186</v>
      </c>
      <c r="N124" s="508">
        <v>86</v>
      </c>
      <c r="O124" s="508">
        <v>0</v>
      </c>
      <c r="P124" s="508">
        <v>0</v>
      </c>
      <c r="Q124" s="508">
        <v>48</v>
      </c>
      <c r="R124" s="508">
        <v>19</v>
      </c>
      <c r="S124" s="508">
        <v>0</v>
      </c>
      <c r="T124" s="508">
        <v>0</v>
      </c>
      <c r="U124" s="508">
        <v>886</v>
      </c>
      <c r="V124" s="508">
        <v>418</v>
      </c>
      <c r="X124" s="479" t="s">
        <v>121</v>
      </c>
      <c r="Y124" s="500">
        <v>413</v>
      </c>
      <c r="Z124" s="508">
        <v>19</v>
      </c>
      <c r="AA124" s="508">
        <v>10</v>
      </c>
      <c r="AB124" s="508">
        <v>1</v>
      </c>
      <c r="AC124" s="508">
        <v>1</v>
      </c>
      <c r="AD124" s="508">
        <v>0</v>
      </c>
      <c r="AE124" s="508">
        <v>0</v>
      </c>
      <c r="AF124" s="508">
        <v>8</v>
      </c>
      <c r="AG124" s="508">
        <v>1</v>
      </c>
      <c r="AH124" s="508">
        <v>7</v>
      </c>
      <c r="AI124" s="508">
        <v>1</v>
      </c>
      <c r="AJ124" s="508">
        <v>12</v>
      </c>
      <c r="AK124" s="508">
        <v>5</v>
      </c>
      <c r="AL124" s="508">
        <v>0</v>
      </c>
      <c r="AM124" s="508">
        <v>0</v>
      </c>
      <c r="AN124" s="508">
        <v>5</v>
      </c>
      <c r="AO124" s="508">
        <v>2</v>
      </c>
      <c r="AP124" s="508">
        <v>0</v>
      </c>
      <c r="AQ124" s="508">
        <v>0</v>
      </c>
      <c r="AR124" s="508">
        <v>52</v>
      </c>
      <c r="AS124" s="508">
        <v>20</v>
      </c>
      <c r="AU124" s="479" t="s">
        <v>121</v>
      </c>
      <c r="AV124" s="500">
        <v>413</v>
      </c>
      <c r="AW124" s="508">
        <v>8</v>
      </c>
      <c r="AX124" s="508">
        <v>5</v>
      </c>
      <c r="AY124" s="508">
        <v>0</v>
      </c>
      <c r="AZ124" s="508">
        <v>1</v>
      </c>
      <c r="BA124" s="508">
        <v>3</v>
      </c>
      <c r="BB124" s="508">
        <v>5</v>
      </c>
      <c r="BC124" s="508">
        <v>0</v>
      </c>
      <c r="BD124" s="508">
        <v>3</v>
      </c>
      <c r="BE124" s="508">
        <v>0</v>
      </c>
      <c r="BF124" s="508">
        <v>25</v>
      </c>
      <c r="BG124" s="508">
        <v>19</v>
      </c>
      <c r="BH124" s="508">
        <v>9</v>
      </c>
      <c r="BI124" s="508">
        <v>28</v>
      </c>
      <c r="BJ124" s="508">
        <v>4</v>
      </c>
      <c r="BL124" s="479" t="s">
        <v>121</v>
      </c>
      <c r="BM124" s="500">
        <v>413</v>
      </c>
      <c r="BN124" s="508">
        <v>68</v>
      </c>
      <c r="BO124" s="508">
        <v>14</v>
      </c>
      <c r="BP124" s="508">
        <v>3</v>
      </c>
      <c r="BQ124" s="508">
        <v>13</v>
      </c>
      <c r="BR124" s="508">
        <v>8</v>
      </c>
      <c r="BS124" s="508">
        <v>8</v>
      </c>
      <c r="BT124" s="508">
        <v>7</v>
      </c>
      <c r="BU124" s="508">
        <v>8</v>
      </c>
      <c r="BV124" s="508">
        <v>8</v>
      </c>
      <c r="BW124" s="508">
        <v>7</v>
      </c>
      <c r="BX124" s="508">
        <v>8</v>
      </c>
      <c r="BY124" s="508">
        <v>5</v>
      </c>
      <c r="BZ124" s="508">
        <v>5</v>
      </c>
      <c r="CA124" s="508">
        <v>0</v>
      </c>
      <c r="CB124" s="508">
        <v>0</v>
      </c>
      <c r="CC124" s="508">
        <v>0</v>
      </c>
      <c r="CD124" s="508">
        <v>2</v>
      </c>
      <c r="CE124" s="508">
        <v>2</v>
      </c>
    </row>
    <row r="125" spans="1:83">
      <c r="A125" s="479" t="s">
        <v>122</v>
      </c>
      <c r="B125" s="500">
        <v>414</v>
      </c>
      <c r="C125" s="508">
        <v>51</v>
      </c>
      <c r="D125" s="508">
        <v>23</v>
      </c>
      <c r="E125" s="508">
        <v>35</v>
      </c>
      <c r="F125" s="508">
        <v>17</v>
      </c>
      <c r="G125" s="508">
        <v>0</v>
      </c>
      <c r="H125" s="508">
        <v>0</v>
      </c>
      <c r="I125" s="508">
        <v>0</v>
      </c>
      <c r="J125" s="508">
        <v>0</v>
      </c>
      <c r="K125" s="508">
        <v>0</v>
      </c>
      <c r="L125" s="508">
        <v>0</v>
      </c>
      <c r="M125" s="508">
        <v>29</v>
      </c>
      <c r="N125" s="508">
        <v>10</v>
      </c>
      <c r="O125" s="508">
        <v>0</v>
      </c>
      <c r="P125" s="508">
        <v>0</v>
      </c>
      <c r="Q125" s="508">
        <v>0</v>
      </c>
      <c r="R125" s="508">
        <v>0</v>
      </c>
      <c r="S125" s="508">
        <v>0</v>
      </c>
      <c r="T125" s="508">
        <v>0</v>
      </c>
      <c r="U125" s="508">
        <v>115</v>
      </c>
      <c r="V125" s="508">
        <v>50</v>
      </c>
      <c r="X125" s="479" t="s">
        <v>122</v>
      </c>
      <c r="Y125" s="500">
        <v>414</v>
      </c>
      <c r="Z125" s="508">
        <v>3</v>
      </c>
      <c r="AA125" s="508">
        <v>1</v>
      </c>
      <c r="AB125" s="508">
        <v>1</v>
      </c>
      <c r="AC125" s="508">
        <v>1</v>
      </c>
      <c r="AD125" s="508">
        <v>0</v>
      </c>
      <c r="AE125" s="508">
        <v>0</v>
      </c>
      <c r="AF125" s="508">
        <v>0</v>
      </c>
      <c r="AG125" s="508">
        <v>0</v>
      </c>
      <c r="AH125" s="508">
        <v>0</v>
      </c>
      <c r="AI125" s="508">
        <v>0</v>
      </c>
      <c r="AJ125" s="508">
        <v>8</v>
      </c>
      <c r="AK125" s="508">
        <v>2</v>
      </c>
      <c r="AL125" s="508">
        <v>0</v>
      </c>
      <c r="AM125" s="508">
        <v>0</v>
      </c>
      <c r="AN125" s="508">
        <v>0</v>
      </c>
      <c r="AO125" s="508">
        <v>0</v>
      </c>
      <c r="AP125" s="508">
        <v>0</v>
      </c>
      <c r="AQ125" s="508">
        <v>0</v>
      </c>
      <c r="AR125" s="508">
        <v>12</v>
      </c>
      <c r="AS125" s="508">
        <v>4</v>
      </c>
      <c r="AU125" s="479" t="s">
        <v>122</v>
      </c>
      <c r="AV125" s="500">
        <v>414</v>
      </c>
      <c r="AW125" s="508">
        <v>1</v>
      </c>
      <c r="AX125" s="508">
        <v>1</v>
      </c>
      <c r="AY125" s="508">
        <v>0</v>
      </c>
      <c r="AZ125" s="508">
        <v>0</v>
      </c>
      <c r="BA125" s="508">
        <v>0</v>
      </c>
      <c r="BB125" s="508">
        <v>1</v>
      </c>
      <c r="BC125" s="508">
        <v>0</v>
      </c>
      <c r="BD125" s="508">
        <v>0</v>
      </c>
      <c r="BE125" s="508">
        <v>0</v>
      </c>
      <c r="BF125" s="508">
        <v>3</v>
      </c>
      <c r="BG125" s="508">
        <v>3</v>
      </c>
      <c r="BH125" s="508">
        <v>0</v>
      </c>
      <c r="BI125" s="508">
        <v>3</v>
      </c>
      <c r="BJ125" s="508">
        <v>1</v>
      </c>
      <c r="BL125" s="479" t="s">
        <v>122</v>
      </c>
      <c r="BM125" s="500">
        <v>414</v>
      </c>
      <c r="BN125" s="508">
        <v>12</v>
      </c>
      <c r="BO125" s="508">
        <v>1</v>
      </c>
      <c r="BP125" s="508">
        <v>1</v>
      </c>
      <c r="BQ125" s="508">
        <v>3</v>
      </c>
      <c r="BR125" s="508">
        <v>1</v>
      </c>
      <c r="BS125" s="508">
        <v>1</v>
      </c>
      <c r="BT125" s="508">
        <v>1</v>
      </c>
      <c r="BU125" s="508">
        <v>2</v>
      </c>
      <c r="BV125" s="508">
        <v>2</v>
      </c>
      <c r="BW125" s="508">
        <v>2</v>
      </c>
      <c r="BX125" s="508">
        <v>1</v>
      </c>
      <c r="BY125" s="508">
        <v>1</v>
      </c>
      <c r="BZ125" s="508">
        <v>1</v>
      </c>
      <c r="CA125" s="508">
        <v>0</v>
      </c>
      <c r="CB125" s="508">
        <v>0</v>
      </c>
      <c r="CC125" s="508">
        <v>0</v>
      </c>
      <c r="CD125" s="508">
        <v>0</v>
      </c>
      <c r="CE125" s="508">
        <v>1</v>
      </c>
    </row>
    <row r="126" spans="1:83">
      <c r="A126" s="479" t="s">
        <v>123</v>
      </c>
      <c r="B126" s="500">
        <v>412</v>
      </c>
      <c r="C126" s="508">
        <v>230</v>
      </c>
      <c r="D126" s="508">
        <v>95</v>
      </c>
      <c r="E126" s="508">
        <v>75</v>
      </c>
      <c r="F126" s="508">
        <v>31</v>
      </c>
      <c r="G126" s="508">
        <v>0</v>
      </c>
      <c r="H126" s="508">
        <v>0</v>
      </c>
      <c r="I126" s="508">
        <v>29</v>
      </c>
      <c r="J126" s="508">
        <v>8</v>
      </c>
      <c r="K126" s="508">
        <v>0</v>
      </c>
      <c r="L126" s="508">
        <v>0</v>
      </c>
      <c r="M126" s="508">
        <v>98</v>
      </c>
      <c r="N126" s="508">
        <v>41</v>
      </c>
      <c r="O126" s="508">
        <v>0</v>
      </c>
      <c r="P126" s="508">
        <v>0</v>
      </c>
      <c r="Q126" s="508">
        <v>24</v>
      </c>
      <c r="R126" s="508">
        <v>5</v>
      </c>
      <c r="S126" s="508">
        <v>0</v>
      </c>
      <c r="T126" s="508">
        <v>0</v>
      </c>
      <c r="U126" s="508">
        <v>456</v>
      </c>
      <c r="V126" s="508">
        <v>180</v>
      </c>
      <c r="X126" s="479" t="s">
        <v>123</v>
      </c>
      <c r="Y126" s="500">
        <v>412</v>
      </c>
      <c r="Z126" s="508">
        <v>0</v>
      </c>
      <c r="AA126" s="508">
        <v>0</v>
      </c>
      <c r="AB126" s="508">
        <v>1</v>
      </c>
      <c r="AC126" s="508">
        <v>0</v>
      </c>
      <c r="AD126" s="508">
        <v>0</v>
      </c>
      <c r="AE126" s="508">
        <v>0</v>
      </c>
      <c r="AF126" s="508">
        <v>1</v>
      </c>
      <c r="AG126" s="508">
        <v>1</v>
      </c>
      <c r="AH126" s="508">
        <v>0</v>
      </c>
      <c r="AI126" s="508">
        <v>0</v>
      </c>
      <c r="AJ126" s="508">
        <v>8</v>
      </c>
      <c r="AK126" s="508">
        <v>3</v>
      </c>
      <c r="AL126" s="508">
        <v>0</v>
      </c>
      <c r="AM126" s="508">
        <v>0</v>
      </c>
      <c r="AN126" s="508">
        <v>9</v>
      </c>
      <c r="AO126" s="508">
        <v>2</v>
      </c>
      <c r="AP126" s="508">
        <v>0</v>
      </c>
      <c r="AQ126" s="508">
        <v>0</v>
      </c>
      <c r="AR126" s="508">
        <v>19</v>
      </c>
      <c r="AS126" s="508">
        <v>6</v>
      </c>
      <c r="AU126" s="479" t="s">
        <v>123</v>
      </c>
      <c r="AV126" s="500">
        <v>412</v>
      </c>
      <c r="AW126" s="508">
        <v>3</v>
      </c>
      <c r="AX126" s="508">
        <v>1</v>
      </c>
      <c r="AY126" s="508">
        <v>0</v>
      </c>
      <c r="AZ126" s="508">
        <v>1</v>
      </c>
      <c r="BA126" s="508">
        <v>0</v>
      </c>
      <c r="BB126" s="508">
        <v>1</v>
      </c>
      <c r="BC126" s="508">
        <v>0</v>
      </c>
      <c r="BD126" s="508">
        <v>1</v>
      </c>
      <c r="BE126" s="508">
        <v>0</v>
      </c>
      <c r="BF126" s="508">
        <v>7</v>
      </c>
      <c r="BG126" s="508">
        <v>7</v>
      </c>
      <c r="BH126" s="508">
        <v>0</v>
      </c>
      <c r="BI126" s="508">
        <v>7</v>
      </c>
      <c r="BJ126" s="508">
        <v>1</v>
      </c>
      <c r="BL126" s="479" t="s">
        <v>123</v>
      </c>
      <c r="BM126" s="500">
        <v>412</v>
      </c>
      <c r="BN126" s="508">
        <v>12</v>
      </c>
      <c r="BO126" s="508">
        <v>0</v>
      </c>
      <c r="BP126" s="508">
        <v>3</v>
      </c>
      <c r="BQ126" s="508">
        <v>3</v>
      </c>
      <c r="BR126" s="508">
        <v>2</v>
      </c>
      <c r="BS126" s="508">
        <v>2</v>
      </c>
      <c r="BT126" s="508">
        <v>1</v>
      </c>
      <c r="BU126" s="508">
        <v>1</v>
      </c>
      <c r="BV126" s="508">
        <v>1</v>
      </c>
      <c r="BW126" s="508">
        <v>2</v>
      </c>
      <c r="BX126" s="508">
        <v>1</v>
      </c>
      <c r="BY126" s="508">
        <v>1</v>
      </c>
      <c r="BZ126" s="508">
        <v>1</v>
      </c>
      <c r="CA126" s="508">
        <v>0</v>
      </c>
      <c r="CB126" s="508">
        <v>0</v>
      </c>
      <c r="CC126" s="508">
        <v>0</v>
      </c>
      <c r="CD126" s="508">
        <v>0</v>
      </c>
      <c r="CE126" s="508">
        <v>0</v>
      </c>
    </row>
    <row r="127" spans="1:83">
      <c r="A127" s="479" t="s">
        <v>125</v>
      </c>
      <c r="B127" s="500">
        <v>410</v>
      </c>
      <c r="C127" s="508">
        <v>470</v>
      </c>
      <c r="D127" s="508">
        <v>162</v>
      </c>
      <c r="E127" s="508">
        <v>178</v>
      </c>
      <c r="F127" s="508">
        <v>66</v>
      </c>
      <c r="G127" s="508">
        <v>0</v>
      </c>
      <c r="H127" s="508">
        <v>0</v>
      </c>
      <c r="I127" s="508">
        <v>107</v>
      </c>
      <c r="J127" s="508">
        <v>17</v>
      </c>
      <c r="K127" s="508">
        <v>41</v>
      </c>
      <c r="L127" s="508">
        <v>16</v>
      </c>
      <c r="M127" s="508">
        <v>240</v>
      </c>
      <c r="N127" s="508">
        <v>106</v>
      </c>
      <c r="O127" s="508">
        <v>0</v>
      </c>
      <c r="P127" s="508">
        <v>0</v>
      </c>
      <c r="Q127" s="508">
        <v>98</v>
      </c>
      <c r="R127" s="508">
        <v>32</v>
      </c>
      <c r="S127" s="508">
        <v>0</v>
      </c>
      <c r="T127" s="508">
        <v>0</v>
      </c>
      <c r="U127" s="508">
        <v>1134</v>
      </c>
      <c r="V127" s="508">
        <v>399</v>
      </c>
      <c r="X127" s="479" t="s">
        <v>125</v>
      </c>
      <c r="Y127" s="500">
        <v>410</v>
      </c>
      <c r="Z127" s="508">
        <v>9</v>
      </c>
      <c r="AA127" s="508">
        <v>5</v>
      </c>
      <c r="AB127" s="508">
        <v>0</v>
      </c>
      <c r="AC127" s="508">
        <v>0</v>
      </c>
      <c r="AD127" s="508">
        <v>0</v>
      </c>
      <c r="AE127" s="508">
        <v>0</v>
      </c>
      <c r="AF127" s="508">
        <v>5</v>
      </c>
      <c r="AG127" s="508">
        <v>0</v>
      </c>
      <c r="AH127" s="508">
        <v>1</v>
      </c>
      <c r="AI127" s="508">
        <v>0</v>
      </c>
      <c r="AJ127" s="508">
        <v>95</v>
      </c>
      <c r="AK127" s="508">
        <v>35</v>
      </c>
      <c r="AL127" s="508">
        <v>0</v>
      </c>
      <c r="AM127" s="508">
        <v>0</v>
      </c>
      <c r="AN127" s="508">
        <v>23</v>
      </c>
      <c r="AO127" s="508">
        <v>6</v>
      </c>
      <c r="AP127" s="508">
        <v>0</v>
      </c>
      <c r="AQ127" s="508">
        <v>0</v>
      </c>
      <c r="AR127" s="508">
        <v>133</v>
      </c>
      <c r="AS127" s="508">
        <v>46</v>
      </c>
      <c r="AU127" s="479" t="s">
        <v>125</v>
      </c>
      <c r="AV127" s="500">
        <v>410</v>
      </c>
      <c r="AW127" s="508">
        <v>6</v>
      </c>
      <c r="AX127" s="508">
        <v>3</v>
      </c>
      <c r="AY127" s="508">
        <v>0</v>
      </c>
      <c r="AZ127" s="508">
        <v>2</v>
      </c>
      <c r="BA127" s="508">
        <v>1</v>
      </c>
      <c r="BB127" s="508">
        <v>3</v>
      </c>
      <c r="BC127" s="508">
        <v>0</v>
      </c>
      <c r="BD127" s="508">
        <v>2</v>
      </c>
      <c r="BE127" s="508">
        <v>0</v>
      </c>
      <c r="BF127" s="508">
        <v>17</v>
      </c>
      <c r="BG127" s="508">
        <v>15</v>
      </c>
      <c r="BH127" s="508">
        <v>1</v>
      </c>
      <c r="BI127" s="508">
        <v>16</v>
      </c>
      <c r="BJ127" s="508">
        <v>3</v>
      </c>
      <c r="BL127" s="479" t="s">
        <v>125</v>
      </c>
      <c r="BM127" s="500">
        <v>410</v>
      </c>
      <c r="BN127" s="508">
        <v>23</v>
      </c>
      <c r="BO127" s="508">
        <v>7</v>
      </c>
      <c r="BP127" s="508">
        <v>1</v>
      </c>
      <c r="BQ127" s="508">
        <v>8</v>
      </c>
      <c r="BR127" s="508">
        <v>4</v>
      </c>
      <c r="BS127" s="508">
        <v>5</v>
      </c>
      <c r="BT127" s="508">
        <v>4</v>
      </c>
      <c r="BU127" s="508">
        <v>4</v>
      </c>
      <c r="BV127" s="508">
        <v>5</v>
      </c>
      <c r="BW127" s="508">
        <v>4</v>
      </c>
      <c r="BX127" s="508">
        <v>3</v>
      </c>
      <c r="BY127" s="508">
        <v>4</v>
      </c>
      <c r="BZ127" s="508">
        <v>2</v>
      </c>
      <c r="CA127" s="508">
        <v>0</v>
      </c>
      <c r="CB127" s="508">
        <v>0</v>
      </c>
      <c r="CC127" s="508">
        <v>0</v>
      </c>
      <c r="CD127" s="508">
        <v>0</v>
      </c>
      <c r="CE127" s="508">
        <v>0</v>
      </c>
    </row>
    <row r="128" spans="1:83">
      <c r="A128" s="479" t="s">
        <v>126</v>
      </c>
      <c r="B128" s="500">
        <v>409</v>
      </c>
      <c r="C128" s="508">
        <v>72</v>
      </c>
      <c r="D128" s="508">
        <v>23</v>
      </c>
      <c r="E128" s="508">
        <v>75</v>
      </c>
      <c r="F128" s="508">
        <v>25</v>
      </c>
      <c r="G128" s="508">
        <v>0</v>
      </c>
      <c r="H128" s="508">
        <v>0</v>
      </c>
      <c r="I128" s="508">
        <v>0</v>
      </c>
      <c r="J128" s="508">
        <v>0</v>
      </c>
      <c r="K128" s="508">
        <v>0</v>
      </c>
      <c r="L128" s="508">
        <v>0</v>
      </c>
      <c r="M128" s="508">
        <v>56</v>
      </c>
      <c r="N128" s="508">
        <v>17</v>
      </c>
      <c r="O128" s="508">
        <v>0</v>
      </c>
      <c r="P128" s="508">
        <v>0</v>
      </c>
      <c r="Q128" s="508">
        <v>0</v>
      </c>
      <c r="R128" s="508">
        <v>0</v>
      </c>
      <c r="S128" s="508">
        <v>0</v>
      </c>
      <c r="T128" s="508">
        <v>0</v>
      </c>
      <c r="U128" s="508">
        <v>203</v>
      </c>
      <c r="V128" s="508">
        <v>65</v>
      </c>
      <c r="X128" s="479" t="s">
        <v>126</v>
      </c>
      <c r="Y128" s="500">
        <v>409</v>
      </c>
      <c r="Z128" s="508">
        <v>3</v>
      </c>
      <c r="AA128" s="508">
        <v>0</v>
      </c>
      <c r="AB128" s="508">
        <v>0</v>
      </c>
      <c r="AC128" s="508">
        <v>0</v>
      </c>
      <c r="AD128" s="508">
        <v>0</v>
      </c>
      <c r="AE128" s="508">
        <v>0</v>
      </c>
      <c r="AF128" s="508">
        <v>0</v>
      </c>
      <c r="AG128" s="508">
        <v>0</v>
      </c>
      <c r="AH128" s="508">
        <v>0</v>
      </c>
      <c r="AI128" s="508">
        <v>0</v>
      </c>
      <c r="AJ128" s="508">
        <v>12</v>
      </c>
      <c r="AK128" s="508">
        <v>6</v>
      </c>
      <c r="AL128" s="508">
        <v>0</v>
      </c>
      <c r="AM128" s="508">
        <v>0</v>
      </c>
      <c r="AN128" s="508">
        <v>0</v>
      </c>
      <c r="AO128" s="508">
        <v>0</v>
      </c>
      <c r="AP128" s="508">
        <v>0</v>
      </c>
      <c r="AQ128" s="508">
        <v>0</v>
      </c>
      <c r="AR128" s="508">
        <v>15</v>
      </c>
      <c r="AS128" s="508">
        <v>6</v>
      </c>
      <c r="AU128" s="479" t="s">
        <v>126</v>
      </c>
      <c r="AV128" s="500">
        <v>409</v>
      </c>
      <c r="AW128" s="508">
        <v>1</v>
      </c>
      <c r="AX128" s="508">
        <v>1</v>
      </c>
      <c r="AY128" s="508">
        <v>0</v>
      </c>
      <c r="AZ128" s="508">
        <v>0</v>
      </c>
      <c r="BA128" s="508">
        <v>0</v>
      </c>
      <c r="BB128" s="508">
        <v>1</v>
      </c>
      <c r="BC128" s="508">
        <v>0</v>
      </c>
      <c r="BD128" s="508">
        <v>0</v>
      </c>
      <c r="BE128" s="508">
        <v>0</v>
      </c>
      <c r="BF128" s="508">
        <v>3</v>
      </c>
      <c r="BG128" s="508">
        <v>2</v>
      </c>
      <c r="BH128" s="508">
        <v>1</v>
      </c>
      <c r="BI128" s="508">
        <v>3</v>
      </c>
      <c r="BJ128" s="508">
        <v>1</v>
      </c>
      <c r="BL128" s="479" t="s">
        <v>126</v>
      </c>
      <c r="BM128" s="500">
        <v>409</v>
      </c>
      <c r="BN128" s="508">
        <v>11</v>
      </c>
      <c r="BO128" s="508">
        <v>4</v>
      </c>
      <c r="BP128" s="508">
        <v>0</v>
      </c>
      <c r="BQ128" s="508">
        <v>4</v>
      </c>
      <c r="BR128" s="508">
        <v>1</v>
      </c>
      <c r="BS128" s="508">
        <v>1</v>
      </c>
      <c r="BT128" s="508">
        <v>1</v>
      </c>
      <c r="BU128" s="508">
        <v>1</v>
      </c>
      <c r="BV128" s="508">
        <v>1</v>
      </c>
      <c r="BW128" s="508">
        <v>2</v>
      </c>
      <c r="BX128" s="508">
        <v>1</v>
      </c>
      <c r="BY128" s="508">
        <v>1</v>
      </c>
      <c r="BZ128" s="508">
        <v>1</v>
      </c>
      <c r="CA128" s="508">
        <v>0</v>
      </c>
      <c r="CB128" s="508">
        <v>0</v>
      </c>
      <c r="CC128" s="508">
        <v>0</v>
      </c>
      <c r="CD128" s="508">
        <v>1</v>
      </c>
      <c r="CE128" s="508">
        <v>0</v>
      </c>
    </row>
    <row r="129" spans="1:83">
      <c r="A129" s="480" t="s">
        <v>127</v>
      </c>
      <c r="B129" s="500"/>
      <c r="C129" s="508"/>
      <c r="D129" s="508"/>
      <c r="E129" s="508"/>
      <c r="F129" s="508"/>
      <c r="G129" s="508"/>
      <c r="H129" s="508"/>
      <c r="I129" s="508"/>
      <c r="J129" s="508"/>
      <c r="K129" s="508"/>
      <c r="L129" s="508"/>
      <c r="M129" s="508"/>
      <c r="N129" s="508"/>
      <c r="O129" s="508"/>
      <c r="P129" s="508"/>
      <c r="Q129" s="508"/>
      <c r="R129" s="508"/>
      <c r="S129" s="508"/>
      <c r="T129" s="508"/>
      <c r="U129" s="508"/>
      <c r="V129" s="508"/>
      <c r="X129" s="480" t="s">
        <v>127</v>
      </c>
      <c r="Y129" s="500"/>
      <c r="Z129" s="508"/>
      <c r="AA129" s="508"/>
      <c r="AB129" s="508"/>
      <c r="AC129" s="508"/>
      <c r="AD129" s="508"/>
      <c r="AE129" s="508"/>
      <c r="AF129" s="508"/>
      <c r="AG129" s="508"/>
      <c r="AH129" s="508"/>
      <c r="AI129" s="508"/>
      <c r="AJ129" s="508"/>
      <c r="AK129" s="508"/>
      <c r="AL129" s="508"/>
      <c r="AM129" s="508"/>
      <c r="AN129" s="508"/>
      <c r="AO129" s="508"/>
      <c r="AP129" s="508"/>
      <c r="AQ129" s="508"/>
      <c r="AR129" s="508"/>
      <c r="AS129" s="508"/>
      <c r="AU129" s="480" t="s">
        <v>127</v>
      </c>
      <c r="AV129" s="500"/>
      <c r="AW129" s="508"/>
      <c r="AX129" s="508"/>
      <c r="AY129" s="508"/>
      <c r="AZ129" s="508"/>
      <c r="BA129" s="508"/>
      <c r="BB129" s="508"/>
      <c r="BC129" s="508"/>
      <c r="BD129" s="508"/>
      <c r="BE129" s="508"/>
      <c r="BF129" s="508"/>
      <c r="BG129" s="508"/>
      <c r="BH129" s="508"/>
      <c r="BI129" s="508"/>
      <c r="BJ129" s="508"/>
      <c r="BL129" s="480" t="s">
        <v>127</v>
      </c>
      <c r="BM129" s="500"/>
      <c r="BN129" s="508"/>
      <c r="BO129" s="508"/>
      <c r="BP129" s="508"/>
      <c r="BQ129" s="508"/>
      <c r="BR129" s="508"/>
      <c r="BS129" s="508"/>
      <c r="BT129" s="508"/>
      <c r="BU129" s="508"/>
      <c r="BV129" s="508"/>
      <c r="BW129" s="508"/>
      <c r="BX129" s="508"/>
      <c r="BY129" s="508"/>
      <c r="BZ129" s="508"/>
      <c r="CA129" s="508"/>
      <c r="CB129" s="508"/>
      <c r="CC129" s="508"/>
      <c r="CD129" s="508"/>
      <c r="CE129" s="508"/>
    </row>
    <row r="130" spans="1:83">
      <c r="A130" s="479" t="s">
        <v>128</v>
      </c>
      <c r="B130" s="500">
        <v>110</v>
      </c>
      <c r="C130" s="508">
        <v>480</v>
      </c>
      <c r="D130" s="508">
        <v>247</v>
      </c>
      <c r="E130" s="508">
        <v>208</v>
      </c>
      <c r="F130" s="508">
        <v>112</v>
      </c>
      <c r="G130" s="508">
        <v>0</v>
      </c>
      <c r="H130" s="508">
        <v>0</v>
      </c>
      <c r="I130" s="508">
        <v>0</v>
      </c>
      <c r="J130" s="508">
        <v>0</v>
      </c>
      <c r="K130" s="508">
        <v>96</v>
      </c>
      <c r="L130" s="508">
        <v>44</v>
      </c>
      <c r="M130" s="508">
        <v>229</v>
      </c>
      <c r="N130" s="508">
        <v>141</v>
      </c>
      <c r="O130" s="508">
        <v>0</v>
      </c>
      <c r="P130" s="508">
        <v>0</v>
      </c>
      <c r="Q130" s="508">
        <v>21</v>
      </c>
      <c r="R130" s="508">
        <v>6</v>
      </c>
      <c r="S130" s="508">
        <v>28</v>
      </c>
      <c r="T130" s="508">
        <v>7</v>
      </c>
      <c r="U130" s="508">
        <v>1062</v>
      </c>
      <c r="V130" s="508">
        <v>557</v>
      </c>
      <c r="X130" s="479" t="s">
        <v>128</v>
      </c>
      <c r="Y130" s="500">
        <v>110</v>
      </c>
      <c r="Z130" s="508">
        <v>11</v>
      </c>
      <c r="AA130" s="508">
        <v>3</v>
      </c>
      <c r="AB130" s="508">
        <v>3</v>
      </c>
      <c r="AC130" s="508">
        <v>1</v>
      </c>
      <c r="AD130" s="508">
        <v>0</v>
      </c>
      <c r="AE130" s="508">
        <v>0</v>
      </c>
      <c r="AF130" s="508">
        <v>0</v>
      </c>
      <c r="AG130" s="508">
        <v>0</v>
      </c>
      <c r="AH130" s="508">
        <v>5</v>
      </c>
      <c r="AI130" s="508">
        <v>2</v>
      </c>
      <c r="AJ130" s="508">
        <v>12</v>
      </c>
      <c r="AK130" s="508">
        <v>9</v>
      </c>
      <c r="AL130" s="508">
        <v>0</v>
      </c>
      <c r="AM130" s="508">
        <v>0</v>
      </c>
      <c r="AN130" s="508">
        <v>6</v>
      </c>
      <c r="AO130" s="508">
        <v>2</v>
      </c>
      <c r="AP130" s="508">
        <v>4</v>
      </c>
      <c r="AQ130" s="508">
        <v>2</v>
      </c>
      <c r="AR130" s="508">
        <v>41</v>
      </c>
      <c r="AS130" s="508">
        <v>19</v>
      </c>
      <c r="AU130" s="479" t="s">
        <v>128</v>
      </c>
      <c r="AV130" s="500">
        <v>110</v>
      </c>
      <c r="AW130" s="508">
        <v>12</v>
      </c>
      <c r="AX130" s="508">
        <v>8</v>
      </c>
      <c r="AY130" s="508">
        <v>0</v>
      </c>
      <c r="AZ130" s="508">
        <v>0</v>
      </c>
      <c r="BA130" s="508">
        <v>3</v>
      </c>
      <c r="BB130" s="508">
        <v>9</v>
      </c>
      <c r="BC130" s="508">
        <v>0</v>
      </c>
      <c r="BD130" s="508">
        <v>1</v>
      </c>
      <c r="BE130" s="508">
        <v>1</v>
      </c>
      <c r="BF130" s="508">
        <v>34</v>
      </c>
      <c r="BG130" s="508">
        <v>32</v>
      </c>
      <c r="BH130" s="508">
        <v>1</v>
      </c>
      <c r="BI130" s="508">
        <v>33</v>
      </c>
      <c r="BJ130" s="508">
        <v>8</v>
      </c>
      <c r="BL130" s="479" t="s">
        <v>128</v>
      </c>
      <c r="BM130" s="500">
        <v>110</v>
      </c>
      <c r="BN130" s="508">
        <v>83</v>
      </c>
      <c r="BO130" s="508">
        <v>30</v>
      </c>
      <c r="BP130" s="508">
        <v>1</v>
      </c>
      <c r="BQ130" s="508">
        <v>27</v>
      </c>
      <c r="BR130" s="508">
        <v>8</v>
      </c>
      <c r="BS130" s="508">
        <v>11</v>
      </c>
      <c r="BT130" s="508">
        <v>10</v>
      </c>
      <c r="BU130" s="508">
        <v>11</v>
      </c>
      <c r="BV130" s="508">
        <v>10</v>
      </c>
      <c r="BW130" s="508">
        <v>11</v>
      </c>
      <c r="BX130" s="508">
        <v>11</v>
      </c>
      <c r="BY130" s="508">
        <v>9</v>
      </c>
      <c r="BZ130" s="508">
        <v>8</v>
      </c>
      <c r="CA130" s="508">
        <v>0</v>
      </c>
      <c r="CB130" s="508">
        <v>0</v>
      </c>
      <c r="CC130" s="508">
        <v>0</v>
      </c>
      <c r="CD130" s="508">
        <v>0</v>
      </c>
      <c r="CE130" s="508">
        <v>1</v>
      </c>
    </row>
    <row r="131" spans="1:83">
      <c r="A131" s="479" t="s">
        <v>129</v>
      </c>
      <c r="B131" s="500">
        <v>114</v>
      </c>
      <c r="C131" s="508">
        <v>449</v>
      </c>
      <c r="D131" s="508">
        <v>246</v>
      </c>
      <c r="E131" s="508">
        <v>124</v>
      </c>
      <c r="F131" s="508">
        <v>60</v>
      </c>
      <c r="G131" s="508">
        <v>0</v>
      </c>
      <c r="H131" s="508">
        <v>0</v>
      </c>
      <c r="I131" s="508">
        <v>72</v>
      </c>
      <c r="J131" s="508">
        <v>32</v>
      </c>
      <c r="K131" s="508">
        <v>0</v>
      </c>
      <c r="L131" s="508">
        <v>0</v>
      </c>
      <c r="M131" s="508">
        <v>163</v>
      </c>
      <c r="N131" s="508">
        <v>89</v>
      </c>
      <c r="O131" s="508">
        <v>0</v>
      </c>
      <c r="P131" s="508">
        <v>0</v>
      </c>
      <c r="Q131" s="508">
        <v>31</v>
      </c>
      <c r="R131" s="508">
        <v>7</v>
      </c>
      <c r="S131" s="508">
        <v>0</v>
      </c>
      <c r="T131" s="508">
        <v>0</v>
      </c>
      <c r="U131" s="508">
        <v>839</v>
      </c>
      <c r="V131" s="508">
        <v>434</v>
      </c>
      <c r="X131" s="479" t="s">
        <v>129</v>
      </c>
      <c r="Y131" s="500">
        <v>114</v>
      </c>
      <c r="Z131" s="508">
        <v>4</v>
      </c>
      <c r="AA131" s="508">
        <v>0</v>
      </c>
      <c r="AB131" s="508">
        <v>7</v>
      </c>
      <c r="AC131" s="508">
        <v>1</v>
      </c>
      <c r="AD131" s="508">
        <v>0</v>
      </c>
      <c r="AE131" s="508">
        <v>0</v>
      </c>
      <c r="AF131" s="508">
        <v>0</v>
      </c>
      <c r="AG131" s="508">
        <v>0</v>
      </c>
      <c r="AH131" s="508">
        <v>0</v>
      </c>
      <c r="AI131" s="508">
        <v>0</v>
      </c>
      <c r="AJ131" s="508">
        <v>16</v>
      </c>
      <c r="AK131" s="508">
        <v>8</v>
      </c>
      <c r="AL131" s="508">
        <v>0</v>
      </c>
      <c r="AM131" s="508">
        <v>0</v>
      </c>
      <c r="AN131" s="508">
        <v>1</v>
      </c>
      <c r="AO131" s="508">
        <v>0</v>
      </c>
      <c r="AP131" s="508">
        <v>0</v>
      </c>
      <c r="AQ131" s="508">
        <v>0</v>
      </c>
      <c r="AR131" s="508">
        <v>28</v>
      </c>
      <c r="AS131" s="508">
        <v>9</v>
      </c>
      <c r="AU131" s="479" t="s">
        <v>129</v>
      </c>
      <c r="AV131" s="500">
        <v>114</v>
      </c>
      <c r="AW131" s="508">
        <v>10</v>
      </c>
      <c r="AX131" s="508">
        <v>4</v>
      </c>
      <c r="AY131" s="508">
        <v>0</v>
      </c>
      <c r="AZ131" s="508">
        <v>3</v>
      </c>
      <c r="BA131" s="508">
        <v>0</v>
      </c>
      <c r="BB131" s="508">
        <v>4</v>
      </c>
      <c r="BC131" s="508">
        <v>0</v>
      </c>
      <c r="BD131" s="508">
        <v>1</v>
      </c>
      <c r="BE131" s="508">
        <v>0</v>
      </c>
      <c r="BF131" s="508">
        <v>22</v>
      </c>
      <c r="BG131" s="508">
        <v>22</v>
      </c>
      <c r="BH131" s="508">
        <v>2</v>
      </c>
      <c r="BI131" s="508">
        <v>24</v>
      </c>
      <c r="BJ131" s="508">
        <v>7</v>
      </c>
      <c r="BL131" s="479" t="s">
        <v>129</v>
      </c>
      <c r="BM131" s="500">
        <v>114</v>
      </c>
      <c r="BN131" s="508">
        <v>53</v>
      </c>
      <c r="BO131" s="508">
        <v>8</v>
      </c>
      <c r="BP131" s="508">
        <v>0</v>
      </c>
      <c r="BQ131" s="508">
        <v>12</v>
      </c>
      <c r="BR131" s="508">
        <v>5</v>
      </c>
      <c r="BS131" s="508">
        <v>6</v>
      </c>
      <c r="BT131" s="508">
        <v>7</v>
      </c>
      <c r="BU131" s="508">
        <v>6</v>
      </c>
      <c r="BV131" s="508">
        <v>8</v>
      </c>
      <c r="BW131" s="508">
        <v>7</v>
      </c>
      <c r="BX131" s="508">
        <v>5</v>
      </c>
      <c r="BY131" s="508">
        <v>5</v>
      </c>
      <c r="BZ131" s="508">
        <v>7</v>
      </c>
      <c r="CA131" s="508">
        <v>1</v>
      </c>
      <c r="CB131" s="508">
        <v>0</v>
      </c>
      <c r="CC131" s="508">
        <v>0</v>
      </c>
      <c r="CD131" s="508">
        <v>1</v>
      </c>
      <c r="CE131" s="508">
        <v>1</v>
      </c>
    </row>
    <row r="132" spans="1:83">
      <c r="A132" s="479" t="s">
        <v>130</v>
      </c>
      <c r="B132" s="500">
        <v>108</v>
      </c>
      <c r="C132" s="508">
        <v>1791</v>
      </c>
      <c r="D132" s="508">
        <v>922</v>
      </c>
      <c r="E132" s="508">
        <v>711</v>
      </c>
      <c r="F132" s="508">
        <v>406</v>
      </c>
      <c r="G132" s="508">
        <v>99</v>
      </c>
      <c r="H132" s="508">
        <v>40</v>
      </c>
      <c r="I132" s="508">
        <v>256</v>
      </c>
      <c r="J132" s="508">
        <v>115</v>
      </c>
      <c r="K132" s="508">
        <v>228</v>
      </c>
      <c r="L132" s="508">
        <v>118</v>
      </c>
      <c r="M132" s="508">
        <v>785</v>
      </c>
      <c r="N132" s="508">
        <v>409</v>
      </c>
      <c r="O132" s="508">
        <v>86</v>
      </c>
      <c r="P132" s="508">
        <v>38</v>
      </c>
      <c r="Q132" s="508">
        <v>215</v>
      </c>
      <c r="R132" s="508">
        <v>96</v>
      </c>
      <c r="S132" s="508">
        <v>61</v>
      </c>
      <c r="T132" s="508">
        <v>23</v>
      </c>
      <c r="U132" s="508">
        <v>4232</v>
      </c>
      <c r="V132" s="508">
        <v>2167</v>
      </c>
      <c r="X132" s="479" t="s">
        <v>130</v>
      </c>
      <c r="Y132" s="500">
        <v>108</v>
      </c>
      <c r="Z132" s="508">
        <v>90</v>
      </c>
      <c r="AA132" s="508">
        <v>45</v>
      </c>
      <c r="AB132" s="508">
        <v>12</v>
      </c>
      <c r="AC132" s="508">
        <v>8</v>
      </c>
      <c r="AD132" s="508">
        <v>5</v>
      </c>
      <c r="AE132" s="508">
        <v>2</v>
      </c>
      <c r="AF132" s="508">
        <v>5</v>
      </c>
      <c r="AG132" s="508">
        <v>3</v>
      </c>
      <c r="AH132" s="508">
        <v>1</v>
      </c>
      <c r="AI132" s="508">
        <v>1</v>
      </c>
      <c r="AJ132" s="508">
        <v>93</v>
      </c>
      <c r="AK132" s="508">
        <v>49</v>
      </c>
      <c r="AL132" s="508">
        <v>5</v>
      </c>
      <c r="AM132" s="508">
        <v>0</v>
      </c>
      <c r="AN132" s="508">
        <v>59</v>
      </c>
      <c r="AO132" s="508">
        <v>25</v>
      </c>
      <c r="AP132" s="508">
        <v>10</v>
      </c>
      <c r="AQ132" s="508">
        <v>2</v>
      </c>
      <c r="AR132" s="508">
        <v>280</v>
      </c>
      <c r="AS132" s="508">
        <v>135</v>
      </c>
      <c r="AU132" s="479" t="s">
        <v>130</v>
      </c>
      <c r="AV132" s="500">
        <v>108</v>
      </c>
      <c r="AW132" s="508">
        <v>38</v>
      </c>
      <c r="AX132" s="508">
        <v>19</v>
      </c>
      <c r="AY132" s="508">
        <v>4</v>
      </c>
      <c r="AZ132" s="508">
        <v>6</v>
      </c>
      <c r="BA132" s="508">
        <v>6</v>
      </c>
      <c r="BB132" s="508">
        <v>22</v>
      </c>
      <c r="BC132" s="508">
        <v>4</v>
      </c>
      <c r="BD132" s="508">
        <v>7</v>
      </c>
      <c r="BE132" s="508">
        <v>2</v>
      </c>
      <c r="BF132" s="508">
        <v>108</v>
      </c>
      <c r="BG132" s="508">
        <v>110</v>
      </c>
      <c r="BH132" s="508">
        <v>1</v>
      </c>
      <c r="BI132" s="508">
        <v>111</v>
      </c>
      <c r="BJ132" s="508">
        <v>16</v>
      </c>
      <c r="BL132" s="479" t="s">
        <v>130</v>
      </c>
      <c r="BM132" s="500">
        <v>108</v>
      </c>
      <c r="BN132" s="508">
        <v>259</v>
      </c>
      <c r="BO132" s="508">
        <v>103</v>
      </c>
      <c r="BP132" s="508">
        <v>11</v>
      </c>
      <c r="BQ132" s="508">
        <v>25</v>
      </c>
      <c r="BR132" s="508">
        <v>30</v>
      </c>
      <c r="BS132" s="508">
        <v>27</v>
      </c>
      <c r="BT132" s="508">
        <v>25</v>
      </c>
      <c r="BU132" s="508">
        <v>37</v>
      </c>
      <c r="BV132" s="508">
        <v>32</v>
      </c>
      <c r="BW132" s="508">
        <v>25</v>
      </c>
      <c r="BX132" s="508">
        <v>34</v>
      </c>
      <c r="BY132" s="508">
        <v>20</v>
      </c>
      <c r="BZ132" s="508">
        <v>18</v>
      </c>
      <c r="CA132" s="508">
        <v>3</v>
      </c>
      <c r="CB132" s="508">
        <v>0</v>
      </c>
      <c r="CC132" s="508">
        <v>0</v>
      </c>
      <c r="CD132" s="508">
        <v>3</v>
      </c>
      <c r="CE132" s="508">
        <v>6</v>
      </c>
    </row>
    <row r="133" spans="1:83">
      <c r="A133" s="479" t="s">
        <v>131</v>
      </c>
      <c r="B133" s="500">
        <v>118</v>
      </c>
      <c r="C133" s="508">
        <v>249</v>
      </c>
      <c r="D133" s="508">
        <v>118</v>
      </c>
      <c r="E133" s="508">
        <v>77</v>
      </c>
      <c r="F133" s="508">
        <v>35</v>
      </c>
      <c r="G133" s="508">
        <v>15</v>
      </c>
      <c r="H133" s="508">
        <v>8</v>
      </c>
      <c r="I133" s="508">
        <v>0</v>
      </c>
      <c r="J133" s="508">
        <v>0</v>
      </c>
      <c r="K133" s="508">
        <v>21</v>
      </c>
      <c r="L133" s="508">
        <v>14</v>
      </c>
      <c r="M133" s="508">
        <v>86</v>
      </c>
      <c r="N133" s="508">
        <v>44</v>
      </c>
      <c r="O133" s="508">
        <v>0</v>
      </c>
      <c r="P133" s="508">
        <v>0</v>
      </c>
      <c r="Q133" s="508">
        <v>1</v>
      </c>
      <c r="R133" s="508">
        <v>0</v>
      </c>
      <c r="S133" s="508">
        <v>0</v>
      </c>
      <c r="T133" s="508">
        <v>0</v>
      </c>
      <c r="U133" s="508">
        <v>449</v>
      </c>
      <c r="V133" s="508">
        <v>219</v>
      </c>
      <c r="X133" s="479" t="s">
        <v>131</v>
      </c>
      <c r="Y133" s="500">
        <v>118</v>
      </c>
      <c r="Z133" s="508">
        <v>3</v>
      </c>
      <c r="AA133" s="508">
        <v>2</v>
      </c>
      <c r="AB133" s="508">
        <v>2</v>
      </c>
      <c r="AC133" s="508">
        <v>0</v>
      </c>
      <c r="AD133" s="508">
        <v>0</v>
      </c>
      <c r="AE133" s="508">
        <v>0</v>
      </c>
      <c r="AF133" s="508">
        <v>0</v>
      </c>
      <c r="AG133" s="508">
        <v>0</v>
      </c>
      <c r="AH133" s="508">
        <v>0</v>
      </c>
      <c r="AI133" s="508">
        <v>0</v>
      </c>
      <c r="AJ133" s="508">
        <v>18</v>
      </c>
      <c r="AK133" s="508">
        <v>9</v>
      </c>
      <c r="AL133" s="508">
        <v>0</v>
      </c>
      <c r="AM133" s="508">
        <v>0</v>
      </c>
      <c r="AN133" s="508">
        <v>0</v>
      </c>
      <c r="AO133" s="508">
        <v>0</v>
      </c>
      <c r="AP133" s="508">
        <v>0</v>
      </c>
      <c r="AQ133" s="508">
        <v>0</v>
      </c>
      <c r="AR133" s="508">
        <v>23</v>
      </c>
      <c r="AS133" s="508">
        <v>11</v>
      </c>
      <c r="AU133" s="479" t="s">
        <v>131</v>
      </c>
      <c r="AV133" s="500">
        <v>118</v>
      </c>
      <c r="AW133" s="508">
        <v>5</v>
      </c>
      <c r="AX133" s="508">
        <v>3</v>
      </c>
      <c r="AY133" s="508">
        <v>1</v>
      </c>
      <c r="AZ133" s="508">
        <v>0</v>
      </c>
      <c r="BA133" s="508">
        <v>1</v>
      </c>
      <c r="BB133" s="508">
        <v>5</v>
      </c>
      <c r="BC133" s="508">
        <v>0</v>
      </c>
      <c r="BD133" s="508">
        <v>1</v>
      </c>
      <c r="BE133" s="508">
        <v>0</v>
      </c>
      <c r="BF133" s="508">
        <v>16</v>
      </c>
      <c r="BG133" s="508">
        <v>12</v>
      </c>
      <c r="BH133" s="508">
        <v>3</v>
      </c>
      <c r="BI133" s="508">
        <v>15</v>
      </c>
      <c r="BJ133" s="508">
        <v>5</v>
      </c>
      <c r="BL133" s="479" t="s">
        <v>131</v>
      </c>
      <c r="BM133" s="500">
        <v>118</v>
      </c>
      <c r="BN133" s="508">
        <v>36</v>
      </c>
      <c r="BO133" s="508">
        <v>12</v>
      </c>
      <c r="BP133" s="508">
        <v>2</v>
      </c>
      <c r="BQ133" s="508">
        <v>4</v>
      </c>
      <c r="BR133" s="508">
        <v>4</v>
      </c>
      <c r="BS133" s="508">
        <v>5</v>
      </c>
      <c r="BT133" s="508">
        <v>3</v>
      </c>
      <c r="BU133" s="508">
        <v>6</v>
      </c>
      <c r="BV133" s="508">
        <v>3</v>
      </c>
      <c r="BW133" s="508">
        <v>5</v>
      </c>
      <c r="BX133" s="508">
        <v>4</v>
      </c>
      <c r="BY133" s="508">
        <v>3</v>
      </c>
      <c r="BZ133" s="508">
        <v>2</v>
      </c>
      <c r="CA133" s="508">
        <v>0</v>
      </c>
      <c r="CB133" s="508">
        <v>0</v>
      </c>
      <c r="CC133" s="508">
        <v>0</v>
      </c>
      <c r="CD133" s="508">
        <v>1</v>
      </c>
      <c r="CE133" s="508">
        <v>1</v>
      </c>
    </row>
    <row r="134" spans="1:83">
      <c r="A134" s="479" t="s">
        <v>132</v>
      </c>
      <c r="B134" s="500">
        <v>109</v>
      </c>
      <c r="C134" s="508">
        <v>510</v>
      </c>
      <c r="D134" s="508">
        <v>245</v>
      </c>
      <c r="E134" s="508">
        <v>224</v>
      </c>
      <c r="F134" s="508">
        <v>108</v>
      </c>
      <c r="G134" s="508">
        <v>33</v>
      </c>
      <c r="H134" s="508">
        <v>21</v>
      </c>
      <c r="I134" s="508">
        <v>98</v>
      </c>
      <c r="J134" s="508">
        <v>16</v>
      </c>
      <c r="K134" s="508">
        <v>0</v>
      </c>
      <c r="L134" s="508">
        <v>0</v>
      </c>
      <c r="M134" s="508">
        <v>172</v>
      </c>
      <c r="N134" s="508">
        <v>97</v>
      </c>
      <c r="O134" s="508">
        <v>37</v>
      </c>
      <c r="P134" s="508">
        <v>19</v>
      </c>
      <c r="Q134" s="508">
        <v>61</v>
      </c>
      <c r="R134" s="508">
        <v>24</v>
      </c>
      <c r="S134" s="508">
        <v>0</v>
      </c>
      <c r="T134" s="508">
        <v>0</v>
      </c>
      <c r="U134" s="508">
        <v>1135</v>
      </c>
      <c r="V134" s="508">
        <v>530</v>
      </c>
      <c r="X134" s="479" t="s">
        <v>132</v>
      </c>
      <c r="Y134" s="500">
        <v>109</v>
      </c>
      <c r="Z134" s="508">
        <v>9</v>
      </c>
      <c r="AA134" s="508">
        <v>3</v>
      </c>
      <c r="AB134" s="508">
        <v>5</v>
      </c>
      <c r="AC134" s="508">
        <v>4</v>
      </c>
      <c r="AD134" s="508">
        <v>0</v>
      </c>
      <c r="AE134" s="508">
        <v>0</v>
      </c>
      <c r="AF134" s="508">
        <v>0</v>
      </c>
      <c r="AG134" s="508">
        <v>0</v>
      </c>
      <c r="AH134" s="508">
        <v>0</v>
      </c>
      <c r="AI134" s="508">
        <v>0</v>
      </c>
      <c r="AJ134" s="508">
        <v>22</v>
      </c>
      <c r="AK134" s="508">
        <v>15</v>
      </c>
      <c r="AL134" s="508">
        <v>0</v>
      </c>
      <c r="AM134" s="508">
        <v>0</v>
      </c>
      <c r="AN134" s="508">
        <v>9</v>
      </c>
      <c r="AO134" s="508">
        <v>3</v>
      </c>
      <c r="AP134" s="508">
        <v>0</v>
      </c>
      <c r="AQ134" s="508">
        <v>0</v>
      </c>
      <c r="AR134" s="508">
        <v>45</v>
      </c>
      <c r="AS134" s="508">
        <v>25</v>
      </c>
      <c r="AU134" s="479" t="s">
        <v>132</v>
      </c>
      <c r="AV134" s="500">
        <v>109</v>
      </c>
      <c r="AW134" s="508">
        <v>9</v>
      </c>
      <c r="AX134" s="508">
        <v>5</v>
      </c>
      <c r="AY134" s="508">
        <v>1</v>
      </c>
      <c r="AZ134" s="508">
        <v>2</v>
      </c>
      <c r="BA134" s="508">
        <v>0</v>
      </c>
      <c r="BB134" s="508">
        <v>5</v>
      </c>
      <c r="BC134" s="508">
        <v>1</v>
      </c>
      <c r="BD134" s="508">
        <v>3</v>
      </c>
      <c r="BE134" s="508">
        <v>0</v>
      </c>
      <c r="BF134" s="508">
        <v>26</v>
      </c>
      <c r="BG134" s="508">
        <v>26</v>
      </c>
      <c r="BH134" s="508">
        <v>0</v>
      </c>
      <c r="BI134" s="508">
        <v>26</v>
      </c>
      <c r="BJ134" s="508">
        <v>4</v>
      </c>
      <c r="BL134" s="479" t="s">
        <v>132</v>
      </c>
      <c r="BM134" s="500">
        <v>109</v>
      </c>
      <c r="BN134" s="508">
        <v>52</v>
      </c>
      <c r="BO134" s="508">
        <v>20</v>
      </c>
      <c r="BP134" s="508">
        <v>1</v>
      </c>
      <c r="BQ134" s="508">
        <v>7</v>
      </c>
      <c r="BR134" s="508">
        <v>7</v>
      </c>
      <c r="BS134" s="508">
        <v>8</v>
      </c>
      <c r="BT134" s="508">
        <v>6</v>
      </c>
      <c r="BU134" s="508">
        <v>9</v>
      </c>
      <c r="BV134" s="508">
        <v>6</v>
      </c>
      <c r="BW134" s="508">
        <v>6</v>
      </c>
      <c r="BX134" s="508">
        <v>6</v>
      </c>
      <c r="BY134" s="508">
        <v>5</v>
      </c>
      <c r="BZ134" s="508">
        <v>5</v>
      </c>
      <c r="CA134" s="508">
        <v>0</v>
      </c>
      <c r="CB134" s="508">
        <v>0</v>
      </c>
      <c r="CC134" s="508">
        <v>0</v>
      </c>
      <c r="CD134" s="508">
        <v>10</v>
      </c>
      <c r="CE134" s="508">
        <v>3</v>
      </c>
    </row>
    <row r="135" spans="1:83">
      <c r="A135" s="479" t="s">
        <v>133</v>
      </c>
      <c r="B135" s="500">
        <v>116</v>
      </c>
      <c r="C135" s="508">
        <v>683</v>
      </c>
      <c r="D135" s="508">
        <v>376</v>
      </c>
      <c r="E135" s="508">
        <v>119</v>
      </c>
      <c r="F135" s="508">
        <v>67</v>
      </c>
      <c r="G135" s="508">
        <v>0</v>
      </c>
      <c r="H135" s="508">
        <v>0</v>
      </c>
      <c r="I135" s="508">
        <v>189</v>
      </c>
      <c r="J135" s="508">
        <v>85</v>
      </c>
      <c r="K135" s="508">
        <v>0</v>
      </c>
      <c r="L135" s="508">
        <v>0</v>
      </c>
      <c r="M135" s="508">
        <v>319</v>
      </c>
      <c r="N135" s="508">
        <v>166</v>
      </c>
      <c r="O135" s="508">
        <v>0</v>
      </c>
      <c r="P135" s="508">
        <v>0</v>
      </c>
      <c r="Q135" s="508">
        <v>81</v>
      </c>
      <c r="R135" s="508">
        <v>43</v>
      </c>
      <c r="S135" s="508">
        <v>0</v>
      </c>
      <c r="T135" s="508">
        <v>0</v>
      </c>
      <c r="U135" s="508">
        <v>1391</v>
      </c>
      <c r="V135" s="508">
        <v>737</v>
      </c>
      <c r="X135" s="479" t="s">
        <v>133</v>
      </c>
      <c r="Y135" s="500">
        <v>116</v>
      </c>
      <c r="Z135" s="508">
        <v>32</v>
      </c>
      <c r="AA135" s="508">
        <v>16</v>
      </c>
      <c r="AB135" s="508">
        <v>10</v>
      </c>
      <c r="AC135" s="508">
        <v>5</v>
      </c>
      <c r="AD135" s="508">
        <v>0</v>
      </c>
      <c r="AE135" s="508">
        <v>0</v>
      </c>
      <c r="AF135" s="508">
        <v>21</v>
      </c>
      <c r="AG135" s="508">
        <v>3</v>
      </c>
      <c r="AH135" s="508">
        <v>0</v>
      </c>
      <c r="AI135" s="508">
        <v>0</v>
      </c>
      <c r="AJ135" s="508">
        <v>58</v>
      </c>
      <c r="AK135" s="508">
        <v>32</v>
      </c>
      <c r="AL135" s="508">
        <v>0</v>
      </c>
      <c r="AM135" s="508">
        <v>0</v>
      </c>
      <c r="AN135" s="508">
        <v>17</v>
      </c>
      <c r="AO135" s="508">
        <v>12</v>
      </c>
      <c r="AP135" s="508">
        <v>0</v>
      </c>
      <c r="AQ135" s="508">
        <v>0</v>
      </c>
      <c r="AR135" s="508">
        <v>138</v>
      </c>
      <c r="AS135" s="508">
        <v>68</v>
      </c>
      <c r="AU135" s="479" t="s">
        <v>133</v>
      </c>
      <c r="AV135" s="500">
        <v>116</v>
      </c>
      <c r="AW135" s="508">
        <v>13</v>
      </c>
      <c r="AX135" s="508">
        <v>3</v>
      </c>
      <c r="AY135" s="508">
        <v>0</v>
      </c>
      <c r="AZ135" s="508">
        <v>3</v>
      </c>
      <c r="BA135" s="508">
        <v>0</v>
      </c>
      <c r="BB135" s="508">
        <v>6</v>
      </c>
      <c r="BC135" s="508">
        <v>0</v>
      </c>
      <c r="BD135" s="508">
        <v>2</v>
      </c>
      <c r="BE135" s="508">
        <v>0</v>
      </c>
      <c r="BF135" s="508">
        <v>27</v>
      </c>
      <c r="BG135" s="508">
        <v>23</v>
      </c>
      <c r="BH135" s="508">
        <v>5</v>
      </c>
      <c r="BI135" s="508">
        <v>28</v>
      </c>
      <c r="BJ135" s="508">
        <v>5</v>
      </c>
      <c r="BL135" s="479" t="s">
        <v>133</v>
      </c>
      <c r="BM135" s="500">
        <v>116</v>
      </c>
      <c r="BN135" s="508">
        <v>62</v>
      </c>
      <c r="BO135" s="508">
        <v>23</v>
      </c>
      <c r="BP135" s="508">
        <v>3</v>
      </c>
      <c r="BQ135" s="508">
        <v>8</v>
      </c>
      <c r="BR135" s="508">
        <v>9</v>
      </c>
      <c r="BS135" s="508">
        <v>8</v>
      </c>
      <c r="BT135" s="508">
        <v>6</v>
      </c>
      <c r="BU135" s="508">
        <v>8</v>
      </c>
      <c r="BV135" s="508">
        <v>8</v>
      </c>
      <c r="BW135" s="508">
        <v>8</v>
      </c>
      <c r="BX135" s="508">
        <v>8</v>
      </c>
      <c r="BY135" s="508">
        <v>4</v>
      </c>
      <c r="BZ135" s="508">
        <v>4</v>
      </c>
      <c r="CA135" s="508">
        <v>0</v>
      </c>
      <c r="CB135" s="508">
        <v>0</v>
      </c>
      <c r="CC135" s="508">
        <v>0</v>
      </c>
      <c r="CD135" s="508">
        <v>2</v>
      </c>
      <c r="CE135" s="508">
        <v>3</v>
      </c>
    </row>
    <row r="136" spans="1:83">
      <c r="A136" s="480" t="s">
        <v>134</v>
      </c>
      <c r="B136" s="500"/>
      <c r="C136" s="508"/>
      <c r="D136" s="508"/>
      <c r="E136" s="508"/>
      <c r="F136" s="508"/>
      <c r="G136" s="508"/>
      <c r="H136" s="508"/>
      <c r="I136" s="508"/>
      <c r="J136" s="508"/>
      <c r="K136" s="508"/>
      <c r="L136" s="508"/>
      <c r="M136" s="508"/>
      <c r="N136" s="508"/>
      <c r="O136" s="508"/>
      <c r="P136" s="508"/>
      <c r="Q136" s="508"/>
      <c r="R136" s="508"/>
      <c r="S136" s="508"/>
      <c r="T136" s="508"/>
      <c r="U136" s="508"/>
      <c r="V136" s="508"/>
      <c r="X136" s="480" t="s">
        <v>134</v>
      </c>
      <c r="Y136" s="500"/>
      <c r="Z136" s="508"/>
      <c r="AA136" s="508"/>
      <c r="AB136" s="508"/>
      <c r="AC136" s="508"/>
      <c r="AD136" s="508"/>
      <c r="AE136" s="508"/>
      <c r="AF136" s="508"/>
      <c r="AG136" s="508"/>
      <c r="AH136" s="508"/>
      <c r="AI136" s="508"/>
      <c r="AJ136" s="508"/>
      <c r="AK136" s="508"/>
      <c r="AL136" s="508"/>
      <c r="AM136" s="508"/>
      <c r="AN136" s="508"/>
      <c r="AO136" s="508"/>
      <c r="AP136" s="508"/>
      <c r="AQ136" s="508"/>
      <c r="AR136" s="508"/>
      <c r="AS136" s="508"/>
      <c r="AU136" s="480" t="s">
        <v>134</v>
      </c>
      <c r="AV136" s="500"/>
      <c r="AW136" s="508"/>
      <c r="AX136" s="508"/>
      <c r="AY136" s="508"/>
      <c r="AZ136" s="508"/>
      <c r="BA136" s="508"/>
      <c r="BB136" s="508"/>
      <c r="BC136" s="508"/>
      <c r="BD136" s="508"/>
      <c r="BE136" s="508"/>
      <c r="BF136" s="508"/>
      <c r="BG136" s="508"/>
      <c r="BH136" s="508"/>
      <c r="BI136" s="508"/>
      <c r="BJ136" s="508"/>
      <c r="BL136" s="480" t="s">
        <v>134</v>
      </c>
      <c r="BM136" s="500"/>
      <c r="BN136" s="508"/>
      <c r="BO136" s="508"/>
      <c r="BP136" s="508"/>
      <c r="BQ136" s="508"/>
      <c r="BR136" s="508"/>
      <c r="BS136" s="508"/>
      <c r="BT136" s="508"/>
      <c r="BU136" s="508"/>
      <c r="BV136" s="508"/>
      <c r="BW136" s="508"/>
      <c r="BX136" s="508"/>
      <c r="BY136" s="508"/>
      <c r="BZ136" s="508"/>
      <c r="CA136" s="508"/>
      <c r="CB136" s="508"/>
      <c r="CC136" s="508"/>
      <c r="CD136" s="508"/>
      <c r="CE136" s="508"/>
    </row>
    <row r="137" spans="1:83">
      <c r="A137" s="479" t="s">
        <v>137</v>
      </c>
      <c r="B137" s="500">
        <v>210</v>
      </c>
      <c r="C137" s="508">
        <v>370</v>
      </c>
      <c r="D137" s="508">
        <v>164</v>
      </c>
      <c r="E137" s="508">
        <v>126</v>
      </c>
      <c r="F137" s="508">
        <v>67</v>
      </c>
      <c r="G137" s="508">
        <v>0</v>
      </c>
      <c r="H137" s="508">
        <v>0</v>
      </c>
      <c r="I137" s="508">
        <v>0</v>
      </c>
      <c r="J137" s="508">
        <v>0</v>
      </c>
      <c r="K137" s="508">
        <v>57</v>
      </c>
      <c r="L137" s="508">
        <v>24</v>
      </c>
      <c r="M137" s="508">
        <v>130</v>
      </c>
      <c r="N137" s="508">
        <v>73</v>
      </c>
      <c r="O137" s="508">
        <v>0</v>
      </c>
      <c r="P137" s="508">
        <v>0</v>
      </c>
      <c r="Q137" s="508">
        <v>0</v>
      </c>
      <c r="R137" s="508">
        <v>0</v>
      </c>
      <c r="S137" s="508">
        <v>54</v>
      </c>
      <c r="T137" s="508">
        <v>18</v>
      </c>
      <c r="U137" s="508">
        <v>737</v>
      </c>
      <c r="V137" s="508">
        <v>346</v>
      </c>
      <c r="X137" s="479" t="s">
        <v>137</v>
      </c>
      <c r="Y137" s="500">
        <v>210</v>
      </c>
      <c r="Z137" s="508">
        <v>13</v>
      </c>
      <c r="AA137" s="508">
        <v>8</v>
      </c>
      <c r="AB137" s="508">
        <v>11</v>
      </c>
      <c r="AC137" s="508">
        <v>7</v>
      </c>
      <c r="AD137" s="508">
        <v>0</v>
      </c>
      <c r="AE137" s="508">
        <v>0</v>
      </c>
      <c r="AF137" s="508">
        <v>0</v>
      </c>
      <c r="AG137" s="508">
        <v>0</v>
      </c>
      <c r="AH137" s="508">
        <v>9</v>
      </c>
      <c r="AI137" s="508">
        <v>1</v>
      </c>
      <c r="AJ137" s="508">
        <v>22</v>
      </c>
      <c r="AK137" s="508">
        <v>13</v>
      </c>
      <c r="AL137" s="508">
        <v>0</v>
      </c>
      <c r="AM137" s="508">
        <v>0</v>
      </c>
      <c r="AN137" s="508">
        <v>0</v>
      </c>
      <c r="AO137" s="508">
        <v>0</v>
      </c>
      <c r="AP137" s="508">
        <v>17</v>
      </c>
      <c r="AQ137" s="508">
        <v>5</v>
      </c>
      <c r="AR137" s="508">
        <v>72</v>
      </c>
      <c r="AS137" s="508">
        <v>34</v>
      </c>
      <c r="AU137" s="479" t="s">
        <v>137</v>
      </c>
      <c r="AV137" s="500">
        <v>210</v>
      </c>
      <c r="AW137" s="508">
        <v>5</v>
      </c>
      <c r="AX137" s="508">
        <v>2</v>
      </c>
      <c r="AY137" s="508">
        <v>0</v>
      </c>
      <c r="AZ137" s="508">
        <v>0</v>
      </c>
      <c r="BA137" s="508">
        <v>1</v>
      </c>
      <c r="BB137" s="508">
        <v>2</v>
      </c>
      <c r="BC137" s="508">
        <v>0</v>
      </c>
      <c r="BD137" s="508">
        <v>0</v>
      </c>
      <c r="BE137" s="508">
        <v>1</v>
      </c>
      <c r="BF137" s="508">
        <v>11</v>
      </c>
      <c r="BG137" s="508">
        <v>11</v>
      </c>
      <c r="BH137" s="508">
        <v>0</v>
      </c>
      <c r="BI137" s="508">
        <v>11</v>
      </c>
      <c r="BJ137" s="508">
        <v>2</v>
      </c>
      <c r="BL137" s="479" t="s">
        <v>137</v>
      </c>
      <c r="BM137" s="500">
        <v>210</v>
      </c>
      <c r="BN137" s="508">
        <v>11</v>
      </c>
      <c r="BO137" s="508">
        <v>5</v>
      </c>
      <c r="BP137" s="508">
        <v>1</v>
      </c>
      <c r="BQ137" s="508">
        <v>2</v>
      </c>
      <c r="BR137" s="508">
        <v>2</v>
      </c>
      <c r="BS137" s="508">
        <v>2</v>
      </c>
      <c r="BT137" s="508">
        <v>1</v>
      </c>
      <c r="BU137" s="508">
        <v>2</v>
      </c>
      <c r="BV137" s="508">
        <v>0</v>
      </c>
      <c r="BW137" s="508">
        <v>2</v>
      </c>
      <c r="BX137" s="508">
        <v>1</v>
      </c>
      <c r="BY137" s="508">
        <v>0</v>
      </c>
      <c r="BZ137" s="508">
        <v>0</v>
      </c>
      <c r="CA137" s="508">
        <v>0</v>
      </c>
      <c r="CB137" s="508">
        <v>0</v>
      </c>
      <c r="CC137" s="508">
        <v>0</v>
      </c>
      <c r="CD137" s="508">
        <v>1</v>
      </c>
      <c r="CE137" s="508">
        <v>0</v>
      </c>
    </row>
    <row r="138" spans="1:83">
      <c r="A138" s="481" t="s">
        <v>138</v>
      </c>
      <c r="B138" s="501">
        <v>209</v>
      </c>
      <c r="C138" s="509">
        <v>107</v>
      </c>
      <c r="D138" s="509">
        <v>68</v>
      </c>
      <c r="E138" s="509">
        <v>49</v>
      </c>
      <c r="F138" s="509">
        <v>28</v>
      </c>
      <c r="G138" s="509">
        <v>0</v>
      </c>
      <c r="H138" s="509">
        <v>0</v>
      </c>
      <c r="I138" s="509">
        <v>0</v>
      </c>
      <c r="J138" s="509">
        <v>0</v>
      </c>
      <c r="K138" s="509">
        <v>44</v>
      </c>
      <c r="L138" s="509">
        <v>22</v>
      </c>
      <c r="M138" s="509">
        <v>72</v>
      </c>
      <c r="N138" s="509">
        <v>44</v>
      </c>
      <c r="O138" s="509">
        <v>0</v>
      </c>
      <c r="P138" s="509">
        <v>0</v>
      </c>
      <c r="Q138" s="509">
        <v>0</v>
      </c>
      <c r="R138" s="509">
        <v>0</v>
      </c>
      <c r="S138" s="509">
        <v>29</v>
      </c>
      <c r="T138" s="509">
        <v>14</v>
      </c>
      <c r="U138" s="509">
        <v>301</v>
      </c>
      <c r="V138" s="509">
        <v>176</v>
      </c>
      <c r="X138" s="481" t="s">
        <v>138</v>
      </c>
      <c r="Y138" s="501">
        <v>209</v>
      </c>
      <c r="Z138" s="509">
        <v>3</v>
      </c>
      <c r="AA138" s="509">
        <v>2</v>
      </c>
      <c r="AB138" s="509">
        <v>0</v>
      </c>
      <c r="AC138" s="509">
        <v>0</v>
      </c>
      <c r="AD138" s="509">
        <v>0</v>
      </c>
      <c r="AE138" s="509">
        <v>0</v>
      </c>
      <c r="AF138" s="509">
        <v>0</v>
      </c>
      <c r="AG138" s="509">
        <v>0</v>
      </c>
      <c r="AH138" s="509">
        <v>0</v>
      </c>
      <c r="AI138" s="509">
        <v>0</v>
      </c>
      <c r="AJ138" s="509">
        <v>1</v>
      </c>
      <c r="AK138" s="509">
        <v>0</v>
      </c>
      <c r="AL138" s="509">
        <v>0</v>
      </c>
      <c r="AM138" s="509">
        <v>0</v>
      </c>
      <c r="AN138" s="509">
        <v>0</v>
      </c>
      <c r="AO138" s="509">
        <v>0</v>
      </c>
      <c r="AP138" s="509">
        <v>0</v>
      </c>
      <c r="AQ138" s="509">
        <v>0</v>
      </c>
      <c r="AR138" s="509">
        <v>4</v>
      </c>
      <c r="AS138" s="509">
        <v>2</v>
      </c>
      <c r="AU138" s="481" t="s">
        <v>138</v>
      </c>
      <c r="AV138" s="501">
        <v>209</v>
      </c>
      <c r="AW138" s="509">
        <v>3</v>
      </c>
      <c r="AX138" s="509">
        <v>1</v>
      </c>
      <c r="AY138" s="509">
        <v>0</v>
      </c>
      <c r="AZ138" s="509">
        <v>0</v>
      </c>
      <c r="BA138" s="509">
        <v>1</v>
      </c>
      <c r="BB138" s="509">
        <v>2</v>
      </c>
      <c r="BC138" s="509">
        <v>0</v>
      </c>
      <c r="BD138" s="509">
        <v>0</v>
      </c>
      <c r="BE138" s="509">
        <v>1</v>
      </c>
      <c r="BF138" s="509">
        <v>8</v>
      </c>
      <c r="BG138" s="509">
        <v>8</v>
      </c>
      <c r="BH138" s="509">
        <v>0</v>
      </c>
      <c r="BI138" s="509">
        <v>8</v>
      </c>
      <c r="BJ138" s="509">
        <v>1</v>
      </c>
      <c r="BL138" s="481" t="s">
        <v>138</v>
      </c>
      <c r="BM138" s="501">
        <v>209</v>
      </c>
      <c r="BN138" s="509">
        <v>23</v>
      </c>
      <c r="BO138" s="509">
        <v>12</v>
      </c>
      <c r="BP138" s="509">
        <v>4</v>
      </c>
      <c r="BQ138" s="509">
        <v>0</v>
      </c>
      <c r="BR138" s="509">
        <v>3</v>
      </c>
      <c r="BS138" s="509">
        <v>3</v>
      </c>
      <c r="BT138" s="509">
        <v>2</v>
      </c>
      <c r="BU138" s="509">
        <v>2</v>
      </c>
      <c r="BV138" s="509">
        <v>2</v>
      </c>
      <c r="BW138" s="509">
        <v>3</v>
      </c>
      <c r="BX138" s="509">
        <v>2</v>
      </c>
      <c r="BY138" s="509">
        <v>2</v>
      </c>
      <c r="BZ138" s="509">
        <v>1</v>
      </c>
      <c r="CA138" s="509">
        <v>2</v>
      </c>
      <c r="CB138" s="509">
        <v>0</v>
      </c>
      <c r="CC138" s="509">
        <v>0</v>
      </c>
      <c r="CD138" s="509">
        <v>1</v>
      </c>
      <c r="CE138" s="509">
        <v>0</v>
      </c>
    </row>
    <row r="146" spans="1:64">
      <c r="A146" s="1346"/>
      <c r="BL146" s="1346"/>
    </row>
  </sheetData>
  <mergeCells count="148">
    <mergeCell ref="AU102:BJ102"/>
    <mergeCell ref="BL102:CE102"/>
    <mergeCell ref="BP70:BQ70"/>
    <mergeCell ref="BN70:BO70"/>
    <mergeCell ref="AV70:AV71"/>
    <mergeCell ref="AW70:BF70"/>
    <mergeCell ref="BG70:BI70"/>
    <mergeCell ref="BJ70:BJ71"/>
    <mergeCell ref="BL70:BL71"/>
    <mergeCell ref="AJ70:AK70"/>
    <mergeCell ref="K70:L70"/>
    <mergeCell ref="M70:N70"/>
    <mergeCell ref="O70:P70"/>
    <mergeCell ref="Q70:R70"/>
    <mergeCell ref="AL70:AM70"/>
    <mergeCell ref="AN70:AO70"/>
    <mergeCell ref="A102:V102"/>
    <mergeCell ref="X102:AS102"/>
    <mergeCell ref="BL67:CE67"/>
    <mergeCell ref="S70:T70"/>
    <mergeCell ref="U70:V70"/>
    <mergeCell ref="X70:X71"/>
    <mergeCell ref="Y70:Y71"/>
    <mergeCell ref="Z70:AA70"/>
    <mergeCell ref="A67:V67"/>
    <mergeCell ref="BM70:BM71"/>
    <mergeCell ref="A70:A71"/>
    <mergeCell ref="B70:B71"/>
    <mergeCell ref="C70:D70"/>
    <mergeCell ref="E70:F70"/>
    <mergeCell ref="G70:H70"/>
    <mergeCell ref="I70:J70"/>
    <mergeCell ref="BR70:CE70"/>
    <mergeCell ref="AP70:AQ70"/>
    <mergeCell ref="AR70:AS70"/>
    <mergeCell ref="AU70:AU71"/>
    <mergeCell ref="AB70:AC70"/>
    <mergeCell ref="X67:AS67"/>
    <mergeCell ref="AU67:BJ67"/>
    <mergeCell ref="AD70:AE70"/>
    <mergeCell ref="AF70:AG70"/>
    <mergeCell ref="AH70:AI70"/>
    <mergeCell ref="BL2:CE2"/>
    <mergeCell ref="BL32:CE32"/>
    <mergeCell ref="X2:AS2"/>
    <mergeCell ref="X32:AS32"/>
    <mergeCell ref="AU2:BJ2"/>
    <mergeCell ref="AU32:BJ32"/>
    <mergeCell ref="BN35:BO35"/>
    <mergeCell ref="BR35:CE35"/>
    <mergeCell ref="A35:A36"/>
    <mergeCell ref="A2:V2"/>
    <mergeCell ref="B35:B36"/>
    <mergeCell ref="X35:X36"/>
    <mergeCell ref="Y35:Y36"/>
    <mergeCell ref="AU35:AU36"/>
    <mergeCell ref="AV35:AV36"/>
    <mergeCell ref="BL35:BL36"/>
    <mergeCell ref="AF35:AG35"/>
    <mergeCell ref="C35:D35"/>
    <mergeCell ref="E35:F35"/>
    <mergeCell ref="G35:H35"/>
    <mergeCell ref="I35:J35"/>
    <mergeCell ref="BG5:BI5"/>
    <mergeCell ref="AW5:BF5"/>
    <mergeCell ref="BP5:BQ5"/>
    <mergeCell ref="BP35:BQ35"/>
    <mergeCell ref="BL5:BM6"/>
    <mergeCell ref="BN5:BO5"/>
    <mergeCell ref="AR5:AS5"/>
    <mergeCell ref="AJ35:AK35"/>
    <mergeCell ref="AL35:AM35"/>
    <mergeCell ref="BM35:BM36"/>
    <mergeCell ref="BJ35:BJ36"/>
    <mergeCell ref="AP35:AQ35"/>
    <mergeCell ref="AR35:AS35"/>
    <mergeCell ref="AW35:BF35"/>
    <mergeCell ref="BG35:BI35"/>
    <mergeCell ref="AN35:AO35"/>
    <mergeCell ref="AP5:AQ5"/>
    <mergeCell ref="S5:T5"/>
    <mergeCell ref="U5:V5"/>
    <mergeCell ref="A32:V32"/>
    <mergeCell ref="BR5:CE5"/>
    <mergeCell ref="BJ5:BJ6"/>
    <mergeCell ref="AJ5:AK5"/>
    <mergeCell ref="X5:Y6"/>
    <mergeCell ref="A5:B6"/>
    <mergeCell ref="C5:D5"/>
    <mergeCell ref="E5:F5"/>
    <mergeCell ref="G5:H5"/>
    <mergeCell ref="I5:J5"/>
    <mergeCell ref="Z5:AA5"/>
    <mergeCell ref="AB5:AC5"/>
    <mergeCell ref="AD5:AE5"/>
    <mergeCell ref="AF5:AG5"/>
    <mergeCell ref="AH5:AI5"/>
    <mergeCell ref="AU5:AV6"/>
    <mergeCell ref="AL5:AM5"/>
    <mergeCell ref="AN5:AO5"/>
    <mergeCell ref="A105:A106"/>
    <mergeCell ref="B105:B106"/>
    <mergeCell ref="C105:D105"/>
    <mergeCell ref="E105:F105"/>
    <mergeCell ref="G105:H105"/>
    <mergeCell ref="K5:L5"/>
    <mergeCell ref="M5:N5"/>
    <mergeCell ref="O5:P5"/>
    <mergeCell ref="Q5:R5"/>
    <mergeCell ref="BG105:BI105"/>
    <mergeCell ref="BJ105:BJ106"/>
    <mergeCell ref="BL105:BL106"/>
    <mergeCell ref="BM105:BM106"/>
    <mergeCell ref="BN105:BO105"/>
    <mergeCell ref="BP105:BQ105"/>
    <mergeCell ref="BR105:CE105"/>
    <mergeCell ref="AJ105:AK105"/>
    <mergeCell ref="AL105:AM105"/>
    <mergeCell ref="AN105:AO105"/>
    <mergeCell ref="AP105:AQ105"/>
    <mergeCell ref="AR105:AS105"/>
    <mergeCell ref="AU105:AU106"/>
    <mergeCell ref="AV105:AV106"/>
    <mergeCell ref="AW105:BF105"/>
    <mergeCell ref="AH105:AI105"/>
    <mergeCell ref="O105:P105"/>
    <mergeCell ref="M105:N105"/>
    <mergeCell ref="K105:L105"/>
    <mergeCell ref="I105:J105"/>
    <mergeCell ref="AH35:AI35"/>
    <mergeCell ref="AD35:AE35"/>
    <mergeCell ref="AB35:AC35"/>
    <mergeCell ref="Z35:AA35"/>
    <mergeCell ref="U35:V35"/>
    <mergeCell ref="S35:T35"/>
    <mergeCell ref="Q35:R35"/>
    <mergeCell ref="O35:P35"/>
    <mergeCell ref="M35:N35"/>
    <mergeCell ref="K35:L35"/>
    <mergeCell ref="Q105:R105"/>
    <mergeCell ref="S105:T105"/>
    <mergeCell ref="U105:V105"/>
    <mergeCell ref="X105:X106"/>
    <mergeCell ref="Y105:Y106"/>
    <mergeCell ref="Z105:AA105"/>
    <mergeCell ref="AB105:AC105"/>
    <mergeCell ref="AD105:AE105"/>
    <mergeCell ref="AF105:AG105"/>
  </mergeCells>
  <printOptions horizontalCentered="1"/>
  <pageMargins left="0.51181102362204722" right="0.31496062992125984" top="0.39370078740157483" bottom="0.35433070866141736" header="0.31496062992125984" footer="0.31496062992125984"/>
  <pageSetup paperSize="9" scale="95" orientation="landscape" r:id="rId1"/>
  <headerFooter>
    <oddFooter>&amp;C &amp;P</oddFooter>
  </headerFooter>
  <rowBreaks count="3" manualBreakCount="3">
    <brk id="31" max="16383" man="1"/>
    <brk id="66" max="16383" man="1"/>
    <brk id="10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9"/>
  <sheetViews>
    <sheetView zoomScale="75" zoomScaleNormal="75" workbookViewId="0">
      <selection activeCell="N24" sqref="N24"/>
    </sheetView>
  </sheetViews>
  <sheetFormatPr baseColWidth="10" defaultColWidth="11.44140625" defaultRowHeight="13.8"/>
  <cols>
    <col min="1" max="1" width="14" style="153" customWidth="1"/>
    <col min="2" max="2" width="9.5546875" style="307" customWidth="1"/>
    <col min="3" max="9" width="9.5546875" style="153" customWidth="1"/>
    <col min="10" max="11" width="9.5546875" style="157" customWidth="1"/>
    <col min="12" max="13" width="9.5546875" style="153" customWidth="1"/>
    <col min="14" max="14" width="8.88671875" style="157" customWidth="1"/>
    <col min="15" max="15" width="7.33203125" style="157" customWidth="1"/>
    <col min="16" max="16" width="7" style="153" customWidth="1"/>
    <col min="17" max="17" width="5.5546875" style="153" customWidth="1"/>
    <col min="18" max="18" width="6.5546875" style="153" customWidth="1"/>
    <col min="19" max="19" width="5" style="153" customWidth="1"/>
    <col min="20" max="20" width="7.109375" style="153" customWidth="1"/>
    <col min="21" max="21" width="6.33203125" style="153" customWidth="1"/>
    <col min="22" max="16384" width="11.44140625" style="153"/>
  </cols>
  <sheetData>
    <row r="1" spans="1:15" ht="28.8">
      <c r="A1" s="207" t="s">
        <v>392</v>
      </c>
      <c r="B1" s="207"/>
      <c r="C1" s="207"/>
      <c r="D1" s="207"/>
      <c r="E1" s="207"/>
      <c r="F1" s="207"/>
      <c r="G1" s="207"/>
      <c r="H1" s="207"/>
      <c r="I1" s="207"/>
      <c r="J1" s="204"/>
      <c r="K1" s="204"/>
      <c r="L1" s="207"/>
      <c r="M1" s="207"/>
      <c r="N1" s="439"/>
      <c r="O1" s="439"/>
    </row>
    <row r="2" spans="1:15">
      <c r="A2" s="150" t="s">
        <v>242</v>
      </c>
      <c r="B2" s="151"/>
      <c r="C2" s="151"/>
      <c r="D2" s="151"/>
      <c r="E2" s="151"/>
      <c r="F2" s="151"/>
      <c r="G2" s="151"/>
      <c r="H2" s="151"/>
      <c r="I2" s="151"/>
      <c r="J2" s="152"/>
      <c r="K2" s="152"/>
      <c r="L2" s="151"/>
      <c r="M2" s="151"/>
      <c r="N2" s="152"/>
      <c r="O2" s="562"/>
    </row>
    <row r="3" spans="1:15">
      <c r="A3" s="123" t="s">
        <v>227</v>
      </c>
      <c r="B3" s="143"/>
      <c r="C3" s="143"/>
      <c r="D3" s="143"/>
      <c r="E3" s="143"/>
      <c r="F3" s="143"/>
      <c r="G3" s="143"/>
      <c r="H3" s="143"/>
      <c r="I3" s="143"/>
      <c r="J3" s="122"/>
      <c r="K3" s="122"/>
      <c r="L3" s="143"/>
      <c r="M3" s="143"/>
      <c r="N3" s="562"/>
      <c r="O3" s="562"/>
    </row>
    <row r="4" spans="1:15">
      <c r="B4" s="312"/>
      <c r="C4" s="154"/>
      <c r="D4" s="154"/>
      <c r="E4" s="154"/>
      <c r="F4" s="154"/>
      <c r="G4" s="154"/>
      <c r="H4" s="154"/>
      <c r="I4" s="154"/>
      <c r="J4" s="155"/>
      <c r="K4" s="155"/>
      <c r="L4" s="154"/>
      <c r="M4" s="154"/>
      <c r="N4" s="155"/>
    </row>
    <row r="5" spans="1:15" s="995" customFormat="1" ht="27" customHeight="1">
      <c r="A5" s="1689" t="s">
        <v>266</v>
      </c>
      <c r="B5" s="1693" t="s">
        <v>0</v>
      </c>
      <c r="C5" s="1694"/>
      <c r="D5" s="1693" t="s">
        <v>1</v>
      </c>
      <c r="E5" s="1694"/>
      <c r="F5" s="1693" t="s">
        <v>2</v>
      </c>
      <c r="G5" s="1694"/>
      <c r="H5" s="1693" t="s">
        <v>3</v>
      </c>
      <c r="I5" s="1694"/>
      <c r="J5" s="1506" t="s">
        <v>4</v>
      </c>
      <c r="K5" s="1507"/>
      <c r="L5" s="1539" t="s">
        <v>784</v>
      </c>
      <c r="M5" s="1540"/>
      <c r="N5" s="1691" t="s">
        <v>265</v>
      </c>
      <c r="O5" s="1692"/>
    </row>
    <row r="6" spans="1:15" s="995" customFormat="1" ht="20.399999999999999">
      <c r="A6" s="1690"/>
      <c r="B6" s="1197" t="s">
        <v>395</v>
      </c>
      <c r="C6" s="1197" t="s">
        <v>396</v>
      </c>
      <c r="D6" s="1197" t="s">
        <v>395</v>
      </c>
      <c r="E6" s="1197" t="s">
        <v>396</v>
      </c>
      <c r="F6" s="1197" t="s">
        <v>395</v>
      </c>
      <c r="G6" s="1197" t="s">
        <v>396</v>
      </c>
      <c r="H6" s="1197" t="s">
        <v>395</v>
      </c>
      <c r="I6" s="1197" t="s">
        <v>396</v>
      </c>
      <c r="J6" s="1197" t="s">
        <v>395</v>
      </c>
      <c r="K6" s="1197" t="s">
        <v>396</v>
      </c>
      <c r="L6" s="1197" t="s">
        <v>395</v>
      </c>
      <c r="M6" s="1197" t="s">
        <v>396</v>
      </c>
      <c r="N6" s="1197" t="s">
        <v>395</v>
      </c>
      <c r="O6" s="1197" t="s">
        <v>396</v>
      </c>
    </row>
    <row r="7" spans="1:15" ht="20.25" customHeight="1">
      <c r="A7" s="379" t="s">
        <v>232</v>
      </c>
      <c r="B7" s="319">
        <v>107656</v>
      </c>
      <c r="C7" s="319">
        <v>55460</v>
      </c>
      <c r="D7" s="319">
        <v>4372</v>
      </c>
      <c r="E7" s="319">
        <v>2492</v>
      </c>
      <c r="F7" s="319">
        <v>3</v>
      </c>
      <c r="G7" s="319">
        <v>2</v>
      </c>
      <c r="H7" s="319">
        <v>0</v>
      </c>
      <c r="I7" s="319">
        <v>0</v>
      </c>
      <c r="J7" s="378">
        <v>0</v>
      </c>
      <c r="K7" s="378">
        <v>0</v>
      </c>
      <c r="L7" s="319">
        <f t="shared" ref="L7:L18" si="0">+B7+D7+F7+H7+J7</f>
        <v>112031</v>
      </c>
      <c r="M7" s="319">
        <f t="shared" ref="M7:M18" si="1">+C7+E7+G7+I7+K7</f>
        <v>57954</v>
      </c>
      <c r="N7" s="378">
        <v>0</v>
      </c>
      <c r="O7" s="378">
        <v>0</v>
      </c>
    </row>
    <row r="8" spans="1:15" ht="20.25" customHeight="1">
      <c r="A8" s="380" t="s">
        <v>231</v>
      </c>
      <c r="B8" s="75">
        <v>594643</v>
      </c>
      <c r="C8" s="75">
        <v>298706</v>
      </c>
      <c r="D8" s="75">
        <v>64667</v>
      </c>
      <c r="E8" s="75">
        <v>34947</v>
      </c>
      <c r="F8" s="75">
        <v>4711</v>
      </c>
      <c r="G8" s="75">
        <v>2698</v>
      </c>
      <c r="H8" s="75">
        <v>4</v>
      </c>
      <c r="I8" s="75">
        <v>3</v>
      </c>
      <c r="J8" s="51">
        <v>0</v>
      </c>
      <c r="K8" s="51">
        <v>0</v>
      </c>
      <c r="L8" s="75">
        <f t="shared" si="0"/>
        <v>664025</v>
      </c>
      <c r="M8" s="75">
        <f t="shared" si="1"/>
        <v>336354</v>
      </c>
      <c r="N8" s="51">
        <v>0</v>
      </c>
      <c r="O8" s="51">
        <v>0</v>
      </c>
    </row>
    <row r="9" spans="1:15" ht="20.25" customHeight="1">
      <c r="A9" s="380" t="s">
        <v>233</v>
      </c>
      <c r="B9" s="75">
        <v>299957</v>
      </c>
      <c r="C9" s="75">
        <v>145639</v>
      </c>
      <c r="D9" s="75">
        <v>271462</v>
      </c>
      <c r="E9" s="75">
        <v>139515</v>
      </c>
      <c r="F9" s="75">
        <v>42538</v>
      </c>
      <c r="G9" s="75">
        <v>23678</v>
      </c>
      <c r="H9" s="75">
        <v>3136</v>
      </c>
      <c r="I9" s="75">
        <v>1870</v>
      </c>
      <c r="J9" s="51">
        <v>290</v>
      </c>
      <c r="K9" s="51">
        <v>154</v>
      </c>
      <c r="L9" s="75">
        <f t="shared" si="0"/>
        <v>617383</v>
      </c>
      <c r="M9" s="75">
        <f t="shared" si="1"/>
        <v>310856</v>
      </c>
      <c r="N9" s="51">
        <v>1</v>
      </c>
      <c r="O9" s="51">
        <v>0</v>
      </c>
    </row>
    <row r="10" spans="1:15" ht="20.25" customHeight="1">
      <c r="A10" s="380" t="s">
        <v>234</v>
      </c>
      <c r="B10" s="75">
        <v>168392</v>
      </c>
      <c r="C10" s="75">
        <v>80418</v>
      </c>
      <c r="D10" s="75">
        <v>273387</v>
      </c>
      <c r="E10" s="75">
        <v>134739</v>
      </c>
      <c r="F10" s="75">
        <v>166151</v>
      </c>
      <c r="G10" s="75">
        <v>88834</v>
      </c>
      <c r="H10" s="75">
        <v>32061</v>
      </c>
      <c r="I10" s="75">
        <v>18481</v>
      </c>
      <c r="J10" s="51">
        <v>3433</v>
      </c>
      <c r="K10" s="51">
        <v>2011</v>
      </c>
      <c r="L10" s="75">
        <f t="shared" si="0"/>
        <v>643424</v>
      </c>
      <c r="M10" s="75">
        <f t="shared" si="1"/>
        <v>324483</v>
      </c>
      <c r="N10" s="51">
        <v>25</v>
      </c>
      <c r="O10" s="51">
        <v>15</v>
      </c>
    </row>
    <row r="11" spans="1:15" ht="20.25" customHeight="1">
      <c r="A11" s="380" t="s">
        <v>235</v>
      </c>
      <c r="B11" s="75">
        <v>74673</v>
      </c>
      <c r="C11" s="75">
        <v>35211</v>
      </c>
      <c r="D11" s="75">
        <v>181009</v>
      </c>
      <c r="E11" s="75">
        <v>85744</v>
      </c>
      <c r="F11" s="75">
        <v>185601</v>
      </c>
      <c r="G11" s="75">
        <v>93862</v>
      </c>
      <c r="H11" s="75">
        <v>97551</v>
      </c>
      <c r="I11" s="75">
        <v>53617</v>
      </c>
      <c r="J11" s="51">
        <v>24497</v>
      </c>
      <c r="K11" s="51">
        <v>14126</v>
      </c>
      <c r="L11" s="75">
        <f t="shared" si="0"/>
        <v>563331</v>
      </c>
      <c r="M11" s="75">
        <f t="shared" si="1"/>
        <v>282560</v>
      </c>
      <c r="N11" s="51">
        <v>571</v>
      </c>
      <c r="O11" s="51">
        <v>309</v>
      </c>
    </row>
    <row r="12" spans="1:15" ht="20.25" customHeight="1">
      <c r="A12" s="380" t="s">
        <v>236</v>
      </c>
      <c r="B12" s="75">
        <v>44020</v>
      </c>
      <c r="C12" s="75">
        <v>20801</v>
      </c>
      <c r="D12" s="75">
        <v>123517</v>
      </c>
      <c r="E12" s="75">
        <v>56988</v>
      </c>
      <c r="F12" s="75">
        <v>177644</v>
      </c>
      <c r="G12" s="75">
        <v>85802</v>
      </c>
      <c r="H12" s="75">
        <v>128104</v>
      </c>
      <c r="I12" s="75">
        <v>66560</v>
      </c>
      <c r="J12" s="51">
        <v>71643</v>
      </c>
      <c r="K12" s="51">
        <v>39785</v>
      </c>
      <c r="L12" s="75">
        <f t="shared" si="0"/>
        <v>544928</v>
      </c>
      <c r="M12" s="75">
        <f t="shared" si="1"/>
        <v>269936</v>
      </c>
      <c r="N12" s="51">
        <v>2601</v>
      </c>
      <c r="O12" s="51">
        <v>1538</v>
      </c>
    </row>
    <row r="13" spans="1:15" ht="20.25" customHeight="1">
      <c r="A13" s="380" t="s">
        <v>237</v>
      </c>
      <c r="B13" s="75">
        <v>18190</v>
      </c>
      <c r="C13" s="75">
        <v>8585</v>
      </c>
      <c r="D13" s="75">
        <v>60058</v>
      </c>
      <c r="E13" s="75">
        <v>27334</v>
      </c>
      <c r="F13" s="75">
        <v>119828</v>
      </c>
      <c r="G13" s="75">
        <v>55949</v>
      </c>
      <c r="H13" s="75">
        <v>120980</v>
      </c>
      <c r="I13" s="75">
        <v>60356</v>
      </c>
      <c r="J13" s="51">
        <v>91358</v>
      </c>
      <c r="K13" s="51">
        <v>49189</v>
      </c>
      <c r="L13" s="75">
        <f t="shared" si="0"/>
        <v>410414</v>
      </c>
      <c r="M13" s="75">
        <f t="shared" si="1"/>
        <v>201413</v>
      </c>
      <c r="N13" s="51">
        <v>6714</v>
      </c>
      <c r="O13" s="51">
        <v>3775</v>
      </c>
    </row>
    <row r="14" spans="1:15" ht="20.25" customHeight="1">
      <c r="A14" s="380" t="s">
        <v>238</v>
      </c>
      <c r="B14" s="75">
        <v>9994</v>
      </c>
      <c r="C14" s="75">
        <v>4662</v>
      </c>
      <c r="D14" s="75">
        <v>33643</v>
      </c>
      <c r="E14" s="75">
        <v>14946</v>
      </c>
      <c r="F14" s="75">
        <v>80666</v>
      </c>
      <c r="G14" s="75">
        <v>36693</v>
      </c>
      <c r="H14" s="75">
        <v>104479</v>
      </c>
      <c r="I14" s="75">
        <v>49551</v>
      </c>
      <c r="J14" s="51">
        <v>108516</v>
      </c>
      <c r="K14" s="51">
        <v>55356</v>
      </c>
      <c r="L14" s="75">
        <f t="shared" si="0"/>
        <v>337298</v>
      </c>
      <c r="M14" s="75">
        <f t="shared" si="1"/>
        <v>161208</v>
      </c>
      <c r="N14" s="51">
        <v>10424</v>
      </c>
      <c r="O14" s="51">
        <v>5476</v>
      </c>
    </row>
    <row r="15" spans="1:15" ht="20.25" customHeight="1">
      <c r="A15" s="380" t="s">
        <v>239</v>
      </c>
      <c r="B15" s="75">
        <v>4104</v>
      </c>
      <c r="C15" s="75">
        <v>1823</v>
      </c>
      <c r="D15" s="75">
        <v>14099</v>
      </c>
      <c r="E15" s="75">
        <v>6116</v>
      </c>
      <c r="F15" s="75">
        <v>42289</v>
      </c>
      <c r="G15" s="75">
        <v>18554</v>
      </c>
      <c r="H15" s="75">
        <v>67768</v>
      </c>
      <c r="I15" s="75">
        <v>30990</v>
      </c>
      <c r="J15" s="51">
        <v>94044</v>
      </c>
      <c r="K15" s="51">
        <v>45515</v>
      </c>
      <c r="L15" s="75">
        <f t="shared" si="0"/>
        <v>222304</v>
      </c>
      <c r="M15" s="75">
        <f t="shared" si="1"/>
        <v>102998</v>
      </c>
      <c r="N15" s="51">
        <v>11388</v>
      </c>
      <c r="O15" s="51">
        <v>5738</v>
      </c>
    </row>
    <row r="16" spans="1:15" ht="20.25" customHeight="1">
      <c r="A16" s="380" t="s">
        <v>240</v>
      </c>
      <c r="B16" s="75">
        <v>1889</v>
      </c>
      <c r="C16" s="75">
        <v>775</v>
      </c>
      <c r="D16" s="75">
        <v>5701</v>
      </c>
      <c r="E16" s="75">
        <v>2338</v>
      </c>
      <c r="F16" s="75">
        <v>18052</v>
      </c>
      <c r="G16" s="75">
        <v>7363</v>
      </c>
      <c r="H16" s="75">
        <v>36097</v>
      </c>
      <c r="I16" s="75">
        <v>15173</v>
      </c>
      <c r="J16" s="51">
        <v>67641</v>
      </c>
      <c r="K16" s="51">
        <v>30661</v>
      </c>
      <c r="L16" s="75">
        <f t="shared" si="0"/>
        <v>129380</v>
      </c>
      <c r="M16" s="75">
        <f t="shared" si="1"/>
        <v>56310</v>
      </c>
      <c r="N16" s="51">
        <v>10522</v>
      </c>
      <c r="O16" s="51">
        <v>5039</v>
      </c>
    </row>
    <row r="17" spans="1:15" ht="20.25" customHeight="1">
      <c r="A17" s="380" t="s">
        <v>241</v>
      </c>
      <c r="B17" s="75">
        <v>683</v>
      </c>
      <c r="C17" s="75">
        <v>288</v>
      </c>
      <c r="D17" s="75">
        <v>1874</v>
      </c>
      <c r="E17" s="75">
        <v>701</v>
      </c>
      <c r="F17" s="75">
        <v>6242</v>
      </c>
      <c r="G17" s="75">
        <v>2314</v>
      </c>
      <c r="H17" s="75">
        <v>13518</v>
      </c>
      <c r="I17" s="75">
        <v>5148</v>
      </c>
      <c r="J17" s="51">
        <v>34320</v>
      </c>
      <c r="K17" s="51">
        <v>13920</v>
      </c>
      <c r="L17" s="75">
        <f t="shared" si="0"/>
        <v>56637</v>
      </c>
      <c r="M17" s="75">
        <f t="shared" si="1"/>
        <v>22371</v>
      </c>
      <c r="N17" s="51">
        <v>6903</v>
      </c>
      <c r="O17" s="51">
        <v>2993</v>
      </c>
    </row>
    <row r="18" spans="1:15" ht="20.25" customHeight="1">
      <c r="A18" s="380" t="s">
        <v>243</v>
      </c>
      <c r="B18" s="75">
        <v>335</v>
      </c>
      <c r="C18" s="75">
        <v>131</v>
      </c>
      <c r="D18" s="75">
        <v>711</v>
      </c>
      <c r="E18" s="75">
        <v>263</v>
      </c>
      <c r="F18" s="75">
        <v>2192</v>
      </c>
      <c r="G18" s="75">
        <v>767</v>
      </c>
      <c r="H18" s="75">
        <v>4851</v>
      </c>
      <c r="I18" s="75">
        <v>1535</v>
      </c>
      <c r="J18" s="51">
        <v>14737</v>
      </c>
      <c r="K18" s="51">
        <v>5016</v>
      </c>
      <c r="L18" s="75">
        <f t="shared" si="0"/>
        <v>22826</v>
      </c>
      <c r="M18" s="75">
        <f t="shared" si="1"/>
        <v>7712</v>
      </c>
      <c r="N18" s="51">
        <v>4039</v>
      </c>
      <c r="O18" s="51">
        <v>1512</v>
      </c>
    </row>
    <row r="19" spans="1:15" s="77" customFormat="1" ht="20.25" customHeight="1">
      <c r="A19" s="318" t="s">
        <v>143</v>
      </c>
      <c r="B19" s="318">
        <f t="shared" ref="B19:O19" si="2">SUM(B7:B18)</f>
        <v>1324536</v>
      </c>
      <c r="C19" s="318">
        <f t="shared" si="2"/>
        <v>652499</v>
      </c>
      <c r="D19" s="318">
        <f t="shared" si="2"/>
        <v>1034500</v>
      </c>
      <c r="E19" s="318">
        <f t="shared" si="2"/>
        <v>506123</v>
      </c>
      <c r="F19" s="318">
        <f t="shared" si="2"/>
        <v>845917</v>
      </c>
      <c r="G19" s="318">
        <f t="shared" si="2"/>
        <v>416516</v>
      </c>
      <c r="H19" s="318">
        <f t="shared" si="2"/>
        <v>608549</v>
      </c>
      <c r="I19" s="318">
        <f t="shared" si="2"/>
        <v>303284</v>
      </c>
      <c r="J19" s="317">
        <f t="shared" si="2"/>
        <v>510479</v>
      </c>
      <c r="K19" s="317">
        <f t="shared" si="2"/>
        <v>255733</v>
      </c>
      <c r="L19" s="318">
        <f t="shared" si="2"/>
        <v>4323981</v>
      </c>
      <c r="M19" s="318">
        <f t="shared" si="2"/>
        <v>2134155</v>
      </c>
      <c r="N19" s="317">
        <f t="shared" si="2"/>
        <v>53188</v>
      </c>
      <c r="O19" s="317">
        <f t="shared" si="2"/>
        <v>26395</v>
      </c>
    </row>
  </sheetData>
  <mergeCells count="8">
    <mergeCell ref="A5:A6"/>
    <mergeCell ref="N5:O5"/>
    <mergeCell ref="B5:C5"/>
    <mergeCell ref="D5:E5"/>
    <mergeCell ref="F5:G5"/>
    <mergeCell ref="H5:I5"/>
    <mergeCell ref="J5:K5"/>
    <mergeCell ref="L5:M5"/>
  </mergeCells>
  <printOptions horizontalCentered="1"/>
  <pageMargins left="0.51181102362204722" right="0.31496062992125984" top="0.39370078740157483" bottom="0.35433070866141736" header="0.31496062992125984" footer="0.31496062992125984"/>
  <pageSetup paperSize="9" scale="95" orientation="landscape" r:id="rId1"/>
  <headerFooter>
    <oddFooter>&amp;C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75"/>
  <sheetViews>
    <sheetView topLeftCell="G1" workbookViewId="0">
      <selection activeCell="N7" sqref="N7"/>
    </sheetView>
  </sheetViews>
  <sheetFormatPr baseColWidth="10" defaultRowHeight="14.4"/>
  <cols>
    <col min="1" max="1" width="13" customWidth="1"/>
    <col min="2" max="2" width="9.6640625" style="202" customWidth="1"/>
    <col min="3" max="11" width="9.6640625" customWidth="1"/>
  </cols>
  <sheetData>
    <row r="1" spans="1:21" s="153" customFormat="1" ht="13.8">
      <c r="A1" s="156" t="s">
        <v>264</v>
      </c>
      <c r="B1" s="137"/>
      <c r="C1" s="137"/>
      <c r="D1" s="137"/>
      <c r="E1" s="137"/>
      <c r="F1" s="137"/>
      <c r="G1" s="137"/>
      <c r="H1" s="137"/>
      <c r="I1" s="137"/>
      <c r="J1" s="138"/>
      <c r="K1" s="138"/>
    </row>
    <row r="2" spans="1:21" s="153" customFormat="1" ht="13.8">
      <c r="A2" s="126" t="s">
        <v>227</v>
      </c>
      <c r="B2" s="137"/>
      <c r="C2" s="137"/>
      <c r="D2" s="137"/>
      <c r="E2" s="137"/>
      <c r="F2" s="137"/>
      <c r="G2" s="137"/>
      <c r="H2" s="137"/>
      <c r="I2" s="137"/>
      <c r="J2" s="138"/>
      <c r="K2" s="138"/>
    </row>
    <row r="3" spans="1:21" s="153" customFormat="1" ht="13.8">
      <c r="A3" s="123"/>
      <c r="B3" s="307"/>
      <c r="J3" s="157"/>
      <c r="K3" s="157"/>
    </row>
    <row r="4" spans="1:21" s="995" customFormat="1" ht="11.25" customHeight="1">
      <c r="A4" s="1689" t="s">
        <v>266</v>
      </c>
      <c r="B4" s="1693" t="s">
        <v>256</v>
      </c>
      <c r="C4" s="1694"/>
      <c r="D4" s="1693" t="s">
        <v>257</v>
      </c>
      <c r="E4" s="1694"/>
      <c r="F4" s="1693" t="s">
        <v>258</v>
      </c>
      <c r="G4" s="1694"/>
      <c r="H4" s="1693" t="s">
        <v>259</v>
      </c>
      <c r="I4" s="1694"/>
      <c r="J4" s="1506" t="s">
        <v>142</v>
      </c>
      <c r="K4" s="1507"/>
    </row>
    <row r="5" spans="1:21" s="995" customFormat="1" ht="20.399999999999999">
      <c r="A5" s="1690"/>
      <c r="B5" s="1197" t="s">
        <v>395</v>
      </c>
      <c r="C5" s="1197" t="s">
        <v>396</v>
      </c>
      <c r="D5" s="1197" t="s">
        <v>395</v>
      </c>
      <c r="E5" s="1197" t="s">
        <v>396</v>
      </c>
      <c r="F5" s="1197" t="s">
        <v>395</v>
      </c>
      <c r="G5" s="1197" t="s">
        <v>396</v>
      </c>
      <c r="H5" s="1197" t="s">
        <v>395</v>
      </c>
      <c r="I5" s="1197" t="s">
        <v>396</v>
      </c>
      <c r="J5" s="1197" t="s">
        <v>395</v>
      </c>
      <c r="K5" s="1373" t="s">
        <v>396</v>
      </c>
    </row>
    <row r="6" spans="1:21" s="153" customFormat="1" ht="15.75" customHeight="1">
      <c r="A6" s="379" t="s">
        <v>393</v>
      </c>
      <c r="B6" s="319">
        <v>3</v>
      </c>
      <c r="C6" s="319">
        <v>3</v>
      </c>
      <c r="D6" s="319">
        <v>0</v>
      </c>
      <c r="E6" s="319">
        <v>0</v>
      </c>
      <c r="F6" s="319">
        <v>0</v>
      </c>
      <c r="G6" s="319">
        <v>0</v>
      </c>
      <c r="H6" s="319">
        <v>0</v>
      </c>
      <c r="I6" s="319">
        <v>0</v>
      </c>
      <c r="J6" s="378">
        <f t="shared" ref="J6:J18" si="0">+B6+D6+F6+H6</f>
        <v>3</v>
      </c>
      <c r="K6" s="1374">
        <f t="shared" ref="K6:K18" si="1">+C6+E6+G6+I6</f>
        <v>3</v>
      </c>
    </row>
    <row r="7" spans="1:21" s="153" customFormat="1" ht="15.75" customHeight="1">
      <c r="A7" s="380" t="s">
        <v>233</v>
      </c>
      <c r="B7" s="75">
        <v>22</v>
      </c>
      <c r="C7" s="75">
        <v>12</v>
      </c>
      <c r="D7" s="75">
        <v>1</v>
      </c>
      <c r="E7" s="75">
        <v>1</v>
      </c>
      <c r="F7" s="75">
        <v>0</v>
      </c>
      <c r="G7" s="75">
        <v>0</v>
      </c>
      <c r="H7" s="75">
        <v>0</v>
      </c>
      <c r="I7" s="75">
        <v>0</v>
      </c>
      <c r="J7" s="51">
        <f t="shared" si="0"/>
        <v>23</v>
      </c>
      <c r="K7" s="1375">
        <f t="shared" si="1"/>
        <v>13</v>
      </c>
    </row>
    <row r="8" spans="1:21" s="153" customFormat="1" ht="15.75" customHeight="1">
      <c r="A8" s="380" t="s">
        <v>234</v>
      </c>
      <c r="B8" s="75">
        <v>543</v>
      </c>
      <c r="C8" s="75">
        <v>298</v>
      </c>
      <c r="D8" s="75">
        <v>46</v>
      </c>
      <c r="E8" s="75">
        <v>25</v>
      </c>
      <c r="F8" s="75">
        <v>4</v>
      </c>
      <c r="G8" s="75">
        <v>1</v>
      </c>
      <c r="H8" s="75">
        <v>1</v>
      </c>
      <c r="I8" s="75">
        <v>1</v>
      </c>
      <c r="J8" s="51">
        <f t="shared" si="0"/>
        <v>594</v>
      </c>
      <c r="K8" s="1375">
        <f t="shared" si="1"/>
        <v>325</v>
      </c>
    </row>
    <row r="9" spans="1:21" s="153" customFormat="1" ht="15.75" customHeight="1">
      <c r="A9" s="380" t="s">
        <v>235</v>
      </c>
      <c r="B9" s="75">
        <v>3961</v>
      </c>
      <c r="C9" s="75">
        <v>2196</v>
      </c>
      <c r="D9" s="75">
        <v>423</v>
      </c>
      <c r="E9" s="75">
        <v>227</v>
      </c>
      <c r="F9" s="75">
        <v>51</v>
      </c>
      <c r="G9" s="75">
        <v>21</v>
      </c>
      <c r="H9" s="75">
        <v>11</v>
      </c>
      <c r="I9" s="75">
        <v>2</v>
      </c>
      <c r="J9" s="51">
        <f t="shared" si="0"/>
        <v>4446</v>
      </c>
      <c r="K9" s="1375">
        <f t="shared" si="1"/>
        <v>2446</v>
      </c>
      <c r="L9" s="1369"/>
      <c r="M9" s="1369"/>
      <c r="N9" s="1369"/>
      <c r="O9" s="1369"/>
      <c r="P9" s="1369"/>
      <c r="Q9" s="1369"/>
      <c r="R9" s="1369"/>
      <c r="S9" s="1369"/>
      <c r="T9" s="1369"/>
      <c r="U9" s="1369"/>
    </row>
    <row r="10" spans="1:21" s="153" customFormat="1" ht="15.75" customHeight="1">
      <c r="A10" s="380" t="s">
        <v>236</v>
      </c>
      <c r="B10" s="75">
        <v>17756</v>
      </c>
      <c r="C10" s="75">
        <v>9767</v>
      </c>
      <c r="D10" s="75">
        <v>3526</v>
      </c>
      <c r="E10" s="75">
        <v>1973</v>
      </c>
      <c r="F10" s="75">
        <v>335</v>
      </c>
      <c r="G10" s="75">
        <v>173</v>
      </c>
      <c r="H10" s="75">
        <v>109</v>
      </c>
      <c r="I10" s="75">
        <v>63</v>
      </c>
      <c r="J10" s="51">
        <f t="shared" si="0"/>
        <v>21726</v>
      </c>
      <c r="K10" s="1375">
        <f t="shared" si="1"/>
        <v>11976</v>
      </c>
      <c r="L10" s="1370"/>
      <c r="M10" s="1370"/>
      <c r="N10" s="1370"/>
      <c r="O10" s="1370"/>
      <c r="P10" s="1370"/>
      <c r="Q10" s="1370"/>
      <c r="R10" s="1370"/>
      <c r="S10" s="1370"/>
      <c r="T10" s="1371"/>
      <c r="U10" s="1371"/>
    </row>
    <row r="11" spans="1:21" s="153" customFormat="1" ht="15.75" customHeight="1">
      <c r="A11" s="380" t="s">
        <v>237</v>
      </c>
      <c r="B11" s="75">
        <v>36265</v>
      </c>
      <c r="C11" s="75">
        <v>19418</v>
      </c>
      <c r="D11" s="75">
        <v>15254</v>
      </c>
      <c r="E11" s="75">
        <v>8627</v>
      </c>
      <c r="F11" s="75">
        <v>2543</v>
      </c>
      <c r="G11" s="75">
        <v>1480</v>
      </c>
      <c r="H11" s="75">
        <v>447</v>
      </c>
      <c r="I11" s="75">
        <v>241</v>
      </c>
      <c r="J11" s="51">
        <f t="shared" si="0"/>
        <v>54509</v>
      </c>
      <c r="K11" s="1375">
        <f t="shared" si="1"/>
        <v>29766</v>
      </c>
      <c r="L11" s="1370"/>
      <c r="M11" s="1370"/>
      <c r="N11" s="1370"/>
      <c r="O11" s="1370"/>
      <c r="P11" s="1370"/>
      <c r="Q11" s="1370"/>
      <c r="R11" s="1370"/>
      <c r="S11" s="1370"/>
      <c r="T11" s="1371"/>
      <c r="U11" s="1371"/>
    </row>
    <row r="12" spans="1:21" s="153" customFormat="1" ht="15.75" customHeight="1">
      <c r="A12" s="380" t="s">
        <v>238</v>
      </c>
      <c r="B12" s="75">
        <v>43545</v>
      </c>
      <c r="C12" s="75">
        <v>22076</v>
      </c>
      <c r="D12" s="75">
        <v>33362</v>
      </c>
      <c r="E12" s="75">
        <v>18119</v>
      </c>
      <c r="F12" s="75">
        <v>11722</v>
      </c>
      <c r="G12" s="75">
        <v>6638</v>
      </c>
      <c r="H12" s="75">
        <v>2034</v>
      </c>
      <c r="I12" s="75">
        <v>1166</v>
      </c>
      <c r="J12" s="51">
        <f t="shared" si="0"/>
        <v>90663</v>
      </c>
      <c r="K12" s="1375">
        <f t="shared" si="1"/>
        <v>47999</v>
      </c>
      <c r="L12" s="1370"/>
      <c r="M12" s="1370"/>
      <c r="N12" s="1370"/>
      <c r="O12" s="1370"/>
      <c r="P12" s="1370"/>
      <c r="Q12" s="1370"/>
      <c r="R12" s="1370"/>
      <c r="S12" s="1370"/>
      <c r="T12" s="1371"/>
      <c r="U12" s="1371"/>
    </row>
    <row r="13" spans="1:21" s="153" customFormat="1" ht="15.75" customHeight="1">
      <c r="A13" s="380" t="s">
        <v>239</v>
      </c>
      <c r="B13" s="75">
        <v>42333</v>
      </c>
      <c r="C13" s="75">
        <v>20896</v>
      </c>
      <c r="D13" s="75">
        <v>39281</v>
      </c>
      <c r="E13" s="75">
        <v>20265</v>
      </c>
      <c r="F13" s="75">
        <v>25331</v>
      </c>
      <c r="G13" s="75">
        <v>13897</v>
      </c>
      <c r="H13" s="75">
        <v>9402</v>
      </c>
      <c r="I13" s="75">
        <v>5435</v>
      </c>
      <c r="J13" s="51">
        <f t="shared" si="0"/>
        <v>116347</v>
      </c>
      <c r="K13" s="1375">
        <f t="shared" si="1"/>
        <v>60493</v>
      </c>
      <c r="L13" s="1370"/>
      <c r="M13" s="1370"/>
      <c r="N13" s="1370"/>
      <c r="O13" s="1370"/>
      <c r="P13" s="1370"/>
      <c r="Q13" s="1370"/>
      <c r="R13" s="1370"/>
      <c r="S13" s="1370"/>
      <c r="T13" s="1371"/>
      <c r="U13" s="1371"/>
    </row>
    <row r="14" spans="1:21" s="153" customFormat="1" ht="15.75" customHeight="1">
      <c r="A14" s="380" t="s">
        <v>240</v>
      </c>
      <c r="B14" s="75">
        <v>37265</v>
      </c>
      <c r="C14" s="75">
        <v>17344</v>
      </c>
      <c r="D14" s="75">
        <v>43787</v>
      </c>
      <c r="E14" s="75">
        <v>21665</v>
      </c>
      <c r="F14" s="75">
        <v>33519</v>
      </c>
      <c r="G14" s="75">
        <v>17545</v>
      </c>
      <c r="H14" s="75">
        <v>22049</v>
      </c>
      <c r="I14" s="75">
        <v>12404</v>
      </c>
      <c r="J14" s="51">
        <f t="shared" si="0"/>
        <v>136620</v>
      </c>
      <c r="K14" s="1375">
        <f t="shared" si="1"/>
        <v>68958</v>
      </c>
      <c r="L14" s="1370"/>
      <c r="M14" s="1370"/>
      <c r="N14" s="1370"/>
      <c r="O14" s="1370"/>
      <c r="P14" s="1370"/>
      <c r="Q14" s="1370"/>
      <c r="R14" s="1370"/>
      <c r="S14" s="1370"/>
      <c r="T14" s="1371"/>
      <c r="U14" s="1371"/>
    </row>
    <row r="15" spans="1:21" s="153" customFormat="1" ht="15.75" customHeight="1">
      <c r="A15" s="380" t="s">
        <v>241</v>
      </c>
      <c r="B15" s="75">
        <v>23793</v>
      </c>
      <c r="C15" s="75">
        <v>10195</v>
      </c>
      <c r="D15" s="75">
        <v>36581</v>
      </c>
      <c r="E15" s="75">
        <v>16993</v>
      </c>
      <c r="F15" s="75">
        <v>35224</v>
      </c>
      <c r="G15" s="75">
        <v>17315</v>
      </c>
      <c r="H15" s="75">
        <v>28872</v>
      </c>
      <c r="I15" s="75">
        <v>15235</v>
      </c>
      <c r="J15" s="51">
        <f t="shared" si="0"/>
        <v>124470</v>
      </c>
      <c r="K15" s="1375">
        <f t="shared" si="1"/>
        <v>59738</v>
      </c>
      <c r="L15" s="1370"/>
      <c r="M15" s="1370"/>
      <c r="N15" s="1370"/>
      <c r="O15" s="1370"/>
      <c r="P15" s="1370"/>
      <c r="Q15" s="1370"/>
      <c r="R15" s="1370"/>
      <c r="S15" s="1370"/>
      <c r="T15" s="1371"/>
      <c r="U15" s="1371"/>
    </row>
    <row r="16" spans="1:21" s="153" customFormat="1" ht="15.75" customHeight="1">
      <c r="A16" s="380" t="s">
        <v>260</v>
      </c>
      <c r="B16" s="75">
        <v>11843</v>
      </c>
      <c r="C16" s="75">
        <v>4611</v>
      </c>
      <c r="D16" s="75">
        <v>23445</v>
      </c>
      <c r="E16" s="75">
        <v>9899</v>
      </c>
      <c r="F16" s="75">
        <v>30805</v>
      </c>
      <c r="G16" s="75">
        <v>14084</v>
      </c>
      <c r="H16" s="75">
        <v>33281</v>
      </c>
      <c r="I16" s="75">
        <v>16763</v>
      </c>
      <c r="J16" s="51">
        <f t="shared" si="0"/>
        <v>99374</v>
      </c>
      <c r="K16" s="1375">
        <f t="shared" si="1"/>
        <v>45357</v>
      </c>
      <c r="L16" s="1370"/>
      <c r="M16" s="1370"/>
      <c r="N16" s="1370"/>
      <c r="O16" s="1370"/>
      <c r="P16" s="1370"/>
      <c r="Q16" s="1370"/>
      <c r="R16" s="1370"/>
      <c r="S16" s="1370"/>
      <c r="T16" s="1371"/>
      <c r="U16" s="1371"/>
    </row>
    <row r="17" spans="1:21" s="153" customFormat="1" ht="15.75" customHeight="1">
      <c r="A17" s="380" t="s">
        <v>261</v>
      </c>
      <c r="B17" s="75">
        <v>3348</v>
      </c>
      <c r="C17" s="75">
        <v>1169</v>
      </c>
      <c r="D17" s="75">
        <v>10103</v>
      </c>
      <c r="E17" s="75">
        <v>3745</v>
      </c>
      <c r="F17" s="75">
        <v>18563</v>
      </c>
      <c r="G17" s="75">
        <v>7633</v>
      </c>
      <c r="H17" s="75">
        <v>28175</v>
      </c>
      <c r="I17" s="75">
        <v>13051</v>
      </c>
      <c r="J17" s="51">
        <f t="shared" si="0"/>
        <v>60189</v>
      </c>
      <c r="K17" s="1375">
        <f t="shared" si="1"/>
        <v>25598</v>
      </c>
      <c r="L17" s="1370"/>
      <c r="M17" s="1370"/>
      <c r="N17" s="1370"/>
      <c r="O17" s="1370"/>
      <c r="P17" s="1370"/>
      <c r="Q17" s="1370"/>
      <c r="R17" s="1370"/>
      <c r="S17" s="1370"/>
      <c r="T17" s="1371"/>
      <c r="U17" s="1371"/>
    </row>
    <row r="18" spans="1:21" s="153" customFormat="1" ht="15.75" customHeight="1">
      <c r="A18" s="380" t="s">
        <v>263</v>
      </c>
      <c r="B18" s="75">
        <v>1404</v>
      </c>
      <c r="C18" s="75">
        <v>420</v>
      </c>
      <c r="D18" s="75">
        <v>4678</v>
      </c>
      <c r="E18" s="75">
        <v>1523</v>
      </c>
      <c r="F18" s="75">
        <v>12645</v>
      </c>
      <c r="G18" s="75">
        <v>4458</v>
      </c>
      <c r="H18" s="75">
        <v>35658</v>
      </c>
      <c r="I18" s="75">
        <v>14172</v>
      </c>
      <c r="J18" s="51">
        <f t="shared" si="0"/>
        <v>54385</v>
      </c>
      <c r="K18" s="1375">
        <f t="shared" si="1"/>
        <v>20573</v>
      </c>
      <c r="L18" s="1370"/>
      <c r="M18" s="1370"/>
      <c r="N18" s="1370"/>
      <c r="O18" s="1370"/>
      <c r="P18" s="1370"/>
      <c r="Q18" s="1370"/>
      <c r="R18" s="1370"/>
      <c r="S18" s="1370"/>
      <c r="T18" s="1371"/>
      <c r="U18" s="1371"/>
    </row>
    <row r="19" spans="1:21" s="77" customFormat="1" ht="19.5" customHeight="1">
      <c r="A19" s="318" t="s">
        <v>143</v>
      </c>
      <c r="B19" s="318">
        <v>222081</v>
      </c>
      <c r="C19" s="318">
        <v>108405</v>
      </c>
      <c r="D19" s="318">
        <v>210487</v>
      </c>
      <c r="E19" s="318">
        <v>103062</v>
      </c>
      <c r="F19" s="318">
        <v>170742</v>
      </c>
      <c r="G19" s="318">
        <v>83245</v>
      </c>
      <c r="H19" s="318">
        <v>160039</v>
      </c>
      <c r="I19" s="318">
        <v>78533</v>
      </c>
      <c r="J19" s="317">
        <f>SUM(J6:J18)</f>
        <v>763349</v>
      </c>
      <c r="K19" s="1376">
        <f>SUM(K6:K18)</f>
        <v>373245</v>
      </c>
      <c r="L19" s="1372"/>
      <c r="M19" s="1372"/>
      <c r="N19" s="1372"/>
      <c r="O19" s="1372"/>
      <c r="P19" s="1372"/>
      <c r="Q19" s="1372"/>
      <c r="R19" s="1372"/>
      <c r="S19" s="1372"/>
      <c r="T19" s="1372"/>
      <c r="U19" s="1372"/>
    </row>
    <row r="75" spans="1:1">
      <c r="A75" s="387"/>
    </row>
  </sheetData>
  <mergeCells count="6">
    <mergeCell ref="A4:A5"/>
    <mergeCell ref="J4:K4"/>
    <mergeCell ref="F4:G4"/>
    <mergeCell ref="H4:I4"/>
    <mergeCell ref="B4:C4"/>
    <mergeCell ref="D4:E4"/>
  </mergeCells>
  <printOptions horizontalCentered="1"/>
  <pageMargins left="0.51181102362204722" right="0.31496062992125984" top="0.39370078740157483" bottom="0.35433070866141736" header="0.31496062992125984" footer="0.31496062992125984"/>
  <pageSetup paperSize="9" scale="95" orientation="landscape" r:id="rId1"/>
  <headerFooter>
    <oddFooter>&amp;C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75"/>
  <sheetViews>
    <sheetView workbookViewId="0">
      <pane xSplit="18840" topLeftCell="Y1"/>
      <selection activeCell="B18" sqref="B18:U18"/>
      <selection pane="topRight" activeCell="Y1" sqref="Y1"/>
    </sheetView>
  </sheetViews>
  <sheetFormatPr baseColWidth="10" defaultRowHeight="14.4"/>
  <cols>
    <col min="1" max="1" width="13.5546875" customWidth="1"/>
    <col min="2" max="2" width="6.88671875" style="202" customWidth="1"/>
    <col min="3" max="3" width="6" customWidth="1"/>
    <col min="4" max="4" width="6.88671875" customWidth="1"/>
    <col min="5" max="5" width="6" customWidth="1"/>
    <col min="6" max="6" width="6.6640625" customWidth="1"/>
    <col min="7" max="7" width="5.6640625" customWidth="1"/>
    <col min="8" max="8" width="6.5546875" customWidth="1"/>
    <col min="9" max="9" width="5.6640625" customWidth="1"/>
    <col min="10" max="10" width="6.44140625" customWidth="1"/>
    <col min="11" max="11" width="5.44140625" customWidth="1"/>
    <col min="12" max="12" width="6.5546875" customWidth="1"/>
    <col min="13" max="13" width="5.6640625" customWidth="1"/>
    <col min="14" max="14" width="6.5546875" customWidth="1"/>
    <col min="15" max="15" width="5.6640625" customWidth="1"/>
    <col min="16" max="16" width="6.5546875" customWidth="1"/>
    <col min="17" max="17" width="5.6640625" customWidth="1"/>
    <col min="18" max="18" width="6.5546875" customWidth="1"/>
    <col min="19" max="19" width="5.44140625" customWidth="1"/>
    <col min="20" max="20" width="7.33203125" customWidth="1"/>
    <col min="21" max="21" width="6.109375" customWidth="1"/>
  </cols>
  <sheetData>
    <row r="1" spans="1:21" s="153" customFormat="1" ht="13.8">
      <c r="A1" s="156" t="s">
        <v>798</v>
      </c>
      <c r="B1" s="137"/>
      <c r="C1" s="137"/>
      <c r="D1" s="137"/>
      <c r="E1" s="137"/>
      <c r="F1" s="137"/>
      <c r="G1" s="137"/>
      <c r="H1" s="137"/>
      <c r="I1" s="137"/>
      <c r="J1" s="138"/>
      <c r="K1" s="138"/>
      <c r="L1" s="143"/>
      <c r="M1" s="143"/>
      <c r="N1" s="143"/>
      <c r="O1" s="143"/>
      <c r="P1" s="143"/>
      <c r="Q1" s="143"/>
      <c r="R1" s="143"/>
      <c r="S1" s="143"/>
      <c r="T1" s="143"/>
      <c r="U1" s="143"/>
    </row>
    <row r="2" spans="1:21" s="153" customFormat="1" ht="13.8">
      <c r="A2" s="126" t="s">
        <v>227</v>
      </c>
      <c r="B2" s="137"/>
      <c r="C2" s="137"/>
      <c r="D2" s="137"/>
      <c r="E2" s="137"/>
      <c r="F2" s="137"/>
      <c r="G2" s="137"/>
      <c r="H2" s="137"/>
      <c r="I2" s="137"/>
      <c r="J2" s="138"/>
      <c r="K2" s="138"/>
      <c r="L2" s="143"/>
      <c r="M2" s="143"/>
      <c r="N2" s="143"/>
      <c r="O2" s="143"/>
      <c r="P2" s="143"/>
      <c r="Q2" s="143"/>
      <c r="R2" s="143"/>
      <c r="S2" s="143"/>
      <c r="T2" s="143"/>
      <c r="U2" s="143"/>
    </row>
    <row r="3" spans="1:21" s="153" customFormat="1" ht="11.25" customHeight="1">
      <c r="B3" s="137"/>
      <c r="C3" s="137"/>
      <c r="D3" s="137"/>
      <c r="E3" s="137"/>
      <c r="F3" s="137"/>
      <c r="G3" s="137"/>
      <c r="H3" s="137"/>
      <c r="I3" s="137"/>
      <c r="J3" s="138"/>
      <c r="K3" s="138"/>
    </row>
    <row r="4" spans="1:21" s="995" customFormat="1" ht="15" customHeight="1">
      <c r="A4" s="1689" t="s">
        <v>266</v>
      </c>
      <c r="B4" s="1695" t="s">
        <v>181</v>
      </c>
      <c r="C4" s="1695"/>
      <c r="D4" s="1695" t="s">
        <v>182</v>
      </c>
      <c r="E4" s="1695"/>
      <c r="F4" s="1695" t="s">
        <v>183</v>
      </c>
      <c r="G4" s="1695"/>
      <c r="H4" s="1695" t="s">
        <v>184</v>
      </c>
      <c r="I4" s="1695"/>
      <c r="J4" s="1506" t="s">
        <v>204</v>
      </c>
      <c r="K4" s="1507"/>
      <c r="L4" s="1506" t="s">
        <v>180</v>
      </c>
      <c r="M4" s="1507"/>
      <c r="N4" s="1506" t="s">
        <v>179</v>
      </c>
      <c r="O4" s="1507"/>
      <c r="P4" s="1506" t="s">
        <v>178</v>
      </c>
      <c r="Q4" s="1507"/>
      <c r="R4" s="1506" t="s">
        <v>205</v>
      </c>
      <c r="S4" s="1507"/>
      <c r="T4" s="1506" t="s">
        <v>142</v>
      </c>
      <c r="U4" s="1507"/>
    </row>
    <row r="5" spans="1:21" s="995" customFormat="1" ht="20.399999999999999">
      <c r="A5" s="1690"/>
      <c r="B5" s="1197" t="s">
        <v>395</v>
      </c>
      <c r="C5" s="1197" t="s">
        <v>396</v>
      </c>
      <c r="D5" s="1197" t="s">
        <v>395</v>
      </c>
      <c r="E5" s="1197" t="s">
        <v>396</v>
      </c>
      <c r="F5" s="1197" t="s">
        <v>395</v>
      </c>
      <c r="G5" s="1197" t="s">
        <v>396</v>
      </c>
      <c r="H5" s="1197" t="s">
        <v>395</v>
      </c>
      <c r="I5" s="1197" t="s">
        <v>396</v>
      </c>
      <c r="J5" s="1197" t="s">
        <v>395</v>
      </c>
      <c r="K5" s="1197" t="s">
        <v>396</v>
      </c>
      <c r="L5" s="1197" t="s">
        <v>395</v>
      </c>
      <c r="M5" s="1197" t="s">
        <v>396</v>
      </c>
      <c r="N5" s="1197" t="s">
        <v>395</v>
      </c>
      <c r="O5" s="1197" t="s">
        <v>396</v>
      </c>
      <c r="P5" s="1197" t="s">
        <v>395</v>
      </c>
      <c r="Q5" s="1197" t="s">
        <v>396</v>
      </c>
      <c r="R5" s="1197" t="s">
        <v>395</v>
      </c>
      <c r="S5" s="1197" t="s">
        <v>396</v>
      </c>
      <c r="T5" s="1197" t="s">
        <v>395</v>
      </c>
      <c r="U5" s="1197" t="s">
        <v>396</v>
      </c>
    </row>
    <row r="6" spans="1:21" s="153" customFormat="1" ht="17.25" customHeight="1">
      <c r="A6" s="230" t="s">
        <v>394</v>
      </c>
      <c r="B6" s="381">
        <v>1209</v>
      </c>
      <c r="C6" s="381">
        <v>720</v>
      </c>
      <c r="D6" s="381">
        <v>41</v>
      </c>
      <c r="E6" s="381">
        <v>26</v>
      </c>
      <c r="F6" s="381">
        <v>17</v>
      </c>
      <c r="G6" s="381">
        <v>10</v>
      </c>
      <c r="H6" s="381">
        <v>28</v>
      </c>
      <c r="I6" s="381">
        <v>18</v>
      </c>
      <c r="J6" s="381">
        <v>28</v>
      </c>
      <c r="K6" s="381">
        <v>20</v>
      </c>
      <c r="L6" s="381">
        <v>12</v>
      </c>
      <c r="M6" s="381">
        <v>7</v>
      </c>
      <c r="N6" s="381">
        <v>0</v>
      </c>
      <c r="O6" s="381">
        <v>0</v>
      </c>
      <c r="P6" s="381">
        <v>2</v>
      </c>
      <c r="Q6" s="381">
        <v>1</v>
      </c>
      <c r="R6" s="381">
        <v>0</v>
      </c>
      <c r="S6" s="381">
        <v>0</v>
      </c>
      <c r="T6" s="381">
        <f t="shared" ref="T6:T17" si="0">B6+D6+F6+H6+J6+L6+N6+P6+R6</f>
        <v>1337</v>
      </c>
      <c r="U6" s="381">
        <f t="shared" ref="U6:U17" si="1">C6+E6+G6+I6+K6+M6+O6+Q6+S6</f>
        <v>802</v>
      </c>
    </row>
    <row r="7" spans="1:21" s="153" customFormat="1" ht="17.25" customHeight="1">
      <c r="A7" s="108" t="s">
        <v>240</v>
      </c>
      <c r="B7" s="382">
        <v>5034</v>
      </c>
      <c r="C7" s="382">
        <v>2962</v>
      </c>
      <c r="D7" s="382">
        <v>291</v>
      </c>
      <c r="E7" s="382">
        <v>195</v>
      </c>
      <c r="F7" s="382">
        <v>145</v>
      </c>
      <c r="G7" s="382">
        <v>74</v>
      </c>
      <c r="H7" s="382">
        <v>253</v>
      </c>
      <c r="I7" s="382">
        <v>137</v>
      </c>
      <c r="J7" s="382">
        <v>191</v>
      </c>
      <c r="K7" s="382">
        <v>130</v>
      </c>
      <c r="L7" s="382">
        <v>72</v>
      </c>
      <c r="M7" s="382">
        <v>41</v>
      </c>
      <c r="N7" s="382">
        <v>20</v>
      </c>
      <c r="O7" s="382">
        <v>8</v>
      </c>
      <c r="P7" s="382">
        <v>24</v>
      </c>
      <c r="Q7" s="382">
        <v>14</v>
      </c>
      <c r="R7" s="382">
        <v>6</v>
      </c>
      <c r="S7" s="382">
        <v>4</v>
      </c>
      <c r="T7" s="382">
        <f t="shared" si="0"/>
        <v>6036</v>
      </c>
      <c r="U7" s="382">
        <f t="shared" si="1"/>
        <v>3565</v>
      </c>
    </row>
    <row r="8" spans="1:21" s="153" customFormat="1" ht="17.25" customHeight="1">
      <c r="A8" s="108" t="s">
        <v>241</v>
      </c>
      <c r="B8" s="382">
        <v>11267</v>
      </c>
      <c r="C8" s="382">
        <v>6378</v>
      </c>
      <c r="D8" s="382">
        <v>1545</v>
      </c>
      <c r="E8" s="382">
        <v>1071</v>
      </c>
      <c r="F8" s="382">
        <v>556</v>
      </c>
      <c r="G8" s="382">
        <v>259</v>
      </c>
      <c r="H8" s="382">
        <v>1112</v>
      </c>
      <c r="I8" s="382">
        <v>614</v>
      </c>
      <c r="J8" s="382">
        <v>929</v>
      </c>
      <c r="K8" s="382">
        <v>504</v>
      </c>
      <c r="L8" s="382">
        <v>539</v>
      </c>
      <c r="M8" s="382">
        <v>340</v>
      </c>
      <c r="N8" s="382">
        <v>149</v>
      </c>
      <c r="O8" s="382">
        <v>75</v>
      </c>
      <c r="P8" s="382">
        <v>216</v>
      </c>
      <c r="Q8" s="382">
        <v>119</v>
      </c>
      <c r="R8" s="382">
        <v>40</v>
      </c>
      <c r="S8" s="382">
        <v>26</v>
      </c>
      <c r="T8" s="382">
        <f t="shared" si="0"/>
        <v>16353</v>
      </c>
      <c r="U8" s="382">
        <f t="shared" si="1"/>
        <v>9386</v>
      </c>
    </row>
    <row r="9" spans="1:21" s="153" customFormat="1" ht="17.25" customHeight="1">
      <c r="A9" s="108" t="s">
        <v>260</v>
      </c>
      <c r="B9" s="382">
        <v>13985</v>
      </c>
      <c r="C9" s="382">
        <v>7357</v>
      </c>
      <c r="D9" s="382">
        <v>3730</v>
      </c>
      <c r="E9" s="382">
        <v>2484</v>
      </c>
      <c r="F9" s="382">
        <v>1028</v>
      </c>
      <c r="G9" s="382">
        <v>433</v>
      </c>
      <c r="H9" s="382">
        <v>2334</v>
      </c>
      <c r="I9" s="382">
        <v>1130</v>
      </c>
      <c r="J9" s="382">
        <v>1832</v>
      </c>
      <c r="K9" s="382">
        <v>957</v>
      </c>
      <c r="L9" s="382">
        <v>2039</v>
      </c>
      <c r="M9" s="382">
        <v>1338</v>
      </c>
      <c r="N9" s="382">
        <v>673</v>
      </c>
      <c r="O9" s="382">
        <v>330</v>
      </c>
      <c r="P9" s="382">
        <v>1134</v>
      </c>
      <c r="Q9" s="382">
        <v>623</v>
      </c>
      <c r="R9" s="382">
        <v>199</v>
      </c>
      <c r="S9" s="382">
        <v>96</v>
      </c>
      <c r="T9" s="382">
        <f t="shared" si="0"/>
        <v>26954</v>
      </c>
      <c r="U9" s="382">
        <f t="shared" si="1"/>
        <v>14748</v>
      </c>
    </row>
    <row r="10" spans="1:21" s="153" customFormat="1" ht="17.25" customHeight="1">
      <c r="A10" s="108" t="s">
        <v>261</v>
      </c>
      <c r="B10" s="382">
        <v>13119</v>
      </c>
      <c r="C10" s="382">
        <v>6378</v>
      </c>
      <c r="D10" s="382">
        <v>4673</v>
      </c>
      <c r="E10" s="382">
        <v>2854</v>
      </c>
      <c r="F10" s="382">
        <v>883</v>
      </c>
      <c r="G10" s="382">
        <v>292</v>
      </c>
      <c r="H10" s="382">
        <v>2862</v>
      </c>
      <c r="I10" s="382">
        <v>1302</v>
      </c>
      <c r="J10" s="382">
        <v>1579</v>
      </c>
      <c r="K10" s="382">
        <v>720</v>
      </c>
      <c r="L10" s="382">
        <v>4329</v>
      </c>
      <c r="M10" s="382">
        <v>2650</v>
      </c>
      <c r="N10" s="382">
        <v>1033</v>
      </c>
      <c r="O10" s="382">
        <v>400</v>
      </c>
      <c r="P10" s="382">
        <v>2400</v>
      </c>
      <c r="Q10" s="382">
        <v>1167</v>
      </c>
      <c r="R10" s="382">
        <v>400</v>
      </c>
      <c r="S10" s="382">
        <v>196</v>
      </c>
      <c r="T10" s="382">
        <f t="shared" si="0"/>
        <v>31278</v>
      </c>
      <c r="U10" s="382">
        <f t="shared" si="1"/>
        <v>15959</v>
      </c>
    </row>
    <row r="11" spans="1:21" s="153" customFormat="1" ht="17.25" customHeight="1">
      <c r="A11" s="108" t="s">
        <v>262</v>
      </c>
      <c r="B11" s="382">
        <v>11382</v>
      </c>
      <c r="C11" s="382">
        <v>5131</v>
      </c>
      <c r="D11" s="382">
        <v>4444</v>
      </c>
      <c r="E11" s="382">
        <v>2468</v>
      </c>
      <c r="F11" s="382">
        <v>680</v>
      </c>
      <c r="G11" s="382">
        <v>185</v>
      </c>
      <c r="H11" s="382">
        <v>2914</v>
      </c>
      <c r="I11" s="382">
        <v>1183</v>
      </c>
      <c r="J11" s="382">
        <v>1203</v>
      </c>
      <c r="K11" s="382">
        <v>585</v>
      </c>
      <c r="L11" s="382">
        <v>5668</v>
      </c>
      <c r="M11" s="382">
        <v>3330</v>
      </c>
      <c r="N11" s="382">
        <v>907</v>
      </c>
      <c r="O11" s="382">
        <v>279</v>
      </c>
      <c r="P11" s="382">
        <v>2736</v>
      </c>
      <c r="Q11" s="382">
        <v>1155</v>
      </c>
      <c r="R11" s="382">
        <v>362</v>
      </c>
      <c r="S11" s="382">
        <v>161</v>
      </c>
      <c r="T11" s="382">
        <f t="shared" si="0"/>
        <v>30296</v>
      </c>
      <c r="U11" s="382">
        <f t="shared" si="1"/>
        <v>14477</v>
      </c>
    </row>
    <row r="12" spans="1:21" s="153" customFormat="1" ht="17.25" customHeight="1">
      <c r="A12" s="108" t="s">
        <v>267</v>
      </c>
      <c r="B12" s="382">
        <v>7185</v>
      </c>
      <c r="C12" s="382">
        <v>3021</v>
      </c>
      <c r="D12" s="382">
        <v>3432</v>
      </c>
      <c r="E12" s="382">
        <v>1817</v>
      </c>
      <c r="F12" s="382">
        <v>447</v>
      </c>
      <c r="G12" s="382">
        <v>117</v>
      </c>
      <c r="H12" s="382">
        <v>2201</v>
      </c>
      <c r="I12" s="382">
        <v>746</v>
      </c>
      <c r="J12" s="382">
        <v>622</v>
      </c>
      <c r="K12" s="382">
        <v>270</v>
      </c>
      <c r="L12" s="382">
        <v>5490</v>
      </c>
      <c r="M12" s="382">
        <v>2990</v>
      </c>
      <c r="N12" s="382">
        <v>659</v>
      </c>
      <c r="O12" s="382">
        <v>174</v>
      </c>
      <c r="P12" s="382">
        <v>2407</v>
      </c>
      <c r="Q12" s="382">
        <v>890</v>
      </c>
      <c r="R12" s="382">
        <v>228</v>
      </c>
      <c r="S12" s="382">
        <v>80</v>
      </c>
      <c r="T12" s="382">
        <f t="shared" si="0"/>
        <v>22671</v>
      </c>
      <c r="U12" s="382">
        <f t="shared" si="1"/>
        <v>10105</v>
      </c>
    </row>
    <row r="13" spans="1:21" s="153" customFormat="1" ht="17.25" customHeight="1">
      <c r="A13" s="108" t="s">
        <v>268</v>
      </c>
      <c r="B13" s="382">
        <v>4370</v>
      </c>
      <c r="C13" s="382">
        <v>1664</v>
      </c>
      <c r="D13" s="382">
        <v>2467</v>
      </c>
      <c r="E13" s="382">
        <v>1175</v>
      </c>
      <c r="F13" s="382">
        <v>288</v>
      </c>
      <c r="G13" s="382">
        <v>53</v>
      </c>
      <c r="H13" s="382">
        <v>1527</v>
      </c>
      <c r="I13" s="382">
        <v>420</v>
      </c>
      <c r="J13" s="382">
        <v>378</v>
      </c>
      <c r="K13" s="382">
        <v>165</v>
      </c>
      <c r="L13" s="382">
        <v>4930</v>
      </c>
      <c r="M13" s="382">
        <v>2651</v>
      </c>
      <c r="N13" s="382">
        <v>427</v>
      </c>
      <c r="O13" s="382">
        <v>85</v>
      </c>
      <c r="P13" s="382">
        <v>1978</v>
      </c>
      <c r="Q13" s="382">
        <v>641</v>
      </c>
      <c r="R13" s="382">
        <v>159</v>
      </c>
      <c r="S13" s="382">
        <v>52</v>
      </c>
      <c r="T13" s="382">
        <f t="shared" si="0"/>
        <v>16524</v>
      </c>
      <c r="U13" s="382">
        <f t="shared" si="1"/>
        <v>6906</v>
      </c>
    </row>
    <row r="14" spans="1:21" s="153" customFormat="1" ht="17.25" customHeight="1">
      <c r="A14" s="108" t="s">
        <v>269</v>
      </c>
      <c r="B14" s="382">
        <v>1609</v>
      </c>
      <c r="C14" s="382">
        <v>588</v>
      </c>
      <c r="D14" s="382">
        <v>1213</v>
      </c>
      <c r="E14" s="382">
        <v>539</v>
      </c>
      <c r="F14" s="382">
        <v>147</v>
      </c>
      <c r="G14" s="382">
        <v>30</v>
      </c>
      <c r="H14" s="382">
        <v>815</v>
      </c>
      <c r="I14" s="382">
        <v>209</v>
      </c>
      <c r="J14" s="382">
        <v>168</v>
      </c>
      <c r="K14" s="382">
        <v>79</v>
      </c>
      <c r="L14" s="382">
        <v>3387</v>
      </c>
      <c r="M14" s="382">
        <v>1694</v>
      </c>
      <c r="N14" s="382">
        <v>192</v>
      </c>
      <c r="O14" s="382">
        <v>31</v>
      </c>
      <c r="P14" s="382">
        <v>1155</v>
      </c>
      <c r="Q14" s="382">
        <v>304</v>
      </c>
      <c r="R14" s="382">
        <v>68</v>
      </c>
      <c r="S14" s="382">
        <v>20</v>
      </c>
      <c r="T14" s="382">
        <f t="shared" si="0"/>
        <v>8754</v>
      </c>
      <c r="U14" s="382">
        <f t="shared" si="1"/>
        <v>3494</v>
      </c>
    </row>
    <row r="15" spans="1:21" s="153" customFormat="1" ht="17.25" customHeight="1">
      <c r="A15" s="108" t="s">
        <v>270</v>
      </c>
      <c r="B15" s="382">
        <v>728</v>
      </c>
      <c r="C15" s="382">
        <v>292</v>
      </c>
      <c r="D15" s="382">
        <v>644</v>
      </c>
      <c r="E15" s="382">
        <v>301</v>
      </c>
      <c r="F15" s="382">
        <v>47</v>
      </c>
      <c r="G15" s="382">
        <v>7</v>
      </c>
      <c r="H15" s="382">
        <v>356</v>
      </c>
      <c r="I15" s="382">
        <v>84</v>
      </c>
      <c r="J15" s="382">
        <v>68</v>
      </c>
      <c r="K15" s="382">
        <v>28</v>
      </c>
      <c r="L15" s="382">
        <v>2128</v>
      </c>
      <c r="M15" s="382">
        <v>906</v>
      </c>
      <c r="N15" s="382">
        <v>118</v>
      </c>
      <c r="O15" s="382">
        <v>18</v>
      </c>
      <c r="P15" s="382">
        <v>683</v>
      </c>
      <c r="Q15" s="382">
        <v>183</v>
      </c>
      <c r="R15" s="382">
        <v>42</v>
      </c>
      <c r="S15" s="382">
        <v>11</v>
      </c>
      <c r="T15" s="382">
        <f t="shared" si="0"/>
        <v>4814</v>
      </c>
      <c r="U15" s="382">
        <f t="shared" si="1"/>
        <v>1830</v>
      </c>
    </row>
    <row r="16" spans="1:21" s="153" customFormat="1" ht="17.25" customHeight="1">
      <c r="A16" s="108" t="s">
        <v>271</v>
      </c>
      <c r="B16" s="382">
        <v>328</v>
      </c>
      <c r="C16" s="382">
        <v>139</v>
      </c>
      <c r="D16" s="382">
        <v>287</v>
      </c>
      <c r="E16" s="382">
        <v>137</v>
      </c>
      <c r="F16" s="382">
        <v>10</v>
      </c>
      <c r="G16" s="382">
        <v>1</v>
      </c>
      <c r="H16" s="382">
        <v>173</v>
      </c>
      <c r="I16" s="382">
        <v>42</v>
      </c>
      <c r="J16" s="382">
        <v>47</v>
      </c>
      <c r="K16" s="382">
        <v>20</v>
      </c>
      <c r="L16" s="382">
        <v>1265</v>
      </c>
      <c r="M16" s="382">
        <v>548</v>
      </c>
      <c r="N16" s="382">
        <v>31</v>
      </c>
      <c r="O16" s="382">
        <v>3</v>
      </c>
      <c r="P16" s="382">
        <v>349</v>
      </c>
      <c r="Q16" s="382">
        <v>92</v>
      </c>
      <c r="R16" s="382">
        <v>18</v>
      </c>
      <c r="S16" s="382">
        <v>4</v>
      </c>
      <c r="T16" s="382">
        <f t="shared" si="0"/>
        <v>2508</v>
      </c>
      <c r="U16" s="382">
        <f t="shared" si="1"/>
        <v>986</v>
      </c>
    </row>
    <row r="17" spans="1:21" s="153" customFormat="1" ht="17.25" customHeight="1">
      <c r="A17" s="108" t="s">
        <v>272</v>
      </c>
      <c r="B17" s="382">
        <v>142</v>
      </c>
      <c r="C17" s="382">
        <v>55</v>
      </c>
      <c r="D17" s="382">
        <v>158</v>
      </c>
      <c r="E17" s="382">
        <v>75</v>
      </c>
      <c r="F17" s="382">
        <v>5</v>
      </c>
      <c r="G17" s="382">
        <v>2</v>
      </c>
      <c r="H17" s="382">
        <v>57</v>
      </c>
      <c r="I17" s="382">
        <v>9</v>
      </c>
      <c r="J17" s="382">
        <v>32</v>
      </c>
      <c r="K17" s="382">
        <v>19</v>
      </c>
      <c r="L17" s="382">
        <v>883</v>
      </c>
      <c r="M17" s="382">
        <v>343</v>
      </c>
      <c r="N17" s="382">
        <v>18</v>
      </c>
      <c r="O17" s="382">
        <v>5</v>
      </c>
      <c r="P17" s="382">
        <v>187</v>
      </c>
      <c r="Q17" s="382">
        <v>30</v>
      </c>
      <c r="R17" s="382">
        <v>12</v>
      </c>
      <c r="S17" s="382">
        <v>4</v>
      </c>
      <c r="T17" s="382">
        <f t="shared" si="0"/>
        <v>1494</v>
      </c>
      <c r="U17" s="382">
        <f t="shared" si="1"/>
        <v>542</v>
      </c>
    </row>
    <row r="18" spans="1:21" s="153" customFormat="1" ht="23.25" customHeight="1">
      <c r="A18" s="318" t="s">
        <v>143</v>
      </c>
      <c r="B18" s="383">
        <f t="shared" ref="B18:U18" si="2">SUM(B6:B17)</f>
        <v>70358</v>
      </c>
      <c r="C18" s="383">
        <f t="shared" si="2"/>
        <v>34685</v>
      </c>
      <c r="D18" s="383">
        <f t="shared" si="2"/>
        <v>22925</v>
      </c>
      <c r="E18" s="383">
        <f t="shared" si="2"/>
        <v>13142</v>
      </c>
      <c r="F18" s="383">
        <f t="shared" si="2"/>
        <v>4253</v>
      </c>
      <c r="G18" s="383">
        <f t="shared" si="2"/>
        <v>1463</v>
      </c>
      <c r="H18" s="383">
        <f t="shared" si="2"/>
        <v>14632</v>
      </c>
      <c r="I18" s="383">
        <f t="shared" si="2"/>
        <v>5894</v>
      </c>
      <c r="J18" s="384">
        <f t="shared" si="2"/>
        <v>7077</v>
      </c>
      <c r="K18" s="384">
        <f t="shared" si="2"/>
        <v>3497</v>
      </c>
      <c r="L18" s="383">
        <f t="shared" si="2"/>
        <v>30742</v>
      </c>
      <c r="M18" s="383">
        <f t="shared" si="2"/>
        <v>16838</v>
      </c>
      <c r="N18" s="383">
        <f t="shared" si="2"/>
        <v>4227</v>
      </c>
      <c r="O18" s="383">
        <f t="shared" si="2"/>
        <v>1408</v>
      </c>
      <c r="P18" s="383">
        <f t="shared" si="2"/>
        <v>13271</v>
      </c>
      <c r="Q18" s="383">
        <f t="shared" si="2"/>
        <v>5219</v>
      </c>
      <c r="R18" s="383">
        <f t="shared" si="2"/>
        <v>1534</v>
      </c>
      <c r="S18" s="383">
        <f t="shared" si="2"/>
        <v>654</v>
      </c>
      <c r="T18" s="383">
        <f t="shared" si="2"/>
        <v>169019</v>
      </c>
      <c r="U18" s="383">
        <f t="shared" si="2"/>
        <v>82800</v>
      </c>
    </row>
    <row r="19" spans="1:21">
      <c r="A19" s="231" t="s">
        <v>657</v>
      </c>
    </row>
    <row r="37" spans="1:1">
      <c r="A37" s="651" t="s">
        <v>663</v>
      </c>
    </row>
    <row r="75" spans="1:1">
      <c r="A75" s="387"/>
    </row>
  </sheetData>
  <mergeCells count="11">
    <mergeCell ref="A4:A5"/>
    <mergeCell ref="F4:G4"/>
    <mergeCell ref="H4:I4"/>
    <mergeCell ref="B4:C4"/>
    <mergeCell ref="D4:E4"/>
    <mergeCell ref="P4:Q4"/>
    <mergeCell ref="R4:S4"/>
    <mergeCell ref="T4:U4"/>
    <mergeCell ref="J4:K4"/>
    <mergeCell ref="L4:M4"/>
    <mergeCell ref="N4:O4"/>
  </mergeCells>
  <printOptions horizontalCentered="1"/>
  <pageMargins left="0.51181102362204722" right="0.31496062992125984" top="0.39370078740157483" bottom="0.35433070866141736" header="0.31496062992125984" footer="0.31496062992125984"/>
  <pageSetup paperSize="9" scale="95" orientation="landscape" r:id="rId1"/>
  <headerFooter>
    <oddFooter>&amp;C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60"/>
  <sheetViews>
    <sheetView topLeftCell="B44" workbookViewId="0">
      <selection activeCell="O67" sqref="O66:O67"/>
    </sheetView>
  </sheetViews>
  <sheetFormatPr baseColWidth="10" defaultColWidth="8.6640625" defaultRowHeight="13.8"/>
  <cols>
    <col min="1" max="1" width="21" style="478" customWidth="1"/>
    <col min="2" max="2" width="7.44140625" style="305" customWidth="1"/>
    <col min="3" max="3" width="6.6640625" style="478" customWidth="1"/>
    <col min="4" max="4" width="6.88671875" style="478" customWidth="1"/>
    <col min="5" max="5" width="9.6640625" style="478" customWidth="1"/>
    <col min="6" max="6" width="6.6640625" style="478" customWidth="1"/>
    <col min="7" max="8" width="7" style="478" customWidth="1"/>
    <col min="9" max="9" width="9" style="478" customWidth="1"/>
    <col min="10" max="11" width="6.5546875" style="478" customWidth="1"/>
    <col min="12" max="12" width="7" style="478" customWidth="1"/>
    <col min="13" max="13" width="8.88671875" style="478" customWidth="1"/>
    <col min="14" max="15" width="6.44140625" style="478" customWidth="1"/>
    <col min="16" max="16" width="7" style="478" customWidth="1"/>
    <col min="17" max="17" width="8.33203125" style="478" customWidth="1"/>
    <col min="18" max="16384" width="8.6640625" style="478"/>
  </cols>
  <sheetData>
    <row r="1" spans="1:17" s="1199" customFormat="1" ht="38.25" customHeight="1">
      <c r="A1" s="437" t="s">
        <v>660</v>
      </c>
      <c r="B1" s="1198"/>
      <c r="C1" s="1198"/>
      <c r="D1" s="1198"/>
      <c r="E1" s="1198"/>
      <c r="F1" s="1198"/>
      <c r="G1" s="1198"/>
      <c r="H1" s="1198"/>
      <c r="I1" s="1198"/>
      <c r="J1" s="1198"/>
      <c r="K1" s="1198"/>
      <c r="L1" s="1198"/>
      <c r="M1" s="1198"/>
      <c r="N1" s="1198"/>
      <c r="O1" s="1198"/>
      <c r="P1" s="1198"/>
      <c r="Q1" s="1198"/>
    </row>
    <row r="2" spans="1:17">
      <c r="A2" s="1445" t="s">
        <v>837</v>
      </c>
      <c r="B2" s="1445"/>
      <c r="C2" s="1445"/>
      <c r="D2" s="1445"/>
      <c r="E2" s="1445"/>
      <c r="F2" s="1445"/>
      <c r="G2" s="1445"/>
      <c r="H2" s="1445"/>
      <c r="I2" s="1445"/>
      <c r="J2" s="1445"/>
      <c r="K2" s="1445"/>
      <c r="L2" s="1445"/>
      <c r="M2" s="1445"/>
      <c r="N2" s="1445"/>
      <c r="O2" s="1445"/>
      <c r="P2" s="1445"/>
      <c r="Q2" s="1445"/>
    </row>
    <row r="3" spans="1:17">
      <c r="A3" s="1445" t="s">
        <v>227</v>
      </c>
      <c r="B3" s="1445"/>
      <c r="C3" s="1445"/>
      <c r="D3" s="1445"/>
      <c r="E3" s="1445"/>
      <c r="F3" s="1445"/>
      <c r="G3" s="1445"/>
      <c r="H3" s="1445"/>
      <c r="I3" s="1445"/>
      <c r="J3" s="1445"/>
      <c r="K3" s="1445"/>
      <c r="L3" s="1445"/>
      <c r="M3" s="1445"/>
      <c r="N3" s="1445"/>
      <c r="O3" s="1445"/>
      <c r="P3" s="1445"/>
      <c r="Q3" s="1445"/>
    </row>
    <row r="4" spans="1:17" ht="10.5" customHeight="1">
      <c r="A4" s="970"/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</row>
    <row r="5" spans="1:17" s="213" customFormat="1" ht="14.25" customHeight="1">
      <c r="A5" s="1696" t="s">
        <v>146</v>
      </c>
      <c r="B5" s="1698" t="s">
        <v>428</v>
      </c>
      <c r="C5" s="1699"/>
      <c r="D5" s="1699"/>
      <c r="E5" s="1700"/>
      <c r="F5" s="1698" t="s">
        <v>429</v>
      </c>
      <c r="G5" s="1699"/>
      <c r="H5" s="1699"/>
      <c r="I5" s="1700"/>
      <c r="J5" s="1701" t="s">
        <v>430</v>
      </c>
      <c r="K5" s="1702"/>
      <c r="L5" s="1702"/>
      <c r="M5" s="1703"/>
      <c r="N5" s="1704" t="s">
        <v>142</v>
      </c>
      <c r="O5" s="1705"/>
      <c r="P5" s="1705"/>
      <c r="Q5" s="1706"/>
    </row>
    <row r="6" spans="1:17" s="213" customFormat="1" ht="28.5" customHeight="1">
      <c r="A6" s="1697"/>
      <c r="B6" s="972" t="s">
        <v>706</v>
      </c>
      <c r="C6" s="972" t="s">
        <v>396</v>
      </c>
      <c r="D6" s="730" t="s">
        <v>708</v>
      </c>
      <c r="E6" s="730" t="s">
        <v>432</v>
      </c>
      <c r="F6" s="972" t="s">
        <v>706</v>
      </c>
      <c r="G6" s="972" t="s">
        <v>396</v>
      </c>
      <c r="H6" s="730" t="s">
        <v>708</v>
      </c>
      <c r="I6" s="730" t="s">
        <v>432</v>
      </c>
      <c r="J6" s="972" t="s">
        <v>706</v>
      </c>
      <c r="K6" s="972" t="s">
        <v>396</v>
      </c>
      <c r="L6" s="730" t="s">
        <v>708</v>
      </c>
      <c r="M6" s="730" t="s">
        <v>432</v>
      </c>
      <c r="N6" s="972" t="s">
        <v>706</v>
      </c>
      <c r="O6" s="972" t="s">
        <v>396</v>
      </c>
      <c r="P6" s="730" t="s">
        <v>708</v>
      </c>
      <c r="Q6" s="730" t="s">
        <v>432</v>
      </c>
    </row>
    <row r="7" spans="1:17" ht="12.75" customHeight="1">
      <c r="A7" s="968" t="s">
        <v>8</v>
      </c>
      <c r="B7" s="905">
        <f>+B28</f>
        <v>66</v>
      </c>
      <c r="C7" s="905">
        <f t="shared" ref="C7:M8" si="0">+C28</f>
        <v>3</v>
      </c>
      <c r="D7" s="905">
        <f>+B7+C7</f>
        <v>69</v>
      </c>
      <c r="E7" s="905">
        <f t="shared" si="0"/>
        <v>3</v>
      </c>
      <c r="F7" s="905">
        <f t="shared" si="0"/>
        <v>28</v>
      </c>
      <c r="G7" s="905">
        <f t="shared" si="0"/>
        <v>0</v>
      </c>
      <c r="H7" s="905">
        <f>+F7+G7</f>
        <v>28</v>
      </c>
      <c r="I7" s="905">
        <f t="shared" si="0"/>
        <v>2</v>
      </c>
      <c r="J7" s="905">
        <f t="shared" si="0"/>
        <v>15</v>
      </c>
      <c r="K7" s="905">
        <f t="shared" si="0"/>
        <v>0</v>
      </c>
      <c r="L7" s="905">
        <f>J7+K7</f>
        <v>15</v>
      </c>
      <c r="M7" s="905">
        <f t="shared" si="0"/>
        <v>1</v>
      </c>
      <c r="N7" s="905">
        <f>+B7+F7+J7</f>
        <v>109</v>
      </c>
      <c r="O7" s="905">
        <f>+C7+G7+K7</f>
        <v>3</v>
      </c>
      <c r="P7" s="905">
        <f>+D7+H7+L7</f>
        <v>112</v>
      </c>
      <c r="Q7" s="905">
        <f>+E7+I7+M7</f>
        <v>6</v>
      </c>
    </row>
    <row r="8" spans="1:17" ht="12.75" customHeight="1">
      <c r="A8" s="962" t="s">
        <v>14</v>
      </c>
      <c r="B8" s="767">
        <f>+B29</f>
        <v>97</v>
      </c>
      <c r="C8" s="767">
        <f t="shared" si="0"/>
        <v>53</v>
      </c>
      <c r="D8" s="742">
        <f t="shared" ref="D8:D20" si="1">+B8+C8</f>
        <v>150</v>
      </c>
      <c r="E8" s="767">
        <f t="shared" si="0"/>
        <v>15</v>
      </c>
      <c r="F8" s="767">
        <f t="shared" si="0"/>
        <v>54</v>
      </c>
      <c r="G8" s="767">
        <f t="shared" si="0"/>
        <v>31</v>
      </c>
      <c r="H8" s="742">
        <f t="shared" ref="H8:H20" si="2">+F8+G8</f>
        <v>85</v>
      </c>
      <c r="I8" s="767">
        <f t="shared" si="0"/>
        <v>3</v>
      </c>
      <c r="J8" s="767">
        <f t="shared" si="0"/>
        <v>76</v>
      </c>
      <c r="K8" s="767">
        <f t="shared" si="0"/>
        <v>28</v>
      </c>
      <c r="L8" s="742">
        <f t="shared" ref="L8:L20" si="3">J8+K8</f>
        <v>104</v>
      </c>
      <c r="M8" s="767">
        <f t="shared" si="0"/>
        <v>10</v>
      </c>
      <c r="N8" s="742">
        <f t="shared" ref="N8:Q20" si="4">+B8+F8+J8</f>
        <v>227</v>
      </c>
      <c r="O8" s="742">
        <f t="shared" si="4"/>
        <v>112</v>
      </c>
      <c r="P8" s="742">
        <f t="shared" si="4"/>
        <v>339</v>
      </c>
      <c r="Q8" s="742">
        <f t="shared" si="4"/>
        <v>28</v>
      </c>
    </row>
    <row r="9" spans="1:17" ht="12.75" customHeight="1">
      <c r="A9" s="962" t="s">
        <v>19</v>
      </c>
      <c r="B9" s="767">
        <f>+B30+B49+B58</f>
        <v>291</v>
      </c>
      <c r="C9" s="767">
        <f>+C30+C49+C58</f>
        <v>283</v>
      </c>
      <c r="D9" s="742">
        <f t="shared" si="1"/>
        <v>574</v>
      </c>
      <c r="E9" s="767">
        <f>+E30+E49+E58</f>
        <v>39</v>
      </c>
      <c r="F9" s="767">
        <f>+F30+F49+F58</f>
        <v>196</v>
      </c>
      <c r="G9" s="767">
        <f>+G30+G49+G58</f>
        <v>269</v>
      </c>
      <c r="H9" s="742">
        <f t="shared" si="2"/>
        <v>465</v>
      </c>
      <c r="I9" s="767">
        <f>+I30+I49+I58</f>
        <v>35</v>
      </c>
      <c r="J9" s="767">
        <f>+J30+J49+J58</f>
        <v>156</v>
      </c>
      <c r="K9" s="767">
        <f>+K30+K49+K58</f>
        <v>261</v>
      </c>
      <c r="L9" s="742">
        <f t="shared" si="3"/>
        <v>417</v>
      </c>
      <c r="M9" s="767">
        <f>+M30+M49+M58</f>
        <v>28</v>
      </c>
      <c r="N9" s="742">
        <f t="shared" si="4"/>
        <v>643</v>
      </c>
      <c r="O9" s="742">
        <f t="shared" si="4"/>
        <v>813</v>
      </c>
      <c r="P9" s="742">
        <f t="shared" si="4"/>
        <v>1456</v>
      </c>
      <c r="Q9" s="742">
        <f t="shared" si="4"/>
        <v>102</v>
      </c>
    </row>
    <row r="10" spans="1:17" ht="12.75" customHeight="1">
      <c r="A10" s="962" t="s">
        <v>28</v>
      </c>
      <c r="B10" s="767">
        <f>+B31</f>
        <v>268</v>
      </c>
      <c r="C10" s="767">
        <f t="shared" ref="C10:M10" si="5">+C31</f>
        <v>101</v>
      </c>
      <c r="D10" s="742">
        <f t="shared" si="1"/>
        <v>369</v>
      </c>
      <c r="E10" s="767">
        <f t="shared" si="5"/>
        <v>57</v>
      </c>
      <c r="F10" s="767">
        <f t="shared" si="5"/>
        <v>298</v>
      </c>
      <c r="G10" s="767">
        <f t="shared" si="5"/>
        <v>82</v>
      </c>
      <c r="H10" s="742">
        <f t="shared" si="2"/>
        <v>380</v>
      </c>
      <c r="I10" s="767">
        <f t="shared" si="5"/>
        <v>123</v>
      </c>
      <c r="J10" s="767">
        <f t="shared" si="5"/>
        <v>216</v>
      </c>
      <c r="K10" s="767">
        <f t="shared" si="5"/>
        <v>109</v>
      </c>
      <c r="L10" s="742">
        <f t="shared" si="3"/>
        <v>325</v>
      </c>
      <c r="M10" s="767">
        <f t="shared" si="5"/>
        <v>95</v>
      </c>
      <c r="N10" s="742">
        <f t="shared" si="4"/>
        <v>782</v>
      </c>
      <c r="O10" s="742">
        <f t="shared" si="4"/>
        <v>292</v>
      </c>
      <c r="P10" s="742">
        <f t="shared" si="4"/>
        <v>1074</v>
      </c>
      <c r="Q10" s="742">
        <f t="shared" si="4"/>
        <v>275</v>
      </c>
    </row>
    <row r="11" spans="1:17" ht="12.75" customHeight="1">
      <c r="A11" s="962" t="s">
        <v>44</v>
      </c>
      <c r="B11" s="767">
        <f>+B32+B59</f>
        <v>27</v>
      </c>
      <c r="C11" s="767">
        <f>+C32+C59</f>
        <v>36</v>
      </c>
      <c r="D11" s="742">
        <f t="shared" si="1"/>
        <v>63</v>
      </c>
      <c r="E11" s="767">
        <f>+E32+E59</f>
        <v>0</v>
      </c>
      <c r="F11" s="767">
        <f>+F32+F59</f>
        <v>29</v>
      </c>
      <c r="G11" s="767">
        <f>+G32+G59</f>
        <v>36</v>
      </c>
      <c r="H11" s="742">
        <f t="shared" si="2"/>
        <v>65</v>
      </c>
      <c r="I11" s="767">
        <f>+I32+I59</f>
        <v>3</v>
      </c>
      <c r="J11" s="767">
        <f>+J32+J59</f>
        <v>28</v>
      </c>
      <c r="K11" s="767">
        <f>+K32+K59</f>
        <v>30</v>
      </c>
      <c r="L11" s="742">
        <f t="shared" si="3"/>
        <v>58</v>
      </c>
      <c r="M11" s="767">
        <f>+M32+M59</f>
        <v>0</v>
      </c>
      <c r="N11" s="742">
        <f t="shared" si="4"/>
        <v>84</v>
      </c>
      <c r="O11" s="742">
        <f t="shared" si="4"/>
        <v>102</v>
      </c>
      <c r="P11" s="742">
        <f t="shared" si="4"/>
        <v>186</v>
      </c>
      <c r="Q11" s="742">
        <f t="shared" si="4"/>
        <v>3</v>
      </c>
    </row>
    <row r="12" spans="1:17" ht="12.75" customHeight="1">
      <c r="A12" s="962" t="s">
        <v>54</v>
      </c>
      <c r="B12" s="767">
        <f>+B33</f>
        <v>16</v>
      </c>
      <c r="C12" s="767">
        <f t="shared" ref="C12:M12" si="6">+C33</f>
        <v>8</v>
      </c>
      <c r="D12" s="742">
        <f t="shared" si="1"/>
        <v>24</v>
      </c>
      <c r="E12" s="767">
        <f t="shared" si="6"/>
        <v>0</v>
      </c>
      <c r="F12" s="767">
        <f t="shared" si="6"/>
        <v>8</v>
      </c>
      <c r="G12" s="767">
        <f t="shared" si="6"/>
        <v>7</v>
      </c>
      <c r="H12" s="742">
        <f t="shared" si="2"/>
        <v>15</v>
      </c>
      <c r="I12" s="767">
        <f t="shared" si="6"/>
        <v>0</v>
      </c>
      <c r="J12" s="767">
        <f t="shared" si="6"/>
        <v>10</v>
      </c>
      <c r="K12" s="767">
        <f t="shared" si="6"/>
        <v>6</v>
      </c>
      <c r="L12" s="742">
        <f t="shared" si="3"/>
        <v>16</v>
      </c>
      <c r="M12" s="767">
        <f t="shared" si="6"/>
        <v>1</v>
      </c>
      <c r="N12" s="742">
        <f t="shared" si="4"/>
        <v>34</v>
      </c>
      <c r="O12" s="742">
        <f t="shared" si="4"/>
        <v>21</v>
      </c>
      <c r="P12" s="742">
        <f t="shared" si="4"/>
        <v>55</v>
      </c>
      <c r="Q12" s="742">
        <f t="shared" si="4"/>
        <v>1</v>
      </c>
    </row>
    <row r="13" spans="1:17" ht="12.75" customHeight="1">
      <c r="A13" s="962" t="s">
        <v>60</v>
      </c>
      <c r="B13" s="767">
        <f>+B34+B50</f>
        <v>119</v>
      </c>
      <c r="C13" s="767">
        <f>+C34+C50</f>
        <v>98</v>
      </c>
      <c r="D13" s="742">
        <f t="shared" si="1"/>
        <v>217</v>
      </c>
      <c r="E13" s="767">
        <f>+E34+E50</f>
        <v>17</v>
      </c>
      <c r="F13" s="767">
        <f>+F34+F50</f>
        <v>91</v>
      </c>
      <c r="G13" s="767">
        <f>+G34+G50</f>
        <v>68</v>
      </c>
      <c r="H13" s="742">
        <f t="shared" si="2"/>
        <v>159</v>
      </c>
      <c r="I13" s="767">
        <f>+I34+I50</f>
        <v>19</v>
      </c>
      <c r="J13" s="767">
        <f>+J34+J50</f>
        <v>35</v>
      </c>
      <c r="K13" s="767">
        <f>+K34+K50</f>
        <v>48</v>
      </c>
      <c r="L13" s="742">
        <f t="shared" si="3"/>
        <v>83</v>
      </c>
      <c r="M13" s="767">
        <f>+M34+M50</f>
        <v>10</v>
      </c>
      <c r="N13" s="742">
        <f t="shared" si="4"/>
        <v>245</v>
      </c>
      <c r="O13" s="742">
        <f t="shared" si="4"/>
        <v>214</v>
      </c>
      <c r="P13" s="742">
        <f t="shared" si="4"/>
        <v>459</v>
      </c>
      <c r="Q13" s="742">
        <f t="shared" si="4"/>
        <v>46</v>
      </c>
    </row>
    <row r="14" spans="1:17" ht="12.75" customHeight="1">
      <c r="A14" s="962" t="s">
        <v>72</v>
      </c>
      <c r="B14" s="883">
        <v>20</v>
      </c>
      <c r="C14" s="883">
        <v>2</v>
      </c>
      <c r="D14" s="883">
        <f>+B14+C14</f>
        <v>22</v>
      </c>
      <c r="E14" s="742"/>
      <c r="F14" s="883">
        <v>10</v>
      </c>
      <c r="G14" s="742"/>
      <c r="H14" s="883">
        <f>+F14+G14</f>
        <v>10</v>
      </c>
      <c r="I14" s="742"/>
      <c r="J14" s="883">
        <v>15</v>
      </c>
      <c r="K14" s="742"/>
      <c r="L14" s="883">
        <f>+J14+K14</f>
        <v>15</v>
      </c>
      <c r="M14" s="742"/>
      <c r="N14" s="767">
        <f t="shared" si="4"/>
        <v>45</v>
      </c>
      <c r="O14" s="767">
        <f>+C14+G14+K14</f>
        <v>2</v>
      </c>
      <c r="P14" s="767">
        <f>+D14+H14+L14</f>
        <v>47</v>
      </c>
      <c r="Q14" s="767">
        <f>+E14+I14+M14</f>
        <v>0</v>
      </c>
    </row>
    <row r="15" spans="1:17" ht="12.75" customHeight="1">
      <c r="A15" s="969" t="s">
        <v>82</v>
      </c>
      <c r="B15" s="767">
        <f>+B36</f>
        <v>147</v>
      </c>
      <c r="C15" s="767">
        <f t="shared" ref="C15:M17" si="7">+C36</f>
        <v>89</v>
      </c>
      <c r="D15" s="742">
        <f t="shared" si="1"/>
        <v>236</v>
      </c>
      <c r="E15" s="767">
        <f t="shared" si="7"/>
        <v>23</v>
      </c>
      <c r="F15" s="767">
        <f t="shared" si="7"/>
        <v>141</v>
      </c>
      <c r="G15" s="767">
        <f t="shared" si="7"/>
        <v>63</v>
      </c>
      <c r="H15" s="742">
        <f t="shared" si="2"/>
        <v>204</v>
      </c>
      <c r="I15" s="767">
        <f t="shared" si="7"/>
        <v>46</v>
      </c>
      <c r="J15" s="767">
        <f t="shared" si="7"/>
        <v>49</v>
      </c>
      <c r="K15" s="767">
        <f t="shared" si="7"/>
        <v>17</v>
      </c>
      <c r="L15" s="742">
        <f t="shared" si="3"/>
        <v>66</v>
      </c>
      <c r="M15" s="767">
        <f t="shared" si="7"/>
        <v>14</v>
      </c>
      <c r="N15" s="742">
        <f t="shared" si="4"/>
        <v>337</v>
      </c>
      <c r="O15" s="742">
        <f t="shared" si="4"/>
        <v>169</v>
      </c>
      <c r="P15" s="742">
        <f t="shared" si="4"/>
        <v>506</v>
      </c>
      <c r="Q15" s="742">
        <f t="shared" si="4"/>
        <v>83</v>
      </c>
    </row>
    <row r="16" spans="1:17" ht="12.75" customHeight="1">
      <c r="A16" s="962" t="s">
        <v>503</v>
      </c>
      <c r="B16" s="767">
        <f>+B37</f>
        <v>0</v>
      </c>
      <c r="C16" s="767">
        <f t="shared" si="7"/>
        <v>110</v>
      </c>
      <c r="D16" s="742">
        <f t="shared" si="1"/>
        <v>110</v>
      </c>
      <c r="E16" s="767">
        <f t="shared" si="7"/>
        <v>0</v>
      </c>
      <c r="F16" s="767">
        <f t="shared" si="7"/>
        <v>0</v>
      </c>
      <c r="G16" s="767">
        <f t="shared" si="7"/>
        <v>63</v>
      </c>
      <c r="H16" s="742">
        <f t="shared" si="2"/>
        <v>63</v>
      </c>
      <c r="I16" s="767">
        <f t="shared" si="7"/>
        <v>0</v>
      </c>
      <c r="J16" s="767">
        <f t="shared" si="7"/>
        <v>0</v>
      </c>
      <c r="K16" s="767">
        <f t="shared" si="7"/>
        <v>56</v>
      </c>
      <c r="L16" s="742">
        <f t="shared" si="3"/>
        <v>56</v>
      </c>
      <c r="M16" s="767">
        <f t="shared" si="7"/>
        <v>0</v>
      </c>
      <c r="N16" s="742">
        <f t="shared" si="4"/>
        <v>0</v>
      </c>
      <c r="O16" s="742">
        <f t="shared" si="4"/>
        <v>229</v>
      </c>
      <c r="P16" s="742">
        <f t="shared" si="4"/>
        <v>229</v>
      </c>
      <c r="Q16" s="742">
        <f t="shared" si="4"/>
        <v>0</v>
      </c>
    </row>
    <row r="17" spans="1:17" ht="12.75" customHeight="1">
      <c r="A17" s="969" t="s">
        <v>108</v>
      </c>
      <c r="B17" s="767">
        <f>+B38</f>
        <v>45</v>
      </c>
      <c r="C17" s="767">
        <f t="shared" si="7"/>
        <v>10</v>
      </c>
      <c r="D17" s="742">
        <f t="shared" si="1"/>
        <v>55</v>
      </c>
      <c r="E17" s="767">
        <f t="shared" si="7"/>
        <v>7</v>
      </c>
      <c r="F17" s="767">
        <f t="shared" si="7"/>
        <v>30</v>
      </c>
      <c r="G17" s="767">
        <f t="shared" si="7"/>
        <v>2</v>
      </c>
      <c r="H17" s="742">
        <f t="shared" si="2"/>
        <v>32</v>
      </c>
      <c r="I17" s="767">
        <f t="shared" si="7"/>
        <v>7</v>
      </c>
      <c r="J17" s="767">
        <f t="shared" si="7"/>
        <v>6</v>
      </c>
      <c r="K17" s="767">
        <f t="shared" si="7"/>
        <v>2</v>
      </c>
      <c r="L17" s="742">
        <f t="shared" si="3"/>
        <v>8</v>
      </c>
      <c r="M17" s="767">
        <f t="shared" si="7"/>
        <v>0</v>
      </c>
      <c r="N17" s="742">
        <f t="shared" si="4"/>
        <v>81</v>
      </c>
      <c r="O17" s="742">
        <f t="shared" si="4"/>
        <v>14</v>
      </c>
      <c r="P17" s="742">
        <f t="shared" si="4"/>
        <v>95</v>
      </c>
      <c r="Q17" s="742">
        <f t="shared" si="4"/>
        <v>14</v>
      </c>
    </row>
    <row r="18" spans="1:17" ht="12.75" customHeight="1">
      <c r="A18" s="962" t="s">
        <v>114</v>
      </c>
      <c r="B18" s="767">
        <v>175</v>
      </c>
      <c r="C18" s="767">
        <v>72</v>
      </c>
      <c r="D18" s="742">
        <v>247</v>
      </c>
      <c r="E18" s="767">
        <v>18</v>
      </c>
      <c r="F18" s="767">
        <v>83</v>
      </c>
      <c r="G18" s="767">
        <v>29</v>
      </c>
      <c r="H18" s="742">
        <v>112</v>
      </c>
      <c r="I18" s="767">
        <v>2</v>
      </c>
      <c r="J18" s="767">
        <v>51</v>
      </c>
      <c r="K18" s="767">
        <v>10</v>
      </c>
      <c r="L18" s="742">
        <v>61</v>
      </c>
      <c r="M18" s="767">
        <v>10</v>
      </c>
      <c r="N18" s="742">
        <v>309</v>
      </c>
      <c r="O18" s="742">
        <v>111</v>
      </c>
      <c r="P18" s="742">
        <v>420</v>
      </c>
      <c r="Q18" s="742">
        <v>30</v>
      </c>
    </row>
    <row r="19" spans="1:17" ht="12.75" customHeight="1">
      <c r="A19" s="962" t="s">
        <v>119</v>
      </c>
      <c r="B19" s="883">
        <v>6</v>
      </c>
      <c r="C19" s="883">
        <v>1</v>
      </c>
      <c r="D19" s="883">
        <f>+B19+C19</f>
        <v>7</v>
      </c>
      <c r="E19" s="883">
        <v>0</v>
      </c>
      <c r="F19" s="883">
        <v>4</v>
      </c>
      <c r="G19" s="883">
        <v>1</v>
      </c>
      <c r="H19" s="883">
        <f>+F19+G19</f>
        <v>5</v>
      </c>
      <c r="I19" s="883">
        <v>0</v>
      </c>
      <c r="J19" s="883">
        <v>0</v>
      </c>
      <c r="K19" s="883">
        <v>0</v>
      </c>
      <c r="L19" s="883">
        <f>+J19+K19</f>
        <v>0</v>
      </c>
      <c r="M19" s="883">
        <v>0</v>
      </c>
      <c r="N19" s="767">
        <f t="shared" si="4"/>
        <v>10</v>
      </c>
      <c r="O19" s="767">
        <f>+C19+G19+K19</f>
        <v>2</v>
      </c>
      <c r="P19" s="767">
        <f>+D19+H19+L19</f>
        <v>12</v>
      </c>
      <c r="Q19" s="767">
        <f>+E19+I19+M19</f>
        <v>0</v>
      </c>
    </row>
    <row r="20" spans="1:17" ht="12.75" customHeight="1" thickBot="1">
      <c r="A20" s="962" t="s">
        <v>505</v>
      </c>
      <c r="B20" s="767">
        <f>+B41</f>
        <v>27</v>
      </c>
      <c r="C20" s="767">
        <f t="shared" ref="C20:M20" si="8">+C41</f>
        <v>70</v>
      </c>
      <c r="D20" s="742">
        <f t="shared" si="1"/>
        <v>97</v>
      </c>
      <c r="E20" s="767">
        <f t="shared" si="8"/>
        <v>3</v>
      </c>
      <c r="F20" s="767">
        <f t="shared" si="8"/>
        <v>32</v>
      </c>
      <c r="G20" s="767">
        <f t="shared" si="8"/>
        <v>40</v>
      </c>
      <c r="H20" s="742">
        <f t="shared" si="2"/>
        <v>72</v>
      </c>
      <c r="I20" s="767">
        <f t="shared" si="8"/>
        <v>0</v>
      </c>
      <c r="J20" s="767">
        <f t="shared" si="8"/>
        <v>27</v>
      </c>
      <c r="K20" s="767">
        <f t="shared" si="8"/>
        <v>48</v>
      </c>
      <c r="L20" s="742">
        <f t="shared" si="3"/>
        <v>75</v>
      </c>
      <c r="M20" s="767">
        <f t="shared" si="8"/>
        <v>0</v>
      </c>
      <c r="N20" s="742">
        <f t="shared" si="4"/>
        <v>86</v>
      </c>
      <c r="O20" s="742">
        <f t="shared" si="4"/>
        <v>158</v>
      </c>
      <c r="P20" s="742">
        <f t="shared" si="4"/>
        <v>244</v>
      </c>
      <c r="Q20" s="742">
        <f t="shared" si="4"/>
        <v>3</v>
      </c>
    </row>
    <row r="21" spans="1:17" ht="12.75" customHeight="1" thickBot="1">
      <c r="A21" s="758" t="s">
        <v>143</v>
      </c>
      <c r="B21" s="763">
        <f t="shared" ref="B21:Q21" si="9">SUM(B7:B20)</f>
        <v>1304</v>
      </c>
      <c r="C21" s="763">
        <f t="shared" si="9"/>
        <v>936</v>
      </c>
      <c r="D21" s="763">
        <f t="shared" si="9"/>
        <v>2240</v>
      </c>
      <c r="E21" s="763">
        <f t="shared" si="9"/>
        <v>182</v>
      </c>
      <c r="F21" s="763">
        <f t="shared" si="9"/>
        <v>1004</v>
      </c>
      <c r="G21" s="763">
        <f t="shared" si="9"/>
        <v>691</v>
      </c>
      <c r="H21" s="763">
        <f t="shared" si="9"/>
        <v>1695</v>
      </c>
      <c r="I21" s="763">
        <f t="shared" si="9"/>
        <v>240</v>
      </c>
      <c r="J21" s="763">
        <f t="shared" si="9"/>
        <v>684</v>
      </c>
      <c r="K21" s="763">
        <f t="shared" si="9"/>
        <v>615</v>
      </c>
      <c r="L21" s="763">
        <f t="shared" si="9"/>
        <v>1299</v>
      </c>
      <c r="M21" s="763">
        <f t="shared" si="9"/>
        <v>169</v>
      </c>
      <c r="N21" s="763">
        <f t="shared" si="9"/>
        <v>2992</v>
      </c>
      <c r="O21" s="763">
        <f t="shared" si="9"/>
        <v>2242</v>
      </c>
      <c r="P21" s="763">
        <f t="shared" si="9"/>
        <v>5234</v>
      </c>
      <c r="Q21" s="769">
        <f t="shared" si="9"/>
        <v>591</v>
      </c>
    </row>
    <row r="22" spans="1:17" ht="11.1" customHeight="1">
      <c r="A22" s="958"/>
      <c r="B22" s="791"/>
      <c r="C22" s="791"/>
      <c r="D22" s="791"/>
      <c r="E22" s="791"/>
      <c r="F22" s="791"/>
      <c r="G22" s="791"/>
      <c r="H22" s="791"/>
      <c r="I22" s="791"/>
      <c r="J22" s="791"/>
      <c r="K22" s="791"/>
      <c r="L22" s="791"/>
      <c r="M22" s="791"/>
      <c r="N22" s="791"/>
      <c r="O22" s="791"/>
      <c r="P22" s="791"/>
      <c r="Q22" s="791"/>
    </row>
    <row r="23" spans="1:17">
      <c r="A23" s="1445" t="s">
        <v>838</v>
      </c>
      <c r="B23" s="1445"/>
      <c r="C23" s="1445"/>
      <c r="D23" s="1445"/>
      <c r="E23" s="1445"/>
      <c r="F23" s="1445"/>
      <c r="G23" s="1445"/>
      <c r="H23" s="1445"/>
      <c r="I23" s="1445"/>
      <c r="J23" s="1445"/>
      <c r="K23" s="1445"/>
      <c r="L23" s="1445"/>
      <c r="M23" s="1445"/>
      <c r="N23" s="1445"/>
      <c r="O23" s="1445"/>
      <c r="P23" s="1445"/>
      <c r="Q23" s="1445"/>
    </row>
    <row r="24" spans="1:17">
      <c r="A24" s="1445" t="s">
        <v>227</v>
      </c>
      <c r="B24" s="1445"/>
      <c r="C24" s="1445"/>
      <c r="D24" s="1445"/>
      <c r="E24" s="1445"/>
      <c r="F24" s="1445"/>
      <c r="G24" s="1445"/>
      <c r="H24" s="1445"/>
      <c r="I24" s="1445"/>
      <c r="J24" s="1445"/>
      <c r="K24" s="1445"/>
      <c r="L24" s="1445"/>
      <c r="M24" s="1445"/>
      <c r="N24" s="1445"/>
      <c r="O24" s="1445"/>
      <c r="P24" s="1445"/>
      <c r="Q24" s="1445"/>
    </row>
    <row r="25" spans="1:17" ht="11.1" customHeight="1">
      <c r="A25" s="970"/>
      <c r="B25" s="722"/>
      <c r="C25" s="722"/>
      <c r="D25" s="722"/>
      <c r="E25" s="722"/>
      <c r="F25" s="722"/>
      <c r="G25" s="722"/>
      <c r="H25" s="722"/>
      <c r="I25" s="722"/>
      <c r="J25" s="722"/>
      <c r="K25" s="722"/>
      <c r="L25" s="722"/>
      <c r="M25" s="722"/>
      <c r="N25" s="722"/>
      <c r="O25" s="722"/>
      <c r="P25" s="722"/>
      <c r="Q25" s="722"/>
    </row>
    <row r="26" spans="1:17" s="213" customFormat="1" ht="14.25" customHeight="1">
      <c r="A26" s="1696" t="s">
        <v>146</v>
      </c>
      <c r="B26" s="1698" t="s">
        <v>428</v>
      </c>
      <c r="C26" s="1699"/>
      <c r="D26" s="1699"/>
      <c r="E26" s="1700"/>
      <c r="F26" s="1698" t="s">
        <v>429</v>
      </c>
      <c r="G26" s="1699"/>
      <c r="H26" s="1699"/>
      <c r="I26" s="1700"/>
      <c r="J26" s="1701" t="s">
        <v>430</v>
      </c>
      <c r="K26" s="1702"/>
      <c r="L26" s="1702"/>
      <c r="M26" s="1703"/>
      <c r="N26" s="1704" t="s">
        <v>142</v>
      </c>
      <c r="O26" s="1705"/>
      <c r="P26" s="1705"/>
      <c r="Q26" s="1706"/>
    </row>
    <row r="27" spans="1:17" s="213" customFormat="1" ht="26.25" customHeight="1">
      <c r="A27" s="1697"/>
      <c r="B27" s="972" t="s">
        <v>706</v>
      </c>
      <c r="C27" s="972" t="s">
        <v>396</v>
      </c>
      <c r="D27" s="730" t="s">
        <v>708</v>
      </c>
      <c r="E27" s="730" t="s">
        <v>432</v>
      </c>
      <c r="F27" s="972" t="s">
        <v>706</v>
      </c>
      <c r="G27" s="972" t="s">
        <v>396</v>
      </c>
      <c r="H27" s="730" t="s">
        <v>708</v>
      </c>
      <c r="I27" s="730" t="s">
        <v>432</v>
      </c>
      <c r="J27" s="972" t="s">
        <v>706</v>
      </c>
      <c r="K27" s="972" t="s">
        <v>396</v>
      </c>
      <c r="L27" s="730" t="s">
        <v>708</v>
      </c>
      <c r="M27" s="730" t="s">
        <v>432</v>
      </c>
      <c r="N27" s="972" t="s">
        <v>706</v>
      </c>
      <c r="O27" s="972" t="s">
        <v>396</v>
      </c>
      <c r="P27" s="730" t="s">
        <v>708</v>
      </c>
      <c r="Q27" s="730" t="s">
        <v>432</v>
      </c>
    </row>
    <row r="28" spans="1:17" ht="11.1" customHeight="1">
      <c r="A28" s="796" t="s">
        <v>8</v>
      </c>
      <c r="B28" s="797">
        <v>66</v>
      </c>
      <c r="C28" s="798">
        <v>3</v>
      </c>
      <c r="D28" s="798">
        <v>69</v>
      </c>
      <c r="E28" s="798">
        <v>3</v>
      </c>
      <c r="F28" s="798">
        <v>28</v>
      </c>
      <c r="G28" s="798">
        <v>0</v>
      </c>
      <c r="H28" s="798">
        <v>28</v>
      </c>
      <c r="I28" s="798">
        <v>2</v>
      </c>
      <c r="J28" s="798">
        <v>15</v>
      </c>
      <c r="K28" s="798">
        <v>0</v>
      </c>
      <c r="L28" s="798">
        <v>15</v>
      </c>
      <c r="M28" s="798">
        <v>1</v>
      </c>
      <c r="N28" s="798">
        <v>109</v>
      </c>
      <c r="O28" s="798">
        <v>3</v>
      </c>
      <c r="P28" s="798">
        <v>112</v>
      </c>
      <c r="Q28" s="798">
        <v>6</v>
      </c>
    </row>
    <row r="29" spans="1:17" ht="11.1" customHeight="1">
      <c r="A29" s="934" t="s">
        <v>14</v>
      </c>
      <c r="B29" s="767">
        <v>97</v>
      </c>
      <c r="C29" s="767">
        <v>53</v>
      </c>
      <c r="D29" s="883">
        <f t="shared" ref="D29:D41" si="10">+B29+C29</f>
        <v>150</v>
      </c>
      <c r="E29" s="767">
        <v>15</v>
      </c>
      <c r="F29" s="767">
        <v>54</v>
      </c>
      <c r="G29" s="767">
        <v>31</v>
      </c>
      <c r="H29" s="883">
        <f t="shared" ref="H29:H41" si="11">+F29+G29</f>
        <v>85</v>
      </c>
      <c r="I29" s="767">
        <v>3</v>
      </c>
      <c r="J29" s="767">
        <v>76</v>
      </c>
      <c r="K29" s="767">
        <v>28</v>
      </c>
      <c r="L29" s="883">
        <f t="shared" ref="L29:L41" si="12">+J29+K29</f>
        <v>104</v>
      </c>
      <c r="M29" s="767">
        <v>10</v>
      </c>
      <c r="N29" s="767">
        <f t="shared" ref="N29:Q41" si="13">+B29+F29+J29</f>
        <v>227</v>
      </c>
      <c r="O29" s="767">
        <f t="shared" si="13"/>
        <v>112</v>
      </c>
      <c r="P29" s="767">
        <f t="shared" si="13"/>
        <v>339</v>
      </c>
      <c r="Q29" s="767">
        <f t="shared" si="13"/>
        <v>28</v>
      </c>
    </row>
    <row r="30" spans="1:17" ht="11.1" customHeight="1">
      <c r="A30" s="934" t="s">
        <v>19</v>
      </c>
      <c r="B30" s="767">
        <v>248</v>
      </c>
      <c r="C30" s="767">
        <v>186</v>
      </c>
      <c r="D30" s="883">
        <v>434</v>
      </c>
      <c r="E30" s="767">
        <v>38</v>
      </c>
      <c r="F30" s="767">
        <v>168</v>
      </c>
      <c r="G30" s="767">
        <v>195</v>
      </c>
      <c r="H30" s="883">
        <v>363</v>
      </c>
      <c r="I30" s="767">
        <v>35</v>
      </c>
      <c r="J30" s="767">
        <v>124</v>
      </c>
      <c r="K30" s="767">
        <v>194</v>
      </c>
      <c r="L30" s="883">
        <v>318</v>
      </c>
      <c r="M30" s="767">
        <v>28</v>
      </c>
      <c r="N30" s="767">
        <f t="shared" si="13"/>
        <v>540</v>
      </c>
      <c r="O30" s="767">
        <f t="shared" si="13"/>
        <v>575</v>
      </c>
      <c r="P30" s="767">
        <f t="shared" si="13"/>
        <v>1115</v>
      </c>
      <c r="Q30" s="767">
        <f t="shared" si="13"/>
        <v>101</v>
      </c>
    </row>
    <row r="31" spans="1:17" ht="11.1" customHeight="1">
      <c r="A31" s="934" t="s">
        <v>510</v>
      </c>
      <c r="B31" s="767">
        <v>268</v>
      </c>
      <c r="C31" s="767">
        <v>101</v>
      </c>
      <c r="D31" s="883">
        <f t="shared" si="10"/>
        <v>369</v>
      </c>
      <c r="E31" s="767">
        <v>57</v>
      </c>
      <c r="F31" s="767">
        <v>298</v>
      </c>
      <c r="G31" s="767">
        <v>82</v>
      </c>
      <c r="H31" s="883">
        <f t="shared" si="11"/>
        <v>380</v>
      </c>
      <c r="I31" s="767">
        <v>123</v>
      </c>
      <c r="J31" s="767">
        <v>216</v>
      </c>
      <c r="K31" s="767">
        <v>109</v>
      </c>
      <c r="L31" s="883">
        <f t="shared" si="12"/>
        <v>325</v>
      </c>
      <c r="M31" s="767">
        <v>95</v>
      </c>
      <c r="N31" s="767">
        <f t="shared" si="13"/>
        <v>782</v>
      </c>
      <c r="O31" s="767">
        <f t="shared" si="13"/>
        <v>292</v>
      </c>
      <c r="P31" s="767">
        <f t="shared" si="13"/>
        <v>1074</v>
      </c>
      <c r="Q31" s="767">
        <f t="shared" si="13"/>
        <v>275</v>
      </c>
    </row>
    <row r="32" spans="1:17" ht="11.1" customHeight="1">
      <c r="A32" s="934" t="s">
        <v>511</v>
      </c>
      <c r="B32" s="767">
        <v>18</v>
      </c>
      <c r="C32" s="767">
        <v>3</v>
      </c>
      <c r="D32" s="883">
        <f t="shared" si="10"/>
        <v>21</v>
      </c>
      <c r="E32" s="767">
        <v>0</v>
      </c>
      <c r="F32" s="767">
        <v>17</v>
      </c>
      <c r="G32" s="767">
        <v>6</v>
      </c>
      <c r="H32" s="883">
        <f t="shared" si="11"/>
        <v>23</v>
      </c>
      <c r="I32" s="767">
        <v>3</v>
      </c>
      <c r="J32" s="767">
        <v>14</v>
      </c>
      <c r="K32" s="767">
        <v>2</v>
      </c>
      <c r="L32" s="883">
        <f t="shared" si="12"/>
        <v>16</v>
      </c>
      <c r="M32" s="767">
        <v>0</v>
      </c>
      <c r="N32" s="767">
        <f t="shared" si="13"/>
        <v>49</v>
      </c>
      <c r="O32" s="767">
        <f t="shared" si="13"/>
        <v>11</v>
      </c>
      <c r="P32" s="767">
        <f t="shared" si="13"/>
        <v>60</v>
      </c>
      <c r="Q32" s="767">
        <f t="shared" si="13"/>
        <v>3</v>
      </c>
    </row>
    <row r="33" spans="1:17" ht="11.1" customHeight="1">
      <c r="A33" s="934" t="s">
        <v>54</v>
      </c>
      <c r="B33" s="767">
        <v>16</v>
      </c>
      <c r="C33" s="767">
        <v>8</v>
      </c>
      <c r="D33" s="883">
        <f t="shared" si="10"/>
        <v>24</v>
      </c>
      <c r="E33" s="767">
        <v>0</v>
      </c>
      <c r="F33" s="767">
        <v>8</v>
      </c>
      <c r="G33" s="767">
        <v>7</v>
      </c>
      <c r="H33" s="883">
        <f t="shared" si="11"/>
        <v>15</v>
      </c>
      <c r="I33" s="767">
        <v>0</v>
      </c>
      <c r="J33" s="767">
        <v>10</v>
      </c>
      <c r="K33" s="767">
        <v>6</v>
      </c>
      <c r="L33" s="883">
        <f t="shared" si="12"/>
        <v>16</v>
      </c>
      <c r="M33" s="767">
        <v>1</v>
      </c>
      <c r="N33" s="767">
        <f t="shared" si="13"/>
        <v>34</v>
      </c>
      <c r="O33" s="767">
        <f t="shared" si="13"/>
        <v>21</v>
      </c>
      <c r="P33" s="767">
        <f t="shared" si="13"/>
        <v>55</v>
      </c>
      <c r="Q33" s="767">
        <f t="shared" si="13"/>
        <v>1</v>
      </c>
    </row>
    <row r="34" spans="1:17" ht="11.1" customHeight="1">
      <c r="A34" s="934" t="s">
        <v>501</v>
      </c>
      <c r="B34" s="767">
        <v>119</v>
      </c>
      <c r="C34" s="767">
        <v>95</v>
      </c>
      <c r="D34" s="883">
        <f t="shared" si="10"/>
        <v>214</v>
      </c>
      <c r="E34" s="767">
        <v>17</v>
      </c>
      <c r="F34" s="767">
        <v>91</v>
      </c>
      <c r="G34" s="767">
        <v>47</v>
      </c>
      <c r="H34" s="883">
        <f t="shared" si="11"/>
        <v>138</v>
      </c>
      <c r="I34" s="767">
        <v>15</v>
      </c>
      <c r="J34" s="767">
        <v>35</v>
      </c>
      <c r="K34" s="767">
        <v>40</v>
      </c>
      <c r="L34" s="883">
        <f t="shared" si="12"/>
        <v>75</v>
      </c>
      <c r="M34" s="767">
        <v>6</v>
      </c>
      <c r="N34" s="767">
        <f t="shared" si="13"/>
        <v>245</v>
      </c>
      <c r="O34" s="767">
        <f t="shared" si="13"/>
        <v>182</v>
      </c>
      <c r="P34" s="767">
        <f t="shared" si="13"/>
        <v>427</v>
      </c>
      <c r="Q34" s="767">
        <f t="shared" si="13"/>
        <v>38</v>
      </c>
    </row>
    <row r="35" spans="1:17" ht="11.1" customHeight="1">
      <c r="A35" s="934" t="s">
        <v>502</v>
      </c>
      <c r="B35" s="883">
        <v>20</v>
      </c>
      <c r="C35" s="883">
        <v>2</v>
      </c>
      <c r="D35" s="883">
        <f>+B35+C35</f>
        <v>22</v>
      </c>
      <c r="E35" s="742"/>
      <c r="F35" s="883">
        <v>10</v>
      </c>
      <c r="G35" s="742"/>
      <c r="H35" s="883">
        <f>+F35+G35</f>
        <v>10</v>
      </c>
      <c r="I35" s="742"/>
      <c r="J35" s="883">
        <v>15</v>
      </c>
      <c r="K35" s="742"/>
      <c r="L35" s="883">
        <f>+J35+K35</f>
        <v>15</v>
      </c>
      <c r="M35" s="742"/>
      <c r="N35" s="767">
        <f t="shared" si="13"/>
        <v>45</v>
      </c>
      <c r="O35" s="767">
        <f>+C35+G35+K35</f>
        <v>2</v>
      </c>
      <c r="P35" s="767">
        <f>+D35+H35+L35</f>
        <v>47</v>
      </c>
      <c r="Q35" s="767">
        <f>+E35+I35+M35</f>
        <v>0</v>
      </c>
    </row>
    <row r="36" spans="1:17" ht="11.1" customHeight="1">
      <c r="A36" s="934" t="s">
        <v>507</v>
      </c>
      <c r="B36" s="767">
        <v>147</v>
      </c>
      <c r="C36" s="767">
        <v>89</v>
      </c>
      <c r="D36" s="883">
        <f t="shared" si="10"/>
        <v>236</v>
      </c>
      <c r="E36" s="767">
        <v>23</v>
      </c>
      <c r="F36" s="767">
        <v>141</v>
      </c>
      <c r="G36" s="767">
        <v>63</v>
      </c>
      <c r="H36" s="883">
        <f t="shared" si="11"/>
        <v>204</v>
      </c>
      <c r="I36" s="767">
        <v>46</v>
      </c>
      <c r="J36" s="767">
        <v>49</v>
      </c>
      <c r="K36" s="767">
        <v>17</v>
      </c>
      <c r="L36" s="883">
        <f t="shared" si="12"/>
        <v>66</v>
      </c>
      <c r="M36" s="767">
        <v>14</v>
      </c>
      <c r="N36" s="767">
        <f t="shared" si="13"/>
        <v>337</v>
      </c>
      <c r="O36" s="767">
        <f t="shared" si="13"/>
        <v>169</v>
      </c>
      <c r="P36" s="767">
        <f t="shared" si="13"/>
        <v>506</v>
      </c>
      <c r="Q36" s="767">
        <f t="shared" si="13"/>
        <v>83</v>
      </c>
    </row>
    <row r="37" spans="1:17" ht="11.1" customHeight="1">
      <c r="A37" s="934" t="s">
        <v>503</v>
      </c>
      <c r="B37" s="767">
        <v>0</v>
      </c>
      <c r="C37" s="767">
        <v>110</v>
      </c>
      <c r="D37" s="883">
        <f t="shared" si="10"/>
        <v>110</v>
      </c>
      <c r="E37" s="767">
        <v>0</v>
      </c>
      <c r="F37" s="767">
        <v>0</v>
      </c>
      <c r="G37" s="767">
        <v>63</v>
      </c>
      <c r="H37" s="883">
        <f t="shared" si="11"/>
        <v>63</v>
      </c>
      <c r="I37" s="767">
        <v>0</v>
      </c>
      <c r="J37" s="767">
        <v>0</v>
      </c>
      <c r="K37" s="767">
        <v>56</v>
      </c>
      <c r="L37" s="883">
        <f t="shared" si="12"/>
        <v>56</v>
      </c>
      <c r="M37" s="767">
        <v>0</v>
      </c>
      <c r="N37" s="767">
        <f t="shared" si="13"/>
        <v>0</v>
      </c>
      <c r="O37" s="767">
        <f t="shared" si="13"/>
        <v>229</v>
      </c>
      <c r="P37" s="767">
        <f t="shared" si="13"/>
        <v>229</v>
      </c>
      <c r="Q37" s="767">
        <f t="shared" si="13"/>
        <v>0</v>
      </c>
    </row>
    <row r="38" spans="1:17" ht="11.1" customHeight="1">
      <c r="A38" s="934" t="s">
        <v>504</v>
      </c>
      <c r="B38" s="767">
        <v>45</v>
      </c>
      <c r="C38" s="767">
        <v>10</v>
      </c>
      <c r="D38" s="883">
        <f t="shared" si="10"/>
        <v>55</v>
      </c>
      <c r="E38" s="767">
        <v>7</v>
      </c>
      <c r="F38" s="767">
        <v>30</v>
      </c>
      <c r="G38" s="767">
        <v>2</v>
      </c>
      <c r="H38" s="883">
        <f t="shared" si="11"/>
        <v>32</v>
      </c>
      <c r="I38" s="767">
        <v>7</v>
      </c>
      <c r="J38" s="767">
        <v>6</v>
      </c>
      <c r="K38" s="767">
        <v>2</v>
      </c>
      <c r="L38" s="883">
        <f t="shared" si="12"/>
        <v>8</v>
      </c>
      <c r="M38" s="767">
        <v>0</v>
      </c>
      <c r="N38" s="767">
        <f t="shared" si="13"/>
        <v>81</v>
      </c>
      <c r="O38" s="767">
        <f t="shared" si="13"/>
        <v>14</v>
      </c>
      <c r="P38" s="767">
        <f t="shared" si="13"/>
        <v>95</v>
      </c>
      <c r="Q38" s="767">
        <f t="shared" si="13"/>
        <v>14</v>
      </c>
    </row>
    <row r="39" spans="1:17" ht="11.1" customHeight="1">
      <c r="A39" s="934" t="s">
        <v>114</v>
      </c>
      <c r="B39" s="767">
        <v>175</v>
      </c>
      <c r="C39" s="767">
        <v>72</v>
      </c>
      <c r="D39" s="742">
        <v>247</v>
      </c>
      <c r="E39" s="767">
        <v>18</v>
      </c>
      <c r="F39" s="767">
        <v>83</v>
      </c>
      <c r="G39" s="767">
        <v>29</v>
      </c>
      <c r="H39" s="742">
        <v>112</v>
      </c>
      <c r="I39" s="767">
        <v>2</v>
      </c>
      <c r="J39" s="767">
        <v>51</v>
      </c>
      <c r="K39" s="767">
        <v>10</v>
      </c>
      <c r="L39" s="742">
        <v>61</v>
      </c>
      <c r="M39" s="767">
        <v>10</v>
      </c>
      <c r="N39" s="742">
        <v>309</v>
      </c>
      <c r="O39" s="742">
        <v>111</v>
      </c>
      <c r="P39" s="742">
        <v>420</v>
      </c>
      <c r="Q39" s="742">
        <v>30</v>
      </c>
    </row>
    <row r="40" spans="1:17" ht="11.1" customHeight="1">
      <c r="A40" s="934" t="s">
        <v>119</v>
      </c>
      <c r="B40" s="883">
        <v>6</v>
      </c>
      <c r="C40" s="883">
        <v>1</v>
      </c>
      <c r="D40" s="883">
        <f>+B40+C40</f>
        <v>7</v>
      </c>
      <c r="E40" s="883">
        <v>0</v>
      </c>
      <c r="F40" s="883">
        <v>4</v>
      </c>
      <c r="G40" s="883">
        <v>1</v>
      </c>
      <c r="H40" s="883">
        <f>+F40+G40</f>
        <v>5</v>
      </c>
      <c r="I40" s="883">
        <v>0</v>
      </c>
      <c r="J40" s="883">
        <v>0</v>
      </c>
      <c r="K40" s="883">
        <v>0</v>
      </c>
      <c r="L40" s="883">
        <f>+J40+K40</f>
        <v>0</v>
      </c>
      <c r="M40" s="883">
        <v>0</v>
      </c>
      <c r="N40" s="767">
        <f t="shared" si="13"/>
        <v>10</v>
      </c>
      <c r="O40" s="767">
        <f>+C40+G40+K40</f>
        <v>2</v>
      </c>
      <c r="P40" s="767">
        <f>+D40+H40+L40</f>
        <v>12</v>
      </c>
      <c r="Q40" s="767">
        <f>+E40+I40+M40</f>
        <v>0</v>
      </c>
    </row>
    <row r="41" spans="1:17" ht="11.1" customHeight="1" thickBot="1">
      <c r="A41" s="934" t="s">
        <v>127</v>
      </c>
      <c r="B41" s="767">
        <v>27</v>
      </c>
      <c r="C41" s="767">
        <v>70</v>
      </c>
      <c r="D41" s="883">
        <f t="shared" si="10"/>
        <v>97</v>
      </c>
      <c r="E41" s="767">
        <v>3</v>
      </c>
      <c r="F41" s="767">
        <v>32</v>
      </c>
      <c r="G41" s="767">
        <v>40</v>
      </c>
      <c r="H41" s="883">
        <f t="shared" si="11"/>
        <v>72</v>
      </c>
      <c r="I41" s="767">
        <v>0</v>
      </c>
      <c r="J41" s="767">
        <v>27</v>
      </c>
      <c r="K41" s="767">
        <v>48</v>
      </c>
      <c r="L41" s="883">
        <f t="shared" si="12"/>
        <v>75</v>
      </c>
      <c r="M41" s="767">
        <v>0</v>
      </c>
      <c r="N41" s="767">
        <f t="shared" si="13"/>
        <v>86</v>
      </c>
      <c r="O41" s="767">
        <f t="shared" si="13"/>
        <v>158</v>
      </c>
      <c r="P41" s="767">
        <f t="shared" si="13"/>
        <v>244</v>
      </c>
      <c r="Q41" s="767">
        <f t="shared" si="13"/>
        <v>3</v>
      </c>
    </row>
    <row r="42" spans="1:17" ht="11.1" customHeight="1" thickBot="1">
      <c r="A42" s="758" t="s">
        <v>143</v>
      </c>
      <c r="B42" s="763">
        <f t="shared" ref="B42:Q42" si="14">SUM(B28:B41)</f>
        <v>1252</v>
      </c>
      <c r="C42" s="763">
        <f t="shared" si="14"/>
        <v>803</v>
      </c>
      <c r="D42" s="763">
        <f t="shared" si="14"/>
        <v>2055</v>
      </c>
      <c r="E42" s="763">
        <f t="shared" si="14"/>
        <v>181</v>
      </c>
      <c r="F42" s="763">
        <f t="shared" si="14"/>
        <v>964</v>
      </c>
      <c r="G42" s="763">
        <f t="shared" si="14"/>
        <v>566</v>
      </c>
      <c r="H42" s="763">
        <f t="shared" si="14"/>
        <v>1530</v>
      </c>
      <c r="I42" s="763">
        <f t="shared" si="14"/>
        <v>236</v>
      </c>
      <c r="J42" s="763">
        <f t="shared" si="14"/>
        <v>638</v>
      </c>
      <c r="K42" s="763">
        <f t="shared" si="14"/>
        <v>512</v>
      </c>
      <c r="L42" s="763">
        <f t="shared" si="14"/>
        <v>1150</v>
      </c>
      <c r="M42" s="763">
        <f t="shared" si="14"/>
        <v>165</v>
      </c>
      <c r="N42" s="763">
        <f t="shared" si="14"/>
        <v>2854</v>
      </c>
      <c r="O42" s="763">
        <f t="shared" si="14"/>
        <v>1881</v>
      </c>
      <c r="P42" s="763">
        <f t="shared" si="14"/>
        <v>4735</v>
      </c>
      <c r="Q42" s="769">
        <f t="shared" si="14"/>
        <v>582</v>
      </c>
    </row>
    <row r="43" spans="1:17" ht="11.1" customHeight="1">
      <c r="A43" s="958"/>
      <c r="B43" s="791"/>
      <c r="C43" s="791"/>
      <c r="D43" s="791"/>
      <c r="E43" s="791"/>
      <c r="F43" s="791"/>
      <c r="G43" s="791"/>
      <c r="H43" s="791"/>
      <c r="I43" s="791"/>
      <c r="J43" s="791"/>
      <c r="K43" s="791"/>
      <c r="L43" s="791"/>
      <c r="M43" s="791"/>
      <c r="N43" s="791"/>
      <c r="O43" s="791"/>
      <c r="P43" s="791"/>
      <c r="Q43" s="791"/>
    </row>
    <row r="44" spans="1:17">
      <c r="A44" s="1445" t="s">
        <v>839</v>
      </c>
      <c r="B44" s="1445"/>
      <c r="C44" s="1445"/>
      <c r="D44" s="1445"/>
      <c r="E44" s="1445"/>
      <c r="F44" s="1445"/>
      <c r="G44" s="1445"/>
      <c r="H44" s="1445"/>
      <c r="I44" s="1445"/>
      <c r="J44" s="1445"/>
      <c r="K44" s="1445"/>
      <c r="L44" s="1445"/>
      <c r="M44" s="1445"/>
      <c r="N44" s="1445"/>
      <c r="O44" s="1445"/>
      <c r="P44" s="1445"/>
      <c r="Q44" s="1445"/>
    </row>
    <row r="45" spans="1:17">
      <c r="A45" s="1445" t="s">
        <v>227</v>
      </c>
      <c r="B45" s="1445"/>
      <c r="C45" s="1445"/>
      <c r="D45" s="1445"/>
      <c r="E45" s="1445"/>
      <c r="F45" s="1445"/>
      <c r="G45" s="1445"/>
      <c r="H45" s="1445"/>
      <c r="I45" s="1445"/>
      <c r="J45" s="1445"/>
      <c r="K45" s="1445"/>
      <c r="L45" s="1445"/>
      <c r="M45" s="1445"/>
      <c r="N45" s="1445"/>
      <c r="O45" s="1445"/>
      <c r="P45" s="1445"/>
      <c r="Q45" s="1445"/>
    </row>
    <row r="46" spans="1:17" ht="11.1" customHeight="1">
      <c r="A46" s="1117"/>
      <c r="B46" s="722"/>
      <c r="C46" s="722"/>
      <c r="D46" s="722"/>
      <c r="E46" s="722"/>
      <c r="F46" s="722"/>
      <c r="G46" s="722"/>
      <c r="H46" s="722"/>
      <c r="I46" s="722"/>
      <c r="J46" s="722"/>
      <c r="K46" s="722"/>
      <c r="L46" s="722"/>
      <c r="M46" s="722"/>
      <c r="N46" s="722"/>
      <c r="O46" s="722"/>
      <c r="P46" s="722"/>
      <c r="Q46" s="722"/>
    </row>
    <row r="47" spans="1:17" s="213" customFormat="1" ht="14.25" customHeight="1">
      <c r="A47" s="1696" t="s">
        <v>146</v>
      </c>
      <c r="B47" s="1698" t="s">
        <v>428</v>
      </c>
      <c r="C47" s="1699"/>
      <c r="D47" s="1699"/>
      <c r="E47" s="1700"/>
      <c r="F47" s="1698" t="s">
        <v>429</v>
      </c>
      <c r="G47" s="1699"/>
      <c r="H47" s="1699"/>
      <c r="I47" s="1700"/>
      <c r="J47" s="1701" t="s">
        <v>430</v>
      </c>
      <c r="K47" s="1702"/>
      <c r="L47" s="1702"/>
      <c r="M47" s="1703"/>
      <c r="N47" s="1704" t="s">
        <v>142</v>
      </c>
      <c r="O47" s="1705"/>
      <c r="P47" s="1705"/>
      <c r="Q47" s="1706"/>
    </row>
    <row r="48" spans="1:17" s="213" customFormat="1" ht="22.5" customHeight="1">
      <c r="A48" s="1697"/>
      <c r="B48" s="993" t="s">
        <v>706</v>
      </c>
      <c r="C48" s="993" t="s">
        <v>396</v>
      </c>
      <c r="D48" s="994" t="s">
        <v>708</v>
      </c>
      <c r="E48" s="994" t="s">
        <v>432</v>
      </c>
      <c r="F48" s="993" t="s">
        <v>706</v>
      </c>
      <c r="G48" s="993" t="s">
        <v>396</v>
      </c>
      <c r="H48" s="994" t="s">
        <v>708</v>
      </c>
      <c r="I48" s="994" t="s">
        <v>432</v>
      </c>
      <c r="J48" s="993" t="s">
        <v>706</v>
      </c>
      <c r="K48" s="993" t="s">
        <v>396</v>
      </c>
      <c r="L48" s="994" t="s">
        <v>708</v>
      </c>
      <c r="M48" s="994" t="s">
        <v>432</v>
      </c>
      <c r="N48" s="993" t="s">
        <v>706</v>
      </c>
      <c r="O48" s="993" t="s">
        <v>396</v>
      </c>
      <c r="P48" s="994" t="s">
        <v>708</v>
      </c>
      <c r="Q48" s="994" t="s">
        <v>432</v>
      </c>
    </row>
    <row r="49" spans="1:17" ht="12.75" customHeight="1">
      <c r="A49" s="796" t="s">
        <v>19</v>
      </c>
      <c r="B49" s="933">
        <v>25</v>
      </c>
      <c r="C49" s="933">
        <v>31</v>
      </c>
      <c r="D49" s="933">
        <f>+B49+C49</f>
        <v>56</v>
      </c>
      <c r="E49" s="933">
        <v>1</v>
      </c>
      <c r="F49" s="933">
        <v>4</v>
      </c>
      <c r="G49" s="933">
        <v>14</v>
      </c>
      <c r="H49" s="933">
        <f>+F49+G49</f>
        <v>18</v>
      </c>
      <c r="I49" s="933">
        <v>0</v>
      </c>
      <c r="J49" s="933">
        <v>4</v>
      </c>
      <c r="K49" s="933">
        <v>11</v>
      </c>
      <c r="L49" s="933">
        <f>+J49+K49</f>
        <v>15</v>
      </c>
      <c r="M49" s="933">
        <v>0</v>
      </c>
      <c r="N49" s="933">
        <f t="shared" ref="N49:Q50" si="15">+B49+F49+J49</f>
        <v>33</v>
      </c>
      <c r="O49" s="933">
        <f t="shared" si="15"/>
        <v>56</v>
      </c>
      <c r="P49" s="933">
        <f t="shared" si="15"/>
        <v>89</v>
      </c>
      <c r="Q49" s="933">
        <f t="shared" si="15"/>
        <v>1</v>
      </c>
    </row>
    <row r="50" spans="1:17" ht="12.75" customHeight="1" thickBot="1">
      <c r="A50" s="934" t="s">
        <v>60</v>
      </c>
      <c r="B50" s="767">
        <v>0</v>
      </c>
      <c r="C50" s="767">
        <v>3</v>
      </c>
      <c r="D50" s="767">
        <f>+B50+C50</f>
        <v>3</v>
      </c>
      <c r="E50" s="767">
        <v>0</v>
      </c>
      <c r="F50" s="767">
        <v>0</v>
      </c>
      <c r="G50" s="767">
        <v>21</v>
      </c>
      <c r="H50" s="767">
        <f>+F50+G50</f>
        <v>21</v>
      </c>
      <c r="I50" s="767">
        <v>4</v>
      </c>
      <c r="J50" s="767">
        <v>0</v>
      </c>
      <c r="K50" s="767">
        <v>8</v>
      </c>
      <c r="L50" s="767">
        <f>+J50+K50</f>
        <v>8</v>
      </c>
      <c r="M50" s="767">
        <v>4</v>
      </c>
      <c r="N50" s="767">
        <f t="shared" si="15"/>
        <v>0</v>
      </c>
      <c r="O50" s="767">
        <f t="shared" si="15"/>
        <v>32</v>
      </c>
      <c r="P50" s="767">
        <f t="shared" si="15"/>
        <v>32</v>
      </c>
      <c r="Q50" s="767">
        <f t="shared" si="15"/>
        <v>8</v>
      </c>
    </row>
    <row r="51" spans="1:17" ht="12.75" customHeight="1" thickBot="1">
      <c r="A51" s="758" t="s">
        <v>143</v>
      </c>
      <c r="B51" s="763">
        <f t="shared" ref="B51:Q51" si="16">+B49+B50</f>
        <v>25</v>
      </c>
      <c r="C51" s="763">
        <f t="shared" si="16"/>
        <v>34</v>
      </c>
      <c r="D51" s="763">
        <f t="shared" si="16"/>
        <v>59</v>
      </c>
      <c r="E51" s="763">
        <f t="shared" si="16"/>
        <v>1</v>
      </c>
      <c r="F51" s="763">
        <f t="shared" si="16"/>
        <v>4</v>
      </c>
      <c r="G51" s="763">
        <f t="shared" si="16"/>
        <v>35</v>
      </c>
      <c r="H51" s="763">
        <f t="shared" si="16"/>
        <v>39</v>
      </c>
      <c r="I51" s="763">
        <f t="shared" si="16"/>
        <v>4</v>
      </c>
      <c r="J51" s="763">
        <f t="shared" si="16"/>
        <v>4</v>
      </c>
      <c r="K51" s="763">
        <f t="shared" si="16"/>
        <v>19</v>
      </c>
      <c r="L51" s="763">
        <f t="shared" si="16"/>
        <v>23</v>
      </c>
      <c r="M51" s="763">
        <f t="shared" si="16"/>
        <v>4</v>
      </c>
      <c r="N51" s="763">
        <f t="shared" si="16"/>
        <v>33</v>
      </c>
      <c r="O51" s="763">
        <f t="shared" si="16"/>
        <v>88</v>
      </c>
      <c r="P51" s="763">
        <f t="shared" si="16"/>
        <v>121</v>
      </c>
      <c r="Q51" s="769">
        <f t="shared" si="16"/>
        <v>9</v>
      </c>
    </row>
    <row r="52" spans="1:17" ht="11.1" customHeight="1">
      <c r="A52" s="958"/>
      <c r="B52" s="791"/>
      <c r="C52" s="791"/>
      <c r="D52" s="791"/>
      <c r="E52" s="791"/>
      <c r="F52" s="791"/>
      <c r="G52" s="791"/>
      <c r="H52" s="791"/>
      <c r="I52" s="791"/>
      <c r="J52" s="791"/>
      <c r="K52" s="791"/>
      <c r="L52" s="791"/>
      <c r="M52" s="791"/>
      <c r="N52" s="791"/>
      <c r="O52" s="791"/>
      <c r="P52" s="791"/>
      <c r="Q52" s="791"/>
    </row>
    <row r="53" spans="1:17">
      <c r="A53" s="1445" t="s">
        <v>840</v>
      </c>
      <c r="B53" s="1445"/>
      <c r="C53" s="1445"/>
      <c r="D53" s="1445"/>
      <c r="E53" s="1445"/>
      <c r="F53" s="1445"/>
      <c r="G53" s="1445"/>
      <c r="H53" s="1445"/>
      <c r="I53" s="1445"/>
      <c r="J53" s="1445"/>
      <c r="K53" s="1445"/>
      <c r="L53" s="1445"/>
      <c r="M53" s="1445"/>
      <c r="N53" s="1445"/>
      <c r="O53" s="1445"/>
      <c r="P53" s="1445"/>
      <c r="Q53" s="1445"/>
    </row>
    <row r="54" spans="1:17">
      <c r="A54" s="1445" t="s">
        <v>227</v>
      </c>
      <c r="B54" s="1445"/>
      <c r="C54" s="1445"/>
      <c r="D54" s="1445"/>
      <c r="E54" s="1445"/>
      <c r="F54" s="1445"/>
      <c r="G54" s="1445"/>
      <c r="H54" s="1445"/>
      <c r="I54" s="1445"/>
      <c r="J54" s="1445"/>
      <c r="K54" s="1445"/>
      <c r="L54" s="1445"/>
      <c r="M54" s="1445"/>
      <c r="N54" s="1445"/>
      <c r="O54" s="1445"/>
      <c r="P54" s="1445"/>
      <c r="Q54" s="1445"/>
    </row>
    <row r="55" spans="1:17" ht="11.1" customHeight="1">
      <c r="A55" s="527"/>
      <c r="B55" s="722"/>
      <c r="C55" s="722"/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2"/>
      <c r="O55" s="722"/>
      <c r="P55" s="722"/>
      <c r="Q55" s="722"/>
    </row>
    <row r="56" spans="1:17" s="213" customFormat="1" ht="14.25" customHeight="1">
      <c r="A56" s="1696" t="s">
        <v>146</v>
      </c>
      <c r="B56" s="1698" t="s">
        <v>428</v>
      </c>
      <c r="C56" s="1699"/>
      <c r="D56" s="1699"/>
      <c r="E56" s="1700"/>
      <c r="F56" s="1698" t="s">
        <v>429</v>
      </c>
      <c r="G56" s="1699"/>
      <c r="H56" s="1699"/>
      <c r="I56" s="1700"/>
      <c r="J56" s="1701" t="s">
        <v>430</v>
      </c>
      <c r="K56" s="1702"/>
      <c r="L56" s="1702"/>
      <c r="M56" s="1703"/>
      <c r="N56" s="1704" t="s">
        <v>142</v>
      </c>
      <c r="O56" s="1705"/>
      <c r="P56" s="1705"/>
      <c r="Q56" s="1706"/>
    </row>
    <row r="57" spans="1:17" s="213" customFormat="1" ht="25.5" customHeight="1">
      <c r="A57" s="1697"/>
      <c r="B57" s="993" t="s">
        <v>706</v>
      </c>
      <c r="C57" s="993" t="s">
        <v>396</v>
      </c>
      <c r="D57" s="994" t="s">
        <v>708</v>
      </c>
      <c r="E57" s="994" t="s">
        <v>432</v>
      </c>
      <c r="F57" s="993" t="s">
        <v>706</v>
      </c>
      <c r="G57" s="993" t="s">
        <v>396</v>
      </c>
      <c r="H57" s="994" t="s">
        <v>708</v>
      </c>
      <c r="I57" s="994" t="s">
        <v>432</v>
      </c>
      <c r="J57" s="993" t="s">
        <v>706</v>
      </c>
      <c r="K57" s="993" t="s">
        <v>396</v>
      </c>
      <c r="L57" s="994" t="s">
        <v>708</v>
      </c>
      <c r="M57" s="994" t="s">
        <v>432</v>
      </c>
      <c r="N57" s="993" t="s">
        <v>706</v>
      </c>
      <c r="O57" s="993" t="s">
        <v>396</v>
      </c>
      <c r="P57" s="994" t="s">
        <v>708</v>
      </c>
      <c r="Q57" s="994" t="s">
        <v>432</v>
      </c>
    </row>
    <row r="58" spans="1:17" ht="12.75" customHeight="1">
      <c r="A58" s="796" t="s">
        <v>19</v>
      </c>
      <c r="B58" s="933">
        <v>18</v>
      </c>
      <c r="C58" s="933">
        <v>66</v>
      </c>
      <c r="D58" s="933">
        <f>+B58+C58</f>
        <v>84</v>
      </c>
      <c r="E58" s="933">
        <v>0</v>
      </c>
      <c r="F58" s="933">
        <v>24</v>
      </c>
      <c r="G58" s="933">
        <v>60</v>
      </c>
      <c r="H58" s="933">
        <f>+F58+G58</f>
        <v>84</v>
      </c>
      <c r="I58" s="933">
        <v>0</v>
      </c>
      <c r="J58" s="933">
        <v>28</v>
      </c>
      <c r="K58" s="933">
        <v>56</v>
      </c>
      <c r="L58" s="933">
        <f>+J58+K58</f>
        <v>84</v>
      </c>
      <c r="M58" s="933">
        <v>0</v>
      </c>
      <c r="N58" s="933">
        <f t="shared" ref="N58:Q59" si="17">+B58+F58+J58</f>
        <v>70</v>
      </c>
      <c r="O58" s="933">
        <f t="shared" si="17"/>
        <v>182</v>
      </c>
      <c r="P58" s="933">
        <f t="shared" si="17"/>
        <v>252</v>
      </c>
      <c r="Q58" s="933">
        <f t="shared" si="17"/>
        <v>0</v>
      </c>
    </row>
    <row r="59" spans="1:17" ht="12.75" customHeight="1" thickBot="1">
      <c r="A59" s="934" t="s">
        <v>44</v>
      </c>
      <c r="B59" s="767">
        <v>9</v>
      </c>
      <c r="C59" s="767">
        <v>33</v>
      </c>
      <c r="D59" s="767">
        <f>+B59+C59</f>
        <v>42</v>
      </c>
      <c r="E59" s="767">
        <v>0</v>
      </c>
      <c r="F59" s="767">
        <v>12</v>
      </c>
      <c r="G59" s="767">
        <v>30</v>
      </c>
      <c r="H59" s="767">
        <f>+F59+G59</f>
        <v>42</v>
      </c>
      <c r="I59" s="767">
        <v>0</v>
      </c>
      <c r="J59" s="767">
        <v>14</v>
      </c>
      <c r="K59" s="767">
        <v>28</v>
      </c>
      <c r="L59" s="767">
        <f>+J59+K59</f>
        <v>42</v>
      </c>
      <c r="M59" s="767">
        <v>0</v>
      </c>
      <c r="N59" s="767">
        <f t="shared" si="17"/>
        <v>35</v>
      </c>
      <c r="O59" s="767">
        <f t="shared" si="17"/>
        <v>91</v>
      </c>
      <c r="P59" s="767">
        <f t="shared" si="17"/>
        <v>126</v>
      </c>
      <c r="Q59" s="767">
        <f t="shared" si="17"/>
        <v>0</v>
      </c>
    </row>
    <row r="60" spans="1:17" ht="12.75" customHeight="1" thickBot="1">
      <c r="A60" s="758" t="s">
        <v>143</v>
      </c>
      <c r="B60" s="763">
        <f t="shared" ref="B60:Q60" si="18">SUM(B58:B59)</f>
        <v>27</v>
      </c>
      <c r="C60" s="763">
        <f t="shared" si="18"/>
        <v>99</v>
      </c>
      <c r="D60" s="763">
        <f t="shared" si="18"/>
        <v>126</v>
      </c>
      <c r="E60" s="763">
        <f t="shared" si="18"/>
        <v>0</v>
      </c>
      <c r="F60" s="763">
        <f t="shared" si="18"/>
        <v>36</v>
      </c>
      <c r="G60" s="763">
        <f t="shared" si="18"/>
        <v>90</v>
      </c>
      <c r="H60" s="763">
        <f t="shared" si="18"/>
        <v>126</v>
      </c>
      <c r="I60" s="763">
        <f t="shared" si="18"/>
        <v>0</v>
      </c>
      <c r="J60" s="763">
        <f t="shared" si="18"/>
        <v>42</v>
      </c>
      <c r="K60" s="763">
        <f t="shared" si="18"/>
        <v>84</v>
      </c>
      <c r="L60" s="763">
        <f t="shared" si="18"/>
        <v>126</v>
      </c>
      <c r="M60" s="763">
        <f t="shared" si="18"/>
        <v>0</v>
      </c>
      <c r="N60" s="763">
        <f t="shared" si="18"/>
        <v>105</v>
      </c>
      <c r="O60" s="763">
        <f t="shared" si="18"/>
        <v>273</v>
      </c>
      <c r="P60" s="763">
        <f t="shared" si="18"/>
        <v>378</v>
      </c>
      <c r="Q60" s="769">
        <f t="shared" si="18"/>
        <v>0</v>
      </c>
    </row>
  </sheetData>
  <mergeCells count="28">
    <mergeCell ref="A2:Q2"/>
    <mergeCell ref="A3:Q3"/>
    <mergeCell ref="A5:A6"/>
    <mergeCell ref="B5:E5"/>
    <mergeCell ref="F5:I5"/>
    <mergeCell ref="J5:M5"/>
    <mergeCell ref="N5:Q5"/>
    <mergeCell ref="A23:Q23"/>
    <mergeCell ref="A24:Q24"/>
    <mergeCell ref="A26:A27"/>
    <mergeCell ref="B26:E26"/>
    <mergeCell ref="F26:I26"/>
    <mergeCell ref="J26:M26"/>
    <mergeCell ref="N26:Q26"/>
    <mergeCell ref="A44:Q44"/>
    <mergeCell ref="A45:Q45"/>
    <mergeCell ref="A47:A48"/>
    <mergeCell ref="B47:E47"/>
    <mergeCell ref="F47:I47"/>
    <mergeCell ref="J47:M47"/>
    <mergeCell ref="N47:Q47"/>
    <mergeCell ref="A53:Q53"/>
    <mergeCell ref="A54:Q54"/>
    <mergeCell ref="A56:A57"/>
    <mergeCell ref="B56:E56"/>
    <mergeCell ref="F56:I56"/>
    <mergeCell ref="J56:M56"/>
    <mergeCell ref="N56:Q56"/>
  </mergeCells>
  <printOptions horizontalCentered="1"/>
  <pageMargins left="0.51181102362204722" right="0.31496062992125984" top="0.39370078740157483" bottom="0.35433070866141736" header="0.31496062992125984" footer="0.31496062992125984"/>
  <pageSetup paperSize="9" scale="95" orientation="landscape" r:id="rId1"/>
  <headerFooter>
    <oddFooter>&amp;C &amp;P</oddFooter>
  </headerFooter>
  <rowBreaks count="1" manualBreakCount="1">
    <brk id="22" max="16383" man="1"/>
  </rowBreaks>
  <ignoredErrors>
    <ignoredError sqref="B9 D7:I20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74"/>
  <sheetViews>
    <sheetView workbookViewId="0">
      <selection activeCell="A40" sqref="A40"/>
    </sheetView>
  </sheetViews>
  <sheetFormatPr baseColWidth="10" defaultColWidth="11.44140625" defaultRowHeight="14.4"/>
  <cols>
    <col min="1" max="1" width="27.33203125" style="387" customWidth="1"/>
    <col min="2" max="2" width="6.6640625" style="225" customWidth="1"/>
    <col min="3" max="4" width="6.6640625" style="387" customWidth="1"/>
    <col min="5" max="5" width="8.88671875" style="387" customWidth="1"/>
    <col min="6" max="6" width="6.6640625" style="387" customWidth="1"/>
    <col min="7" max="7" width="6.5546875" style="387" customWidth="1"/>
    <col min="8" max="8" width="6.33203125" style="387" customWidth="1"/>
    <col min="9" max="9" width="8.33203125" style="387" customWidth="1"/>
    <col min="10" max="10" width="6.6640625" style="387" customWidth="1"/>
    <col min="11" max="11" width="5.88671875" style="387" customWidth="1"/>
    <col min="12" max="12" width="7.33203125" style="387" customWidth="1"/>
    <col min="13" max="13" width="8.33203125" style="387" customWidth="1"/>
    <col min="14" max="14" width="6.88671875" style="387" customWidth="1"/>
    <col min="15" max="15" width="6.44140625" style="387" customWidth="1"/>
    <col min="16" max="16" width="6.88671875" style="387" customWidth="1"/>
    <col min="17" max="17" width="8.44140625" style="387" customWidth="1"/>
    <col min="18" max="16384" width="11.44140625" style="387"/>
  </cols>
  <sheetData>
    <row r="1" spans="1:17" s="478" customFormat="1" ht="13.8">
      <c r="A1" s="1688" t="s">
        <v>834</v>
      </c>
      <c r="B1" s="1688"/>
      <c r="C1" s="1688"/>
      <c r="D1" s="1688"/>
      <c r="E1" s="1688"/>
      <c r="F1" s="1688"/>
      <c r="G1" s="1688"/>
      <c r="H1" s="1688"/>
      <c r="I1" s="1688"/>
      <c r="J1" s="1688"/>
      <c r="K1" s="1688"/>
      <c r="L1" s="1688"/>
      <c r="M1" s="1688"/>
      <c r="N1" s="1688"/>
      <c r="O1" s="1688"/>
      <c r="P1" s="1688"/>
      <c r="Q1" s="1688"/>
    </row>
    <row r="2" spans="1:17" s="478" customFormat="1" ht="12" customHeight="1">
      <c r="A2" s="1707" t="s">
        <v>227</v>
      </c>
      <c r="B2" s="1707"/>
      <c r="C2" s="1707"/>
      <c r="D2" s="1707"/>
      <c r="E2" s="1707"/>
      <c r="F2" s="1707"/>
      <c r="G2" s="1707"/>
      <c r="H2" s="1707"/>
      <c r="I2" s="1707"/>
      <c r="J2" s="1707"/>
      <c r="K2" s="1707"/>
      <c r="L2" s="1707"/>
      <c r="M2" s="1707"/>
      <c r="N2" s="1707"/>
      <c r="O2" s="1707"/>
      <c r="P2" s="1707"/>
      <c r="Q2" s="1707"/>
    </row>
    <row r="3" spans="1:17" s="478" customFormat="1" ht="6" customHeight="1">
      <c r="A3" s="1351"/>
      <c r="B3" s="1351"/>
      <c r="C3" s="1351"/>
      <c r="D3" s="1351"/>
      <c r="E3" s="1351"/>
      <c r="F3" s="1351"/>
      <c r="G3" s="1351"/>
      <c r="H3" s="1351"/>
      <c r="I3" s="1351"/>
      <c r="J3" s="1351"/>
      <c r="K3" s="1351"/>
      <c r="L3" s="1351"/>
      <c r="M3" s="1351"/>
      <c r="N3" s="1351"/>
      <c r="O3" s="1351"/>
      <c r="P3" s="1351"/>
      <c r="Q3" s="1351"/>
    </row>
    <row r="4" spans="1:17" s="213" customFormat="1" ht="11.25" customHeight="1">
      <c r="A4" s="1714" t="s">
        <v>457</v>
      </c>
      <c r="B4" s="1710" t="s">
        <v>428</v>
      </c>
      <c r="C4" s="1711"/>
      <c r="D4" s="1711"/>
      <c r="E4" s="1712"/>
      <c r="F4" s="1710" t="s">
        <v>429</v>
      </c>
      <c r="G4" s="1711"/>
      <c r="H4" s="1711"/>
      <c r="I4" s="1712"/>
      <c r="J4" s="1701" t="s">
        <v>430</v>
      </c>
      <c r="K4" s="1702"/>
      <c r="L4" s="1702"/>
      <c r="M4" s="1703"/>
      <c r="N4" s="1704" t="s">
        <v>142</v>
      </c>
      <c r="O4" s="1705"/>
      <c r="P4" s="1705"/>
      <c r="Q4" s="1706"/>
    </row>
    <row r="5" spans="1:17" s="656" customFormat="1" ht="18.75" customHeight="1">
      <c r="A5" s="1479"/>
      <c r="B5" s="255" t="s">
        <v>706</v>
      </c>
      <c r="C5" s="255" t="s">
        <v>396</v>
      </c>
      <c r="D5" s="256" t="s">
        <v>708</v>
      </c>
      <c r="E5" s="256" t="s">
        <v>709</v>
      </c>
      <c r="F5" s="255" t="s">
        <v>706</v>
      </c>
      <c r="G5" s="255" t="s">
        <v>396</v>
      </c>
      <c r="H5" s="256" t="s">
        <v>708</v>
      </c>
      <c r="I5" s="256" t="s">
        <v>709</v>
      </c>
      <c r="J5" s="255" t="s">
        <v>706</v>
      </c>
      <c r="K5" s="255" t="s">
        <v>396</v>
      </c>
      <c r="L5" s="256" t="s">
        <v>708</v>
      </c>
      <c r="M5" s="256" t="s">
        <v>709</v>
      </c>
      <c r="N5" s="255" t="s">
        <v>706</v>
      </c>
      <c r="O5" s="255" t="s">
        <v>396</v>
      </c>
      <c r="P5" s="256" t="s">
        <v>708</v>
      </c>
      <c r="Q5" s="256" t="s">
        <v>709</v>
      </c>
    </row>
    <row r="6" spans="1:17" s="640" customFormat="1" ht="11.1" customHeight="1">
      <c r="A6" s="963" t="s">
        <v>8</v>
      </c>
      <c r="B6" s="944"/>
      <c r="C6" s="944"/>
      <c r="D6" s="945"/>
      <c r="E6" s="945"/>
      <c r="F6" s="944"/>
      <c r="G6" s="944"/>
      <c r="H6" s="945"/>
      <c r="I6" s="945"/>
      <c r="J6" s="944"/>
      <c r="K6" s="944"/>
      <c r="L6" s="945"/>
      <c r="M6" s="945"/>
      <c r="N6" s="944"/>
      <c r="O6" s="944"/>
      <c r="P6" s="945"/>
      <c r="Q6" s="945"/>
    </row>
    <row r="7" spans="1:17" s="640" customFormat="1" ht="11.1" customHeight="1">
      <c r="A7" s="503" t="s">
        <v>522</v>
      </c>
      <c r="B7" s="795">
        <v>33</v>
      </c>
      <c r="C7" s="795">
        <v>2</v>
      </c>
      <c r="D7" s="795">
        <f>+B7+C7</f>
        <v>35</v>
      </c>
      <c r="E7" s="795">
        <v>3</v>
      </c>
      <c r="F7" s="795">
        <v>14</v>
      </c>
      <c r="G7" s="795">
        <v>0</v>
      </c>
      <c r="H7" s="795">
        <f>+F7+G7</f>
        <v>14</v>
      </c>
      <c r="I7" s="795">
        <v>2</v>
      </c>
      <c r="J7" s="795">
        <v>6</v>
      </c>
      <c r="K7" s="795">
        <v>0</v>
      </c>
      <c r="L7" s="795">
        <f>+J7+K7</f>
        <v>6</v>
      </c>
      <c r="M7" s="795">
        <v>0</v>
      </c>
      <c r="N7" s="795">
        <v>53</v>
      </c>
      <c r="O7" s="795">
        <v>2</v>
      </c>
      <c r="P7" s="795">
        <f>+N7+O7</f>
        <v>55</v>
      </c>
      <c r="Q7" s="795">
        <v>5</v>
      </c>
    </row>
    <row r="8" spans="1:17" s="640" customFormat="1" ht="11.1" customHeight="1">
      <c r="A8" s="792" t="s">
        <v>676</v>
      </c>
      <c r="B8" s="793">
        <v>33</v>
      </c>
      <c r="C8" s="794">
        <v>1</v>
      </c>
      <c r="D8" s="795">
        <f t="shared" ref="D8:D50" si="0">+B8+C8</f>
        <v>34</v>
      </c>
      <c r="E8" s="794">
        <v>0</v>
      </c>
      <c r="F8" s="794">
        <v>14</v>
      </c>
      <c r="G8" s="794">
        <v>0</v>
      </c>
      <c r="H8" s="795">
        <f t="shared" ref="H8:H50" si="1">+F8+G8</f>
        <v>14</v>
      </c>
      <c r="I8" s="794">
        <v>0</v>
      </c>
      <c r="J8" s="794">
        <v>9</v>
      </c>
      <c r="K8" s="794">
        <v>0</v>
      </c>
      <c r="L8" s="795">
        <f t="shared" ref="L8:L50" si="2">+J8+K8</f>
        <v>9</v>
      </c>
      <c r="M8" s="794">
        <v>1</v>
      </c>
      <c r="N8" s="795">
        <v>56</v>
      </c>
      <c r="O8" s="795">
        <v>1</v>
      </c>
      <c r="P8" s="795">
        <f t="shared" ref="P8:P50" si="3">+N8+O8</f>
        <v>57</v>
      </c>
      <c r="Q8" s="795">
        <v>1</v>
      </c>
    </row>
    <row r="9" spans="1:17" s="640" customFormat="1" ht="11.1" customHeight="1">
      <c r="A9" s="964" t="s">
        <v>14</v>
      </c>
      <c r="B9" s="793"/>
      <c r="C9" s="794"/>
      <c r="D9" s="795"/>
      <c r="E9" s="794"/>
      <c r="F9" s="794"/>
      <c r="G9" s="794"/>
      <c r="H9" s="795"/>
      <c r="I9" s="794"/>
      <c r="J9" s="794"/>
      <c r="K9" s="794"/>
      <c r="L9" s="795"/>
      <c r="M9" s="794"/>
      <c r="N9" s="795"/>
      <c r="O9" s="795"/>
      <c r="P9" s="795"/>
      <c r="Q9" s="795"/>
    </row>
    <row r="10" spans="1:17" s="640" customFormat="1" ht="11.1" customHeight="1">
      <c r="A10" s="792" t="s">
        <v>15</v>
      </c>
      <c r="B10" s="793">
        <v>57</v>
      </c>
      <c r="C10" s="794">
        <v>16</v>
      </c>
      <c r="D10" s="795">
        <f t="shared" si="0"/>
        <v>73</v>
      </c>
      <c r="E10" s="794">
        <v>0</v>
      </c>
      <c r="F10" s="794">
        <v>27</v>
      </c>
      <c r="G10" s="794">
        <v>5</v>
      </c>
      <c r="H10" s="795">
        <f t="shared" si="1"/>
        <v>32</v>
      </c>
      <c r="I10" s="794">
        <v>0</v>
      </c>
      <c r="J10" s="794">
        <v>52</v>
      </c>
      <c r="K10" s="794">
        <v>13</v>
      </c>
      <c r="L10" s="795">
        <f t="shared" si="2"/>
        <v>65</v>
      </c>
      <c r="M10" s="794">
        <v>0</v>
      </c>
      <c r="N10" s="795">
        <v>136</v>
      </c>
      <c r="O10" s="795">
        <v>34</v>
      </c>
      <c r="P10" s="795">
        <f t="shared" si="3"/>
        <v>170</v>
      </c>
      <c r="Q10" s="795">
        <v>0</v>
      </c>
    </row>
    <row r="11" spans="1:17" s="640" customFormat="1" ht="11.1" customHeight="1">
      <c r="A11" s="850" t="s">
        <v>16</v>
      </c>
      <c r="B11" s="793">
        <v>40</v>
      </c>
      <c r="C11" s="794">
        <v>37</v>
      </c>
      <c r="D11" s="795">
        <f t="shared" si="0"/>
        <v>77</v>
      </c>
      <c r="E11" s="794">
        <v>15</v>
      </c>
      <c r="F11" s="794">
        <v>27</v>
      </c>
      <c r="G11" s="794">
        <v>26</v>
      </c>
      <c r="H11" s="795">
        <f t="shared" si="1"/>
        <v>53</v>
      </c>
      <c r="I11" s="794">
        <v>3</v>
      </c>
      <c r="J11" s="794">
        <v>24</v>
      </c>
      <c r="K11" s="794">
        <v>15</v>
      </c>
      <c r="L11" s="795">
        <f t="shared" si="2"/>
        <v>39</v>
      </c>
      <c r="M11" s="794">
        <v>10</v>
      </c>
      <c r="N11" s="794">
        <v>91</v>
      </c>
      <c r="O11" s="794">
        <v>78</v>
      </c>
      <c r="P11" s="795">
        <f t="shared" si="3"/>
        <v>169</v>
      </c>
      <c r="Q11" s="794">
        <v>28</v>
      </c>
    </row>
    <row r="12" spans="1:17" s="640" customFormat="1" ht="11.1" customHeight="1">
      <c r="A12" s="964" t="s">
        <v>19</v>
      </c>
      <c r="B12" s="793"/>
      <c r="C12" s="794"/>
      <c r="D12" s="795"/>
      <c r="E12" s="794"/>
      <c r="F12" s="794"/>
      <c r="G12" s="794"/>
      <c r="H12" s="795"/>
      <c r="I12" s="794"/>
      <c r="J12" s="794"/>
      <c r="K12" s="794"/>
      <c r="L12" s="795"/>
      <c r="M12" s="794"/>
      <c r="N12" s="794"/>
      <c r="O12" s="794"/>
      <c r="P12" s="795"/>
      <c r="Q12" s="794"/>
    </row>
    <row r="13" spans="1:17" s="640" customFormat="1" ht="11.1" customHeight="1">
      <c r="A13" s="965" t="s">
        <v>524</v>
      </c>
      <c r="B13" s="795">
        <v>42</v>
      </c>
      <c r="C13" s="795">
        <v>60</v>
      </c>
      <c r="D13" s="795">
        <f t="shared" si="0"/>
        <v>102</v>
      </c>
      <c r="E13" s="795">
        <v>14</v>
      </c>
      <c r="F13" s="795">
        <v>40</v>
      </c>
      <c r="G13" s="795">
        <v>88</v>
      </c>
      <c r="H13" s="795">
        <f t="shared" si="1"/>
        <v>128</v>
      </c>
      <c r="I13" s="795">
        <v>29</v>
      </c>
      <c r="J13" s="795">
        <v>21</v>
      </c>
      <c r="K13" s="795">
        <v>104</v>
      </c>
      <c r="L13" s="795">
        <f t="shared" si="2"/>
        <v>125</v>
      </c>
      <c r="M13" s="795">
        <v>26</v>
      </c>
      <c r="N13" s="795">
        <v>103</v>
      </c>
      <c r="O13" s="795">
        <v>252</v>
      </c>
      <c r="P13" s="795">
        <f t="shared" si="3"/>
        <v>355</v>
      </c>
      <c r="Q13" s="795">
        <v>69</v>
      </c>
    </row>
    <row r="14" spans="1:17" s="640" customFormat="1" ht="11.1" customHeight="1">
      <c r="A14" s="965" t="s">
        <v>677</v>
      </c>
      <c r="B14" s="793">
        <v>48</v>
      </c>
      <c r="C14" s="794">
        <v>1</v>
      </c>
      <c r="D14" s="795">
        <f t="shared" si="0"/>
        <v>49</v>
      </c>
      <c r="E14" s="794">
        <v>0</v>
      </c>
      <c r="F14" s="794">
        <v>26</v>
      </c>
      <c r="G14" s="794">
        <v>1</v>
      </c>
      <c r="H14" s="795">
        <f t="shared" si="1"/>
        <v>27</v>
      </c>
      <c r="I14" s="794">
        <v>0</v>
      </c>
      <c r="J14" s="794">
        <v>17</v>
      </c>
      <c r="K14" s="794">
        <v>0</v>
      </c>
      <c r="L14" s="795">
        <f t="shared" si="2"/>
        <v>17</v>
      </c>
      <c r="M14" s="794">
        <v>0</v>
      </c>
      <c r="N14" s="795">
        <v>91</v>
      </c>
      <c r="O14" s="795">
        <v>2</v>
      </c>
      <c r="P14" s="795">
        <f t="shared" si="3"/>
        <v>93</v>
      </c>
      <c r="Q14" s="795">
        <v>0</v>
      </c>
    </row>
    <row r="15" spans="1:17" s="640" customFormat="1" ht="11.1" customHeight="1">
      <c r="A15" s="965" t="s">
        <v>678</v>
      </c>
      <c r="B15" s="793">
        <v>53</v>
      </c>
      <c r="C15" s="794">
        <v>14</v>
      </c>
      <c r="D15" s="795">
        <f t="shared" si="0"/>
        <v>67</v>
      </c>
      <c r="E15" s="794">
        <v>20</v>
      </c>
      <c r="F15" s="794">
        <v>13</v>
      </c>
      <c r="G15" s="794">
        <v>14</v>
      </c>
      <c r="H15" s="795">
        <f t="shared" si="1"/>
        <v>27</v>
      </c>
      <c r="I15" s="794">
        <v>6</v>
      </c>
      <c r="J15" s="794">
        <v>9</v>
      </c>
      <c r="K15" s="794">
        <v>8</v>
      </c>
      <c r="L15" s="795">
        <f t="shared" si="2"/>
        <v>17</v>
      </c>
      <c r="M15" s="794">
        <v>2</v>
      </c>
      <c r="N15" s="794">
        <v>75</v>
      </c>
      <c r="O15" s="794">
        <v>36</v>
      </c>
      <c r="P15" s="795">
        <f t="shared" si="3"/>
        <v>111</v>
      </c>
      <c r="Q15" s="794">
        <v>28</v>
      </c>
    </row>
    <row r="16" spans="1:17" s="640" customFormat="1" ht="11.1" customHeight="1">
      <c r="A16" s="965" t="s">
        <v>679</v>
      </c>
      <c r="B16" s="793">
        <v>51</v>
      </c>
      <c r="C16" s="794">
        <v>14</v>
      </c>
      <c r="D16" s="795">
        <f t="shared" si="0"/>
        <v>65</v>
      </c>
      <c r="E16" s="794">
        <v>1</v>
      </c>
      <c r="F16" s="794">
        <v>31</v>
      </c>
      <c r="G16" s="794">
        <v>9</v>
      </c>
      <c r="H16" s="795">
        <f t="shared" si="1"/>
        <v>40</v>
      </c>
      <c r="I16" s="794">
        <v>0</v>
      </c>
      <c r="J16" s="794">
        <v>25</v>
      </c>
      <c r="K16" s="794">
        <v>4</v>
      </c>
      <c r="L16" s="795">
        <f t="shared" si="2"/>
        <v>29</v>
      </c>
      <c r="M16" s="794">
        <v>0</v>
      </c>
      <c r="N16" s="795">
        <v>107</v>
      </c>
      <c r="O16" s="795">
        <v>27</v>
      </c>
      <c r="P16" s="795">
        <f t="shared" si="3"/>
        <v>134</v>
      </c>
      <c r="Q16" s="795">
        <v>1</v>
      </c>
    </row>
    <row r="17" spans="1:17" s="640" customFormat="1" ht="11.1" customHeight="1">
      <c r="A17" s="965" t="s">
        <v>526</v>
      </c>
      <c r="B17" s="793">
        <v>54</v>
      </c>
      <c r="C17" s="794">
        <v>97</v>
      </c>
      <c r="D17" s="795">
        <f t="shared" si="0"/>
        <v>151</v>
      </c>
      <c r="E17" s="794">
        <v>3</v>
      </c>
      <c r="F17" s="794">
        <v>58</v>
      </c>
      <c r="G17" s="794">
        <v>83</v>
      </c>
      <c r="H17" s="795">
        <f t="shared" si="1"/>
        <v>141</v>
      </c>
      <c r="I17" s="794">
        <v>0</v>
      </c>
      <c r="J17" s="794">
        <v>52</v>
      </c>
      <c r="K17" s="794">
        <v>78</v>
      </c>
      <c r="L17" s="795">
        <f t="shared" si="2"/>
        <v>130</v>
      </c>
      <c r="M17" s="794">
        <v>0</v>
      </c>
      <c r="N17" s="795">
        <v>164</v>
      </c>
      <c r="O17" s="795">
        <v>258</v>
      </c>
      <c r="P17" s="795">
        <f t="shared" si="3"/>
        <v>422</v>
      </c>
      <c r="Q17" s="795">
        <v>3</v>
      </c>
    </row>
    <row r="18" spans="1:17" s="640" customFormat="1" ht="11.1" customHeight="1">
      <c r="A18" s="966" t="s">
        <v>28</v>
      </c>
      <c r="B18" s="793"/>
      <c r="C18" s="794"/>
      <c r="D18" s="795"/>
      <c r="E18" s="794"/>
      <c r="F18" s="794"/>
      <c r="G18" s="794"/>
      <c r="H18" s="795"/>
      <c r="I18" s="794"/>
      <c r="J18" s="794"/>
      <c r="K18" s="794"/>
      <c r="L18" s="795"/>
      <c r="M18" s="794"/>
      <c r="N18" s="795"/>
      <c r="O18" s="795"/>
      <c r="P18" s="795"/>
      <c r="Q18" s="795"/>
    </row>
    <row r="19" spans="1:17" s="640" customFormat="1" ht="11.1" customHeight="1">
      <c r="A19" s="792" t="s">
        <v>680</v>
      </c>
      <c r="B19" s="793">
        <v>45</v>
      </c>
      <c r="C19" s="794">
        <v>12</v>
      </c>
      <c r="D19" s="795">
        <f t="shared" si="0"/>
        <v>57</v>
      </c>
      <c r="E19" s="794">
        <v>0</v>
      </c>
      <c r="F19" s="794">
        <v>36</v>
      </c>
      <c r="G19" s="967">
        <v>12</v>
      </c>
      <c r="H19" s="795">
        <f t="shared" si="1"/>
        <v>48</v>
      </c>
      <c r="I19" s="794">
        <v>1</v>
      </c>
      <c r="J19" s="794">
        <v>27</v>
      </c>
      <c r="K19" s="794">
        <v>18</v>
      </c>
      <c r="L19" s="795">
        <f t="shared" si="2"/>
        <v>45</v>
      </c>
      <c r="M19" s="794">
        <v>4</v>
      </c>
      <c r="N19" s="795">
        <v>108</v>
      </c>
      <c r="O19" s="795">
        <v>42</v>
      </c>
      <c r="P19" s="795">
        <f t="shared" si="3"/>
        <v>150</v>
      </c>
      <c r="Q19" s="795">
        <v>5</v>
      </c>
    </row>
    <row r="20" spans="1:17" s="640" customFormat="1" ht="11.1" customHeight="1">
      <c r="A20" s="792" t="s">
        <v>681</v>
      </c>
      <c r="B20" s="793">
        <v>34</v>
      </c>
      <c r="C20" s="794">
        <v>1</v>
      </c>
      <c r="D20" s="795">
        <f t="shared" si="0"/>
        <v>35</v>
      </c>
      <c r="E20" s="794">
        <v>2</v>
      </c>
      <c r="F20" s="794">
        <v>19</v>
      </c>
      <c r="G20" s="794">
        <v>2</v>
      </c>
      <c r="H20" s="795">
        <f t="shared" si="1"/>
        <v>21</v>
      </c>
      <c r="I20" s="794">
        <v>0</v>
      </c>
      <c r="J20" s="794">
        <v>22</v>
      </c>
      <c r="K20" s="794">
        <v>0</v>
      </c>
      <c r="L20" s="795">
        <f t="shared" si="2"/>
        <v>22</v>
      </c>
      <c r="M20" s="794">
        <v>1</v>
      </c>
      <c r="N20" s="795">
        <v>75</v>
      </c>
      <c r="O20" s="795">
        <v>3</v>
      </c>
      <c r="P20" s="795">
        <f t="shared" si="3"/>
        <v>78</v>
      </c>
      <c r="Q20" s="795">
        <v>3</v>
      </c>
    </row>
    <row r="21" spans="1:17" s="640" customFormat="1" ht="11.1" customHeight="1">
      <c r="A21" s="792" t="s">
        <v>682</v>
      </c>
      <c r="B21" s="793">
        <v>189</v>
      </c>
      <c r="C21" s="794">
        <v>87</v>
      </c>
      <c r="D21" s="795">
        <f t="shared" si="0"/>
        <v>276</v>
      </c>
      <c r="E21" s="794">
        <v>55</v>
      </c>
      <c r="F21" s="794">
        <v>243</v>
      </c>
      <c r="G21" s="794">
        <v>68</v>
      </c>
      <c r="H21" s="795">
        <f t="shared" si="1"/>
        <v>311</v>
      </c>
      <c r="I21" s="794">
        <v>122</v>
      </c>
      <c r="J21" s="794">
        <v>167</v>
      </c>
      <c r="K21" s="794">
        <v>91</v>
      </c>
      <c r="L21" s="795">
        <f t="shared" si="2"/>
        <v>258</v>
      </c>
      <c r="M21" s="794">
        <v>90</v>
      </c>
      <c r="N21" s="795">
        <v>599</v>
      </c>
      <c r="O21" s="795">
        <v>246</v>
      </c>
      <c r="P21" s="795">
        <f t="shared" si="3"/>
        <v>845</v>
      </c>
      <c r="Q21" s="795">
        <v>267</v>
      </c>
    </row>
    <row r="22" spans="1:17" s="640" customFormat="1" ht="11.1" customHeight="1">
      <c r="A22" s="964" t="s">
        <v>44</v>
      </c>
      <c r="B22" s="793"/>
      <c r="C22" s="794"/>
      <c r="D22" s="795"/>
      <c r="E22" s="794"/>
      <c r="F22" s="794"/>
      <c r="G22" s="794"/>
      <c r="H22" s="795"/>
      <c r="I22" s="794"/>
      <c r="J22" s="794"/>
      <c r="K22" s="794"/>
      <c r="L22" s="795"/>
      <c r="M22" s="794"/>
      <c r="N22" s="795"/>
      <c r="O22" s="795"/>
      <c r="P22" s="795"/>
      <c r="Q22" s="795"/>
    </row>
    <row r="23" spans="1:17" s="640" customFormat="1" ht="11.1" customHeight="1">
      <c r="A23" s="792" t="s">
        <v>683</v>
      </c>
      <c r="B23" s="793">
        <v>8</v>
      </c>
      <c r="C23" s="794">
        <v>3</v>
      </c>
      <c r="D23" s="795">
        <f t="shared" si="0"/>
        <v>11</v>
      </c>
      <c r="E23" s="794">
        <v>0</v>
      </c>
      <c r="F23" s="794">
        <v>6</v>
      </c>
      <c r="G23" s="794">
        <v>4</v>
      </c>
      <c r="H23" s="795">
        <f t="shared" si="1"/>
        <v>10</v>
      </c>
      <c r="I23" s="794">
        <v>3</v>
      </c>
      <c r="J23" s="794">
        <v>14</v>
      </c>
      <c r="K23" s="794">
        <v>2</v>
      </c>
      <c r="L23" s="795">
        <f t="shared" si="2"/>
        <v>16</v>
      </c>
      <c r="M23" s="794">
        <v>0</v>
      </c>
      <c r="N23" s="795">
        <v>28</v>
      </c>
      <c r="O23" s="795">
        <v>9</v>
      </c>
      <c r="P23" s="795">
        <f t="shared" si="3"/>
        <v>37</v>
      </c>
      <c r="Q23" s="795">
        <v>3</v>
      </c>
    </row>
    <row r="24" spans="1:17" s="640" customFormat="1" ht="11.1" customHeight="1">
      <c r="A24" s="792" t="s">
        <v>684</v>
      </c>
      <c r="B24" s="793">
        <v>10</v>
      </c>
      <c r="C24" s="794">
        <v>0</v>
      </c>
      <c r="D24" s="795">
        <f t="shared" si="0"/>
        <v>10</v>
      </c>
      <c r="E24" s="794">
        <v>0</v>
      </c>
      <c r="F24" s="794">
        <v>11</v>
      </c>
      <c r="G24" s="794">
        <v>2</v>
      </c>
      <c r="H24" s="795">
        <f t="shared" si="1"/>
        <v>13</v>
      </c>
      <c r="I24" s="794">
        <v>0</v>
      </c>
      <c r="J24" s="794">
        <v>0</v>
      </c>
      <c r="K24" s="794">
        <v>0</v>
      </c>
      <c r="L24" s="795">
        <f t="shared" si="2"/>
        <v>0</v>
      </c>
      <c r="M24" s="794">
        <v>0</v>
      </c>
      <c r="N24" s="795">
        <v>21</v>
      </c>
      <c r="O24" s="795">
        <v>2</v>
      </c>
      <c r="P24" s="795">
        <f t="shared" si="3"/>
        <v>23</v>
      </c>
      <c r="Q24" s="795">
        <v>0</v>
      </c>
    </row>
    <row r="25" spans="1:17" s="640" customFormat="1" ht="11.1" customHeight="1">
      <c r="A25" s="964" t="s">
        <v>685</v>
      </c>
      <c r="B25" s="793"/>
      <c r="C25" s="794"/>
      <c r="D25" s="795">
        <f t="shared" si="0"/>
        <v>0</v>
      </c>
      <c r="E25" s="794"/>
      <c r="F25" s="794"/>
      <c r="G25" s="794"/>
      <c r="H25" s="795">
        <f t="shared" si="1"/>
        <v>0</v>
      </c>
      <c r="I25" s="794"/>
      <c r="J25" s="794"/>
      <c r="K25" s="794"/>
      <c r="L25" s="795">
        <f t="shared" si="2"/>
        <v>0</v>
      </c>
      <c r="M25" s="794"/>
      <c r="N25" s="795"/>
      <c r="O25" s="795"/>
      <c r="P25" s="795">
        <f t="shared" si="3"/>
        <v>0</v>
      </c>
      <c r="Q25" s="795"/>
    </row>
    <row r="26" spans="1:17" s="640" customFormat="1" ht="11.1" customHeight="1">
      <c r="A26" s="792" t="s">
        <v>686</v>
      </c>
      <c r="B26" s="793">
        <v>16</v>
      </c>
      <c r="C26" s="794">
        <v>8</v>
      </c>
      <c r="D26" s="795">
        <f t="shared" si="0"/>
        <v>24</v>
      </c>
      <c r="E26" s="794">
        <v>0</v>
      </c>
      <c r="F26" s="794">
        <v>8</v>
      </c>
      <c r="G26" s="794">
        <v>7</v>
      </c>
      <c r="H26" s="795">
        <f t="shared" si="1"/>
        <v>15</v>
      </c>
      <c r="I26" s="794">
        <v>0</v>
      </c>
      <c r="J26" s="794">
        <v>10</v>
      </c>
      <c r="K26" s="794">
        <v>6</v>
      </c>
      <c r="L26" s="795">
        <f t="shared" si="2"/>
        <v>16</v>
      </c>
      <c r="M26" s="794">
        <v>1</v>
      </c>
      <c r="N26" s="795">
        <v>34</v>
      </c>
      <c r="O26" s="795">
        <v>21</v>
      </c>
      <c r="P26" s="795">
        <f t="shared" si="3"/>
        <v>55</v>
      </c>
      <c r="Q26" s="795">
        <v>1</v>
      </c>
    </row>
    <row r="27" spans="1:17" s="640" customFormat="1" ht="11.1" customHeight="1">
      <c r="A27" s="964" t="s">
        <v>60</v>
      </c>
      <c r="B27" s="793"/>
      <c r="C27" s="794"/>
      <c r="D27" s="795"/>
      <c r="E27" s="794"/>
      <c r="F27" s="794"/>
      <c r="G27" s="794"/>
      <c r="H27" s="795"/>
      <c r="I27" s="794"/>
      <c r="J27" s="794"/>
      <c r="K27" s="794"/>
      <c r="L27" s="795"/>
      <c r="M27" s="794"/>
      <c r="N27" s="795"/>
      <c r="O27" s="795"/>
      <c r="P27" s="795"/>
      <c r="Q27" s="795"/>
    </row>
    <row r="28" spans="1:17" s="640" customFormat="1" ht="11.1" customHeight="1">
      <c r="A28" s="792" t="s">
        <v>687</v>
      </c>
      <c r="B28" s="793">
        <v>55</v>
      </c>
      <c r="C28" s="794">
        <v>8</v>
      </c>
      <c r="D28" s="795">
        <f t="shared" si="0"/>
        <v>63</v>
      </c>
      <c r="E28" s="794">
        <v>13</v>
      </c>
      <c r="F28" s="794">
        <v>44</v>
      </c>
      <c r="G28" s="794">
        <v>2</v>
      </c>
      <c r="H28" s="795">
        <f t="shared" si="1"/>
        <v>46</v>
      </c>
      <c r="I28" s="794">
        <v>14</v>
      </c>
      <c r="J28" s="794">
        <v>8</v>
      </c>
      <c r="K28" s="794">
        <v>0</v>
      </c>
      <c r="L28" s="795">
        <f t="shared" si="2"/>
        <v>8</v>
      </c>
      <c r="M28" s="794">
        <v>3</v>
      </c>
      <c r="N28" s="795">
        <v>107</v>
      </c>
      <c r="O28" s="795">
        <v>10</v>
      </c>
      <c r="P28" s="795">
        <f t="shared" si="3"/>
        <v>117</v>
      </c>
      <c r="Q28" s="795">
        <v>30</v>
      </c>
    </row>
    <row r="29" spans="1:17" s="640" customFormat="1" ht="11.1" customHeight="1">
      <c r="A29" s="792" t="s">
        <v>688</v>
      </c>
      <c r="B29" s="793">
        <v>21</v>
      </c>
      <c r="C29" s="794">
        <v>2</v>
      </c>
      <c r="D29" s="795">
        <f t="shared" si="0"/>
        <v>23</v>
      </c>
      <c r="E29" s="794">
        <v>2</v>
      </c>
      <c r="F29" s="794">
        <v>27</v>
      </c>
      <c r="G29" s="794">
        <v>0</v>
      </c>
      <c r="H29" s="795">
        <f t="shared" si="1"/>
        <v>27</v>
      </c>
      <c r="I29" s="794">
        <v>1</v>
      </c>
      <c r="J29" s="794">
        <v>27</v>
      </c>
      <c r="K29" s="794">
        <v>2</v>
      </c>
      <c r="L29" s="795">
        <f t="shared" si="2"/>
        <v>29</v>
      </c>
      <c r="M29" s="794">
        <v>3</v>
      </c>
      <c r="N29" s="795">
        <v>75</v>
      </c>
      <c r="O29" s="795">
        <v>4</v>
      </c>
      <c r="P29" s="795">
        <f t="shared" si="3"/>
        <v>79</v>
      </c>
      <c r="Q29" s="795">
        <v>6</v>
      </c>
    </row>
    <row r="30" spans="1:17" s="640" customFormat="1" ht="11.1" customHeight="1">
      <c r="A30" s="792" t="s">
        <v>529</v>
      </c>
      <c r="B30" s="793">
        <v>0</v>
      </c>
      <c r="C30" s="794">
        <v>85</v>
      </c>
      <c r="D30" s="795">
        <f t="shared" si="0"/>
        <v>85</v>
      </c>
      <c r="E30" s="794">
        <v>2</v>
      </c>
      <c r="F30" s="794">
        <v>0</v>
      </c>
      <c r="G30" s="794">
        <v>45</v>
      </c>
      <c r="H30" s="795">
        <f t="shared" si="1"/>
        <v>45</v>
      </c>
      <c r="I30" s="794">
        <v>0</v>
      </c>
      <c r="J30" s="794">
        <v>0</v>
      </c>
      <c r="K30" s="794">
        <v>38</v>
      </c>
      <c r="L30" s="795">
        <f t="shared" si="2"/>
        <v>38</v>
      </c>
      <c r="M30" s="794">
        <v>0</v>
      </c>
      <c r="N30" s="795">
        <v>0</v>
      </c>
      <c r="O30" s="795">
        <v>168</v>
      </c>
      <c r="P30" s="795">
        <f t="shared" si="3"/>
        <v>168</v>
      </c>
      <c r="Q30" s="795">
        <v>2</v>
      </c>
    </row>
    <row r="31" spans="1:17" s="640" customFormat="1" ht="11.1" customHeight="1">
      <c r="A31" s="792" t="s">
        <v>689</v>
      </c>
      <c r="B31" s="793">
        <v>43</v>
      </c>
      <c r="C31" s="794">
        <v>0</v>
      </c>
      <c r="D31" s="795">
        <f t="shared" si="0"/>
        <v>43</v>
      </c>
      <c r="E31" s="794">
        <v>0</v>
      </c>
      <c r="F31" s="794">
        <v>20</v>
      </c>
      <c r="G31" s="794">
        <v>0</v>
      </c>
      <c r="H31" s="795">
        <f t="shared" si="1"/>
        <v>20</v>
      </c>
      <c r="I31" s="794">
        <v>0</v>
      </c>
      <c r="J31" s="794">
        <v>0</v>
      </c>
      <c r="K31" s="794">
        <v>0</v>
      </c>
      <c r="L31" s="795">
        <f t="shared" si="2"/>
        <v>0</v>
      </c>
      <c r="M31" s="794">
        <v>0</v>
      </c>
      <c r="N31" s="795">
        <v>63</v>
      </c>
      <c r="O31" s="795">
        <v>0</v>
      </c>
      <c r="P31" s="795">
        <f t="shared" si="3"/>
        <v>63</v>
      </c>
      <c r="Q31" s="795">
        <v>0</v>
      </c>
    </row>
    <row r="32" spans="1:17" s="640" customFormat="1" ht="11.1" customHeight="1">
      <c r="A32" s="964" t="s">
        <v>72</v>
      </c>
      <c r="B32" s="793"/>
      <c r="C32" s="794"/>
      <c r="D32" s="795"/>
      <c r="E32" s="794"/>
      <c r="F32" s="794"/>
      <c r="G32" s="794"/>
      <c r="H32" s="795"/>
      <c r="I32" s="794"/>
      <c r="J32" s="794"/>
      <c r="K32" s="794"/>
      <c r="L32" s="795"/>
      <c r="M32" s="794"/>
      <c r="N32" s="795"/>
      <c r="O32" s="795"/>
      <c r="P32" s="795"/>
      <c r="Q32" s="795"/>
    </row>
    <row r="33" spans="1:17" s="640" customFormat="1" ht="11.1" customHeight="1">
      <c r="A33" s="792" t="s">
        <v>530</v>
      </c>
      <c r="B33" s="793">
        <v>20</v>
      </c>
      <c r="C33" s="794">
        <v>2</v>
      </c>
      <c r="D33" s="795">
        <f t="shared" si="0"/>
        <v>22</v>
      </c>
      <c r="E33" s="794">
        <v>0</v>
      </c>
      <c r="F33" s="794">
        <v>10</v>
      </c>
      <c r="G33" s="794">
        <v>0</v>
      </c>
      <c r="H33" s="795">
        <f t="shared" si="1"/>
        <v>10</v>
      </c>
      <c r="I33" s="794">
        <v>0</v>
      </c>
      <c r="J33" s="794">
        <v>15</v>
      </c>
      <c r="K33" s="794">
        <v>0</v>
      </c>
      <c r="L33" s="795">
        <f t="shared" si="2"/>
        <v>15</v>
      </c>
      <c r="M33" s="794">
        <v>0</v>
      </c>
      <c r="N33" s="795">
        <v>45</v>
      </c>
      <c r="O33" s="795">
        <v>2</v>
      </c>
      <c r="P33" s="795">
        <f t="shared" si="3"/>
        <v>47</v>
      </c>
      <c r="Q33" s="795">
        <v>0</v>
      </c>
    </row>
    <row r="34" spans="1:17" s="640" customFormat="1" ht="11.1" customHeight="1">
      <c r="A34" s="964" t="s">
        <v>82</v>
      </c>
      <c r="B34" s="793"/>
      <c r="C34" s="794"/>
      <c r="D34" s="795">
        <f t="shared" si="0"/>
        <v>0</v>
      </c>
      <c r="E34" s="794"/>
      <c r="F34" s="794"/>
      <c r="G34" s="794"/>
      <c r="H34" s="795">
        <f t="shared" si="1"/>
        <v>0</v>
      </c>
      <c r="I34" s="794"/>
      <c r="J34" s="794"/>
      <c r="K34" s="794"/>
      <c r="L34" s="795">
        <f t="shared" si="2"/>
        <v>0</v>
      </c>
      <c r="M34" s="794"/>
      <c r="N34" s="795"/>
      <c r="O34" s="795"/>
      <c r="P34" s="795">
        <f t="shared" si="3"/>
        <v>0</v>
      </c>
      <c r="Q34" s="795"/>
    </row>
    <row r="35" spans="1:17" s="640" customFormat="1" ht="11.1" customHeight="1">
      <c r="A35" s="792" t="s">
        <v>690</v>
      </c>
      <c r="B35" s="793">
        <v>146</v>
      </c>
      <c r="C35" s="794">
        <v>43</v>
      </c>
      <c r="D35" s="795">
        <f t="shared" si="0"/>
        <v>189</v>
      </c>
      <c r="E35" s="794">
        <v>23</v>
      </c>
      <c r="F35" s="794">
        <v>138</v>
      </c>
      <c r="G35" s="794">
        <v>33</v>
      </c>
      <c r="H35" s="795">
        <f t="shared" si="1"/>
        <v>171</v>
      </c>
      <c r="I35" s="794">
        <v>46</v>
      </c>
      <c r="J35" s="794">
        <v>49</v>
      </c>
      <c r="K35" s="794">
        <v>7</v>
      </c>
      <c r="L35" s="795">
        <f t="shared" si="2"/>
        <v>56</v>
      </c>
      <c r="M35" s="794">
        <v>14</v>
      </c>
      <c r="N35" s="794">
        <v>333</v>
      </c>
      <c r="O35" s="794">
        <v>83</v>
      </c>
      <c r="P35" s="795">
        <f t="shared" si="3"/>
        <v>416</v>
      </c>
      <c r="Q35" s="794">
        <v>83</v>
      </c>
    </row>
    <row r="36" spans="1:17" s="640" customFormat="1" ht="11.1" customHeight="1">
      <c r="A36" s="792" t="s">
        <v>532</v>
      </c>
      <c r="B36" s="793">
        <v>1</v>
      </c>
      <c r="C36" s="794">
        <v>46</v>
      </c>
      <c r="D36" s="795">
        <f t="shared" si="0"/>
        <v>47</v>
      </c>
      <c r="E36" s="794">
        <v>0</v>
      </c>
      <c r="F36" s="794">
        <v>3</v>
      </c>
      <c r="G36" s="794">
        <v>30</v>
      </c>
      <c r="H36" s="795">
        <f t="shared" si="1"/>
        <v>33</v>
      </c>
      <c r="I36" s="794">
        <v>0</v>
      </c>
      <c r="J36" s="794">
        <v>0</v>
      </c>
      <c r="K36" s="794">
        <v>10</v>
      </c>
      <c r="L36" s="795">
        <f t="shared" si="2"/>
        <v>10</v>
      </c>
      <c r="M36" s="794">
        <v>0</v>
      </c>
      <c r="N36" s="795">
        <v>4</v>
      </c>
      <c r="O36" s="795">
        <v>86</v>
      </c>
      <c r="P36" s="795">
        <f t="shared" si="3"/>
        <v>90</v>
      </c>
      <c r="Q36" s="795">
        <v>0</v>
      </c>
    </row>
    <row r="37" spans="1:17" s="640" customFormat="1" ht="11.1" customHeight="1">
      <c r="A37" s="964" t="s">
        <v>88</v>
      </c>
      <c r="B37" s="793"/>
      <c r="C37" s="794"/>
      <c r="D37" s="795"/>
      <c r="E37" s="794"/>
      <c r="F37" s="794"/>
      <c r="G37" s="794"/>
      <c r="H37" s="795"/>
      <c r="I37" s="794"/>
      <c r="J37" s="794"/>
      <c r="K37" s="794"/>
      <c r="L37" s="795"/>
      <c r="M37" s="794"/>
      <c r="N37" s="795"/>
      <c r="O37" s="795"/>
      <c r="P37" s="795"/>
      <c r="Q37" s="795"/>
    </row>
    <row r="38" spans="1:17" s="640" customFormat="1" ht="11.1" customHeight="1">
      <c r="A38" s="792" t="s">
        <v>534</v>
      </c>
      <c r="B38" s="793">
        <v>0</v>
      </c>
      <c r="C38" s="794">
        <v>110</v>
      </c>
      <c r="D38" s="795">
        <f t="shared" si="0"/>
        <v>110</v>
      </c>
      <c r="E38" s="794">
        <v>0</v>
      </c>
      <c r="F38" s="794">
        <v>0</v>
      </c>
      <c r="G38" s="794">
        <v>63</v>
      </c>
      <c r="H38" s="795">
        <f t="shared" si="1"/>
        <v>63</v>
      </c>
      <c r="I38" s="794">
        <v>0</v>
      </c>
      <c r="J38" s="794">
        <v>0</v>
      </c>
      <c r="K38" s="794">
        <v>56</v>
      </c>
      <c r="L38" s="795">
        <f t="shared" si="2"/>
        <v>56</v>
      </c>
      <c r="M38" s="794">
        <v>0</v>
      </c>
      <c r="N38" s="794">
        <v>0</v>
      </c>
      <c r="O38" s="794">
        <v>229</v>
      </c>
      <c r="P38" s="795">
        <f t="shared" si="3"/>
        <v>229</v>
      </c>
      <c r="Q38" s="794">
        <v>0</v>
      </c>
    </row>
    <row r="39" spans="1:17" s="640" customFormat="1" ht="11.1" customHeight="1">
      <c r="A39" s="964" t="s">
        <v>108</v>
      </c>
      <c r="B39" s="793"/>
      <c r="C39" s="794"/>
      <c r="D39" s="795"/>
      <c r="E39" s="794"/>
      <c r="F39" s="794"/>
      <c r="G39" s="794"/>
      <c r="H39" s="795"/>
      <c r="I39" s="794"/>
      <c r="J39" s="794"/>
      <c r="K39" s="794"/>
      <c r="L39" s="795"/>
      <c r="M39" s="794"/>
      <c r="N39" s="794"/>
      <c r="O39" s="794"/>
      <c r="P39" s="795"/>
      <c r="Q39" s="794"/>
    </row>
    <row r="40" spans="1:17" s="640" customFormat="1" ht="11.1" customHeight="1">
      <c r="A40" s="792" t="s">
        <v>535</v>
      </c>
      <c r="B40" s="793">
        <v>45</v>
      </c>
      <c r="C40" s="794">
        <v>10</v>
      </c>
      <c r="D40" s="795">
        <f t="shared" si="0"/>
        <v>55</v>
      </c>
      <c r="E40" s="794">
        <v>7</v>
      </c>
      <c r="F40" s="794">
        <v>30</v>
      </c>
      <c r="G40" s="794">
        <v>2</v>
      </c>
      <c r="H40" s="795">
        <f t="shared" si="1"/>
        <v>32</v>
      </c>
      <c r="I40" s="794">
        <v>7</v>
      </c>
      <c r="J40" s="794">
        <v>6</v>
      </c>
      <c r="K40" s="794">
        <v>2</v>
      </c>
      <c r="L40" s="795">
        <f t="shared" si="2"/>
        <v>8</v>
      </c>
      <c r="M40" s="794">
        <v>0</v>
      </c>
      <c r="N40" s="795">
        <v>81</v>
      </c>
      <c r="O40" s="795">
        <v>14</v>
      </c>
      <c r="P40" s="795">
        <f t="shared" si="3"/>
        <v>95</v>
      </c>
      <c r="Q40" s="795">
        <v>14</v>
      </c>
    </row>
    <row r="41" spans="1:17" s="640" customFormat="1" ht="11.1" customHeight="1">
      <c r="A41" s="964" t="s">
        <v>114</v>
      </c>
      <c r="B41" s="793"/>
      <c r="C41" s="794"/>
      <c r="D41" s="795"/>
      <c r="E41" s="794"/>
      <c r="F41" s="794"/>
      <c r="G41" s="794"/>
      <c r="H41" s="795"/>
      <c r="I41" s="794"/>
      <c r="J41" s="794"/>
      <c r="K41" s="794"/>
      <c r="L41" s="795"/>
      <c r="M41" s="794"/>
      <c r="N41" s="795"/>
      <c r="O41" s="795"/>
      <c r="P41" s="795"/>
      <c r="Q41" s="795"/>
    </row>
    <row r="42" spans="1:17" s="640" customFormat="1" ht="11.1" customHeight="1">
      <c r="A42" s="792" t="s">
        <v>116</v>
      </c>
      <c r="B42" s="793">
        <v>20</v>
      </c>
      <c r="C42" s="794">
        <v>19</v>
      </c>
      <c r="D42" s="795">
        <v>39</v>
      </c>
      <c r="E42" s="794">
        <v>7</v>
      </c>
      <c r="F42" s="794">
        <v>14</v>
      </c>
      <c r="G42" s="794">
        <v>6</v>
      </c>
      <c r="H42" s="795">
        <v>20</v>
      </c>
      <c r="I42" s="794">
        <v>1</v>
      </c>
      <c r="J42" s="794">
        <v>20</v>
      </c>
      <c r="K42" s="794">
        <v>10</v>
      </c>
      <c r="L42" s="795">
        <v>30</v>
      </c>
      <c r="M42" s="794">
        <v>8</v>
      </c>
      <c r="N42" s="795">
        <v>54</v>
      </c>
      <c r="O42" s="795">
        <v>35</v>
      </c>
      <c r="P42" s="795">
        <v>89</v>
      </c>
      <c r="Q42" s="795">
        <v>16</v>
      </c>
    </row>
    <row r="43" spans="1:17" s="640" customFormat="1" ht="11.1" customHeight="1">
      <c r="A43" s="1119" t="s">
        <v>117</v>
      </c>
      <c r="B43" s="793">
        <v>122</v>
      </c>
      <c r="C43" s="794">
        <v>42</v>
      </c>
      <c r="D43" s="794">
        <v>164</v>
      </c>
      <c r="E43" s="794">
        <v>10</v>
      </c>
      <c r="F43" s="794">
        <v>54</v>
      </c>
      <c r="G43" s="794">
        <v>17</v>
      </c>
      <c r="H43" s="794">
        <v>71</v>
      </c>
      <c r="I43" s="794">
        <v>0</v>
      </c>
      <c r="J43" s="794">
        <v>18</v>
      </c>
      <c r="K43" s="794">
        <v>0</v>
      </c>
      <c r="L43" s="794">
        <v>18</v>
      </c>
      <c r="M43" s="794">
        <v>0</v>
      </c>
      <c r="N43" s="794">
        <v>194</v>
      </c>
      <c r="O43" s="794">
        <v>59</v>
      </c>
      <c r="P43" s="794">
        <v>253</v>
      </c>
      <c r="Q43" s="794">
        <v>10</v>
      </c>
    </row>
    <row r="44" spans="1:17" s="640" customFormat="1" ht="11.1" customHeight="1">
      <c r="A44" s="792" t="s">
        <v>691</v>
      </c>
      <c r="B44" s="793">
        <v>33</v>
      </c>
      <c r="C44" s="794">
        <v>11</v>
      </c>
      <c r="D44" s="795">
        <f t="shared" si="0"/>
        <v>44</v>
      </c>
      <c r="E44" s="794">
        <v>1</v>
      </c>
      <c r="F44" s="794">
        <v>15</v>
      </c>
      <c r="G44" s="794">
        <v>6</v>
      </c>
      <c r="H44" s="795">
        <f t="shared" si="1"/>
        <v>21</v>
      </c>
      <c r="I44" s="794">
        <v>1</v>
      </c>
      <c r="J44" s="794">
        <v>13</v>
      </c>
      <c r="K44" s="794">
        <v>0</v>
      </c>
      <c r="L44" s="795">
        <f t="shared" si="2"/>
        <v>13</v>
      </c>
      <c r="M44" s="794">
        <v>2</v>
      </c>
      <c r="N44" s="795">
        <v>61</v>
      </c>
      <c r="O44" s="795">
        <v>17</v>
      </c>
      <c r="P44" s="795">
        <f t="shared" si="3"/>
        <v>78</v>
      </c>
      <c r="Q44" s="795">
        <v>4</v>
      </c>
    </row>
    <row r="45" spans="1:17" s="640" customFormat="1" ht="11.1" customHeight="1">
      <c r="A45" s="964" t="s">
        <v>119</v>
      </c>
      <c r="B45" s="793"/>
      <c r="C45" s="794"/>
      <c r="D45" s="795"/>
      <c r="E45" s="794"/>
      <c r="F45" s="794"/>
      <c r="G45" s="794"/>
      <c r="H45" s="795"/>
      <c r="I45" s="794"/>
      <c r="J45" s="794"/>
      <c r="K45" s="794"/>
      <c r="L45" s="795"/>
      <c r="M45" s="794"/>
      <c r="N45" s="795"/>
      <c r="O45" s="795"/>
      <c r="P45" s="795"/>
      <c r="Q45" s="795"/>
    </row>
    <row r="46" spans="1:17" s="640" customFormat="1" ht="11.1" customHeight="1">
      <c r="A46" s="792" t="s">
        <v>692</v>
      </c>
      <c r="B46" s="793">
        <v>6</v>
      </c>
      <c r="C46" s="794">
        <v>1</v>
      </c>
      <c r="D46" s="795">
        <f t="shared" si="0"/>
        <v>7</v>
      </c>
      <c r="E46" s="794">
        <v>0</v>
      </c>
      <c r="F46" s="794">
        <v>4</v>
      </c>
      <c r="G46" s="794">
        <v>1</v>
      </c>
      <c r="H46" s="795">
        <f t="shared" si="1"/>
        <v>5</v>
      </c>
      <c r="I46" s="794">
        <v>0</v>
      </c>
      <c r="J46" s="794">
        <v>0</v>
      </c>
      <c r="K46" s="794">
        <v>0</v>
      </c>
      <c r="L46" s="795">
        <f t="shared" si="2"/>
        <v>0</v>
      </c>
      <c r="M46" s="794">
        <v>0</v>
      </c>
      <c r="N46" s="795">
        <v>10</v>
      </c>
      <c r="O46" s="795">
        <v>2</v>
      </c>
      <c r="P46" s="795">
        <f t="shared" si="3"/>
        <v>12</v>
      </c>
      <c r="Q46" s="795">
        <v>0</v>
      </c>
    </row>
    <row r="47" spans="1:17" s="640" customFormat="1" ht="11.1" customHeight="1">
      <c r="A47" s="964" t="s">
        <v>127</v>
      </c>
      <c r="B47" s="793"/>
      <c r="C47" s="794"/>
      <c r="D47" s="795"/>
      <c r="E47" s="794"/>
      <c r="F47" s="794"/>
      <c r="G47" s="794"/>
      <c r="H47" s="795"/>
      <c r="I47" s="794"/>
      <c r="J47" s="794"/>
      <c r="K47" s="794"/>
      <c r="L47" s="795"/>
      <c r="M47" s="794"/>
      <c r="N47" s="795"/>
      <c r="O47" s="795"/>
      <c r="P47" s="795"/>
      <c r="Q47" s="795"/>
    </row>
    <row r="48" spans="1:17" s="640" customFormat="1" ht="11.1" customHeight="1">
      <c r="A48" s="965" t="s">
        <v>537</v>
      </c>
      <c r="B48" s="793">
        <v>0</v>
      </c>
      <c r="C48" s="794">
        <v>42</v>
      </c>
      <c r="D48" s="795">
        <f t="shared" si="0"/>
        <v>42</v>
      </c>
      <c r="E48" s="794">
        <v>1</v>
      </c>
      <c r="F48" s="794">
        <v>1</v>
      </c>
      <c r="G48" s="794">
        <v>22</v>
      </c>
      <c r="H48" s="795">
        <f t="shared" si="1"/>
        <v>23</v>
      </c>
      <c r="I48" s="794">
        <v>0</v>
      </c>
      <c r="J48" s="794">
        <v>0</v>
      </c>
      <c r="K48" s="794">
        <v>22</v>
      </c>
      <c r="L48" s="795">
        <f t="shared" si="2"/>
        <v>22</v>
      </c>
      <c r="M48" s="794">
        <v>0</v>
      </c>
      <c r="N48" s="795">
        <v>1</v>
      </c>
      <c r="O48" s="795">
        <v>86</v>
      </c>
      <c r="P48" s="795">
        <f t="shared" si="3"/>
        <v>87</v>
      </c>
      <c r="Q48" s="795">
        <v>1</v>
      </c>
    </row>
    <row r="49" spans="1:17" s="640" customFormat="1" ht="11.1" customHeight="1">
      <c r="A49" s="965" t="s">
        <v>538</v>
      </c>
      <c r="B49" s="793">
        <v>7</v>
      </c>
      <c r="C49" s="794">
        <v>4</v>
      </c>
      <c r="D49" s="795">
        <f t="shared" si="0"/>
        <v>11</v>
      </c>
      <c r="E49" s="794">
        <v>0</v>
      </c>
      <c r="F49" s="794">
        <v>22</v>
      </c>
      <c r="G49" s="794">
        <v>7</v>
      </c>
      <c r="H49" s="795">
        <f t="shared" si="1"/>
        <v>29</v>
      </c>
      <c r="I49" s="794">
        <v>0</v>
      </c>
      <c r="J49" s="794">
        <v>22</v>
      </c>
      <c r="K49" s="794">
        <v>18</v>
      </c>
      <c r="L49" s="795">
        <f t="shared" si="2"/>
        <v>40</v>
      </c>
      <c r="M49" s="794">
        <v>0</v>
      </c>
      <c r="N49" s="795">
        <v>51</v>
      </c>
      <c r="O49" s="795">
        <v>29</v>
      </c>
      <c r="P49" s="795">
        <f t="shared" si="3"/>
        <v>80</v>
      </c>
      <c r="Q49" s="795">
        <v>0</v>
      </c>
    </row>
    <row r="50" spans="1:17" s="640" customFormat="1" ht="11.1" customHeight="1" thickBot="1">
      <c r="A50" s="965" t="s">
        <v>539</v>
      </c>
      <c r="B50" s="793">
        <v>20</v>
      </c>
      <c r="C50" s="794">
        <v>24</v>
      </c>
      <c r="D50" s="795">
        <f t="shared" si="0"/>
        <v>44</v>
      </c>
      <c r="E50" s="794">
        <v>2</v>
      </c>
      <c r="F50" s="794">
        <v>9</v>
      </c>
      <c r="G50" s="794">
        <v>11</v>
      </c>
      <c r="H50" s="795">
        <f t="shared" si="1"/>
        <v>20</v>
      </c>
      <c r="I50" s="794">
        <v>0</v>
      </c>
      <c r="J50" s="794">
        <v>5</v>
      </c>
      <c r="K50" s="794">
        <v>8</v>
      </c>
      <c r="L50" s="795">
        <f t="shared" si="2"/>
        <v>13</v>
      </c>
      <c r="M50" s="794">
        <v>0</v>
      </c>
      <c r="N50" s="795">
        <v>34</v>
      </c>
      <c r="O50" s="795">
        <v>43</v>
      </c>
      <c r="P50" s="795">
        <f t="shared" si="3"/>
        <v>77</v>
      </c>
      <c r="Q50" s="795">
        <v>2</v>
      </c>
    </row>
    <row r="51" spans="1:17" s="478" customFormat="1" ht="13.5" customHeight="1" thickBot="1">
      <c r="A51" s="1120" t="s">
        <v>143</v>
      </c>
      <c r="B51" s="1121">
        <f>SUM(B7:B50)</f>
        <v>1252</v>
      </c>
      <c r="C51" s="1122">
        <f t="shared" ref="C51:Q51" si="4">SUM(C7:C50)</f>
        <v>802</v>
      </c>
      <c r="D51" s="1122">
        <f t="shared" si="4"/>
        <v>2054</v>
      </c>
      <c r="E51" s="1122">
        <f t="shared" si="4"/>
        <v>181</v>
      </c>
      <c r="F51" s="1122">
        <f t="shared" si="4"/>
        <v>964</v>
      </c>
      <c r="G51" s="1122">
        <f t="shared" si="4"/>
        <v>566</v>
      </c>
      <c r="H51" s="1122">
        <f t="shared" si="4"/>
        <v>1530</v>
      </c>
      <c r="I51" s="1122">
        <f t="shared" si="4"/>
        <v>236</v>
      </c>
      <c r="J51" s="1122">
        <f t="shared" si="4"/>
        <v>638</v>
      </c>
      <c r="K51" s="1122">
        <f t="shared" si="4"/>
        <v>512</v>
      </c>
      <c r="L51" s="1122">
        <f t="shared" si="4"/>
        <v>1150</v>
      </c>
      <c r="M51" s="1122">
        <f t="shared" si="4"/>
        <v>165</v>
      </c>
      <c r="N51" s="1122">
        <f t="shared" si="4"/>
        <v>2854</v>
      </c>
      <c r="O51" s="1122">
        <f t="shared" si="4"/>
        <v>1880</v>
      </c>
      <c r="P51" s="1122">
        <f t="shared" si="4"/>
        <v>4734</v>
      </c>
      <c r="Q51" s="1123">
        <f t="shared" si="4"/>
        <v>582</v>
      </c>
    </row>
    <row r="52" spans="1:17" ht="7.5" customHeight="1"/>
    <row r="53" spans="1:17" s="478" customFormat="1" ht="11.1" customHeight="1">
      <c r="A53" s="1688" t="s">
        <v>835</v>
      </c>
      <c r="B53" s="1688"/>
      <c r="C53" s="1688"/>
      <c r="D53" s="1688"/>
      <c r="E53" s="1688"/>
      <c r="F53" s="1688"/>
      <c r="G53" s="1688"/>
      <c r="H53" s="1688"/>
      <c r="I53" s="1688"/>
      <c r="J53" s="1688"/>
      <c r="K53" s="1688"/>
      <c r="L53" s="1688"/>
      <c r="M53" s="1688"/>
      <c r="N53" s="1688"/>
      <c r="O53" s="1688"/>
      <c r="P53" s="1688"/>
      <c r="Q53" s="1688"/>
    </row>
    <row r="54" spans="1:17" s="478" customFormat="1" ht="11.1" customHeight="1">
      <c r="A54" s="1707" t="s">
        <v>227</v>
      </c>
      <c r="B54" s="1707"/>
      <c r="C54" s="1707"/>
      <c r="D54" s="1707"/>
      <c r="E54" s="1707"/>
      <c r="F54" s="1707"/>
      <c r="G54" s="1707"/>
      <c r="H54" s="1707"/>
      <c r="I54" s="1707"/>
      <c r="J54" s="1707"/>
      <c r="K54" s="1707"/>
      <c r="L54" s="1707"/>
      <c r="M54" s="1707"/>
      <c r="N54" s="1707"/>
      <c r="O54" s="1707"/>
      <c r="P54" s="1707"/>
      <c r="Q54" s="1707"/>
    </row>
    <row r="55" spans="1:17" ht="11.1" customHeight="1">
      <c r="A55" s="250"/>
      <c r="B55" s="728"/>
      <c r="C55" s="728"/>
      <c r="D55" s="728"/>
      <c r="E55" s="728"/>
      <c r="F55" s="728"/>
      <c r="G55" s="728"/>
      <c r="H55" s="728"/>
      <c r="I55" s="728"/>
      <c r="J55" s="728"/>
      <c r="K55" s="728"/>
      <c r="L55" s="728"/>
      <c r="M55" s="728"/>
      <c r="N55" s="728"/>
      <c r="O55" s="728"/>
      <c r="P55" s="728"/>
      <c r="Q55" s="728"/>
    </row>
    <row r="56" spans="1:17" s="213" customFormat="1" ht="10.199999999999999">
      <c r="A56" s="1708" t="s">
        <v>457</v>
      </c>
      <c r="B56" s="1713" t="s">
        <v>428</v>
      </c>
      <c r="C56" s="1713"/>
      <c r="D56" s="1713"/>
      <c r="E56" s="1713"/>
      <c r="F56" s="1713" t="s">
        <v>429</v>
      </c>
      <c r="G56" s="1713"/>
      <c r="H56" s="1713"/>
      <c r="I56" s="1713"/>
      <c r="J56" s="1701" t="s">
        <v>430</v>
      </c>
      <c r="K56" s="1702"/>
      <c r="L56" s="1702"/>
      <c r="M56" s="1703"/>
      <c r="N56" s="1704" t="s">
        <v>142</v>
      </c>
      <c r="O56" s="1705"/>
      <c r="P56" s="1705"/>
      <c r="Q56" s="1706"/>
    </row>
    <row r="57" spans="1:17" s="213" customFormat="1" ht="27" customHeight="1">
      <c r="A57" s="1709"/>
      <c r="B57" s="973" t="s">
        <v>706</v>
      </c>
      <c r="C57" s="973" t="s">
        <v>396</v>
      </c>
      <c r="D57" s="974" t="s">
        <v>708</v>
      </c>
      <c r="E57" s="974" t="s">
        <v>709</v>
      </c>
      <c r="F57" s="973" t="s">
        <v>706</v>
      </c>
      <c r="G57" s="973" t="s">
        <v>396</v>
      </c>
      <c r="H57" s="974" t="s">
        <v>708</v>
      </c>
      <c r="I57" s="974" t="s">
        <v>709</v>
      </c>
      <c r="J57" s="973" t="s">
        <v>706</v>
      </c>
      <c r="K57" s="973" t="s">
        <v>396</v>
      </c>
      <c r="L57" s="974" t="s">
        <v>708</v>
      </c>
      <c r="M57" s="974" t="s">
        <v>709</v>
      </c>
      <c r="N57" s="973" t="s">
        <v>706</v>
      </c>
      <c r="O57" s="973" t="s">
        <v>396</v>
      </c>
      <c r="P57" s="974" t="s">
        <v>708</v>
      </c>
      <c r="Q57" s="974" t="s">
        <v>709</v>
      </c>
    </row>
    <row r="58" spans="1:17" s="478" customFormat="1" ht="13.8">
      <c r="A58" s="1205" t="s">
        <v>19</v>
      </c>
      <c r="B58" s="1202"/>
      <c r="C58" s="479"/>
      <c r="D58" s="479"/>
      <c r="E58" s="479"/>
      <c r="F58" s="479"/>
      <c r="G58" s="479"/>
      <c r="H58" s="479"/>
      <c r="I58" s="479"/>
      <c r="J58" s="479"/>
      <c r="K58" s="479"/>
      <c r="L58" s="479"/>
      <c r="M58" s="479"/>
      <c r="N58" s="479"/>
      <c r="O58" s="479"/>
      <c r="P58" s="479"/>
      <c r="Q58" s="479"/>
    </row>
    <row r="59" spans="1:17" s="478" customFormat="1" ht="13.8">
      <c r="A59" s="1203" t="s">
        <v>26</v>
      </c>
      <c r="B59" s="795">
        <v>25</v>
      </c>
      <c r="C59" s="795">
        <v>31</v>
      </c>
      <c r="D59" s="795">
        <f>+B59+C59</f>
        <v>56</v>
      </c>
      <c r="E59" s="795">
        <v>1</v>
      </c>
      <c r="F59" s="795">
        <v>4</v>
      </c>
      <c r="G59" s="795">
        <v>14</v>
      </c>
      <c r="H59" s="795">
        <f>+F59+G59</f>
        <v>18</v>
      </c>
      <c r="I59" s="795">
        <v>0</v>
      </c>
      <c r="J59" s="795">
        <v>4</v>
      </c>
      <c r="K59" s="795">
        <v>11</v>
      </c>
      <c r="L59" s="795">
        <f>+J59+K59</f>
        <v>15</v>
      </c>
      <c r="M59" s="795">
        <v>0</v>
      </c>
      <c r="N59" s="795">
        <f>+B59+F59+J59</f>
        <v>33</v>
      </c>
      <c r="O59" s="795">
        <f>+C59+G59+K59</f>
        <v>56</v>
      </c>
      <c r="P59" s="795">
        <f>+D59+H59+L59</f>
        <v>89</v>
      </c>
      <c r="Q59" s="795">
        <f>+E59+I59+M59</f>
        <v>1</v>
      </c>
    </row>
    <row r="60" spans="1:17" s="478" customFormat="1" ht="13.8">
      <c r="A60" s="1100" t="s">
        <v>60</v>
      </c>
      <c r="B60" s="795"/>
      <c r="C60" s="795"/>
      <c r="D60" s="795"/>
      <c r="E60" s="795"/>
      <c r="F60" s="795"/>
      <c r="G60" s="795"/>
      <c r="H60" s="795"/>
      <c r="I60" s="795"/>
      <c r="J60" s="795"/>
      <c r="K60" s="795"/>
      <c r="L60" s="795"/>
      <c r="M60" s="795"/>
      <c r="N60" s="795"/>
      <c r="O60" s="795"/>
      <c r="P60" s="795"/>
      <c r="Q60" s="795"/>
    </row>
    <row r="61" spans="1:17" s="478" customFormat="1" ht="13.8">
      <c r="A61" s="1203" t="s">
        <v>65</v>
      </c>
      <c r="B61" s="795">
        <v>0</v>
      </c>
      <c r="C61" s="795">
        <v>0</v>
      </c>
      <c r="D61" s="795">
        <f>+B61+C61</f>
        <v>0</v>
      </c>
      <c r="E61" s="795">
        <v>0</v>
      </c>
      <c r="F61" s="795">
        <v>0</v>
      </c>
      <c r="G61" s="795">
        <v>12</v>
      </c>
      <c r="H61" s="795">
        <f>+F61+G61</f>
        <v>12</v>
      </c>
      <c r="I61" s="795">
        <v>0</v>
      </c>
      <c r="J61" s="795">
        <v>0</v>
      </c>
      <c r="K61" s="795">
        <v>0</v>
      </c>
      <c r="L61" s="795">
        <f>+J61+K61</f>
        <v>0</v>
      </c>
      <c r="M61" s="795">
        <v>0</v>
      </c>
      <c r="N61" s="795">
        <f t="shared" ref="N61:Q62" si="5">+B61+F61+J61</f>
        <v>0</v>
      </c>
      <c r="O61" s="795">
        <f t="shared" si="5"/>
        <v>12</v>
      </c>
      <c r="P61" s="795">
        <f t="shared" si="5"/>
        <v>12</v>
      </c>
      <c r="Q61" s="795">
        <f t="shared" si="5"/>
        <v>0</v>
      </c>
    </row>
    <row r="62" spans="1:17" s="478" customFormat="1" thickBot="1">
      <c r="A62" s="1203" t="s">
        <v>64</v>
      </c>
      <c r="B62" s="795">
        <v>0</v>
      </c>
      <c r="C62" s="795">
        <v>3</v>
      </c>
      <c r="D62" s="795">
        <f>+B62+C62</f>
        <v>3</v>
      </c>
      <c r="E62" s="795">
        <v>0</v>
      </c>
      <c r="F62" s="795">
        <v>0</v>
      </c>
      <c r="G62" s="795">
        <v>9</v>
      </c>
      <c r="H62" s="795">
        <f>+F62+G62</f>
        <v>9</v>
      </c>
      <c r="I62" s="795">
        <v>4</v>
      </c>
      <c r="J62" s="795">
        <v>0</v>
      </c>
      <c r="K62" s="795">
        <v>8</v>
      </c>
      <c r="L62" s="795">
        <f>+J62+K62</f>
        <v>8</v>
      </c>
      <c r="M62" s="795">
        <v>4</v>
      </c>
      <c r="N62" s="795">
        <f t="shared" si="5"/>
        <v>0</v>
      </c>
      <c r="O62" s="795">
        <f t="shared" si="5"/>
        <v>20</v>
      </c>
      <c r="P62" s="795">
        <f t="shared" si="5"/>
        <v>20</v>
      </c>
      <c r="Q62" s="795">
        <f t="shared" si="5"/>
        <v>8</v>
      </c>
    </row>
    <row r="63" spans="1:17" s="478" customFormat="1" ht="16.5" customHeight="1" thickBot="1">
      <c r="A63" s="758" t="s">
        <v>143</v>
      </c>
      <c r="B63" s="1096">
        <f>SUM(B59:B62)</f>
        <v>25</v>
      </c>
      <c r="C63" s="1096">
        <f t="shared" ref="C63:Q63" si="6">SUM(C59:C62)</f>
        <v>34</v>
      </c>
      <c r="D63" s="1096">
        <f t="shared" si="6"/>
        <v>59</v>
      </c>
      <c r="E63" s="1096">
        <f t="shared" si="6"/>
        <v>1</v>
      </c>
      <c r="F63" s="1096">
        <f t="shared" si="6"/>
        <v>4</v>
      </c>
      <c r="G63" s="1096">
        <f t="shared" si="6"/>
        <v>35</v>
      </c>
      <c r="H63" s="1096">
        <f t="shared" si="6"/>
        <v>39</v>
      </c>
      <c r="I63" s="1096">
        <f t="shared" si="6"/>
        <v>4</v>
      </c>
      <c r="J63" s="1096">
        <f t="shared" si="6"/>
        <v>4</v>
      </c>
      <c r="K63" s="1096">
        <f t="shared" si="6"/>
        <v>19</v>
      </c>
      <c r="L63" s="1096">
        <f t="shared" si="6"/>
        <v>23</v>
      </c>
      <c r="M63" s="1096">
        <f t="shared" si="6"/>
        <v>4</v>
      </c>
      <c r="N63" s="1096">
        <f t="shared" si="6"/>
        <v>33</v>
      </c>
      <c r="O63" s="1096">
        <f t="shared" si="6"/>
        <v>88</v>
      </c>
      <c r="P63" s="1096">
        <f t="shared" si="6"/>
        <v>121</v>
      </c>
      <c r="Q63" s="1097">
        <f t="shared" si="6"/>
        <v>9</v>
      </c>
    </row>
    <row r="64" spans="1:17" ht="11.1" customHeight="1"/>
    <row r="65" spans="1:17" s="478" customFormat="1" ht="11.1" customHeight="1">
      <c r="A65" s="1688" t="s">
        <v>836</v>
      </c>
      <c r="B65" s="1688"/>
      <c r="C65" s="1688"/>
      <c r="D65" s="1688"/>
      <c r="E65" s="1688"/>
      <c r="F65" s="1688"/>
      <c r="G65" s="1688"/>
      <c r="H65" s="1688"/>
      <c r="I65" s="1688"/>
      <c r="J65" s="1688"/>
      <c r="K65" s="1688"/>
      <c r="L65" s="1688"/>
      <c r="M65" s="1688"/>
      <c r="N65" s="1688"/>
      <c r="O65" s="1688"/>
      <c r="P65" s="1688"/>
      <c r="Q65" s="1688"/>
    </row>
    <row r="66" spans="1:17" s="478" customFormat="1" ht="11.1" customHeight="1">
      <c r="A66" s="1707" t="s">
        <v>227</v>
      </c>
      <c r="B66" s="1707"/>
      <c r="C66" s="1707"/>
      <c r="D66" s="1707"/>
      <c r="E66" s="1707"/>
      <c r="F66" s="1707"/>
      <c r="G66" s="1707"/>
      <c r="H66" s="1707"/>
      <c r="I66" s="1707"/>
      <c r="J66" s="1707"/>
      <c r="K66" s="1707"/>
      <c r="L66" s="1707"/>
      <c r="M66" s="1707"/>
      <c r="N66" s="1707"/>
      <c r="O66" s="1707"/>
      <c r="P66" s="1707"/>
      <c r="Q66" s="1707"/>
    </row>
    <row r="67" spans="1:17" ht="11.1" customHeight="1">
      <c r="A67" s="247"/>
      <c r="B67" s="728"/>
      <c r="C67" s="728"/>
      <c r="D67" s="728"/>
      <c r="E67" s="728"/>
      <c r="F67" s="728"/>
      <c r="G67" s="728"/>
      <c r="H67" s="728"/>
      <c r="I67" s="728"/>
      <c r="J67" s="728"/>
      <c r="K67" s="728"/>
      <c r="L67" s="728"/>
      <c r="M67" s="728"/>
      <c r="N67" s="728"/>
      <c r="O67" s="728"/>
      <c r="P67" s="728"/>
      <c r="Q67" s="728"/>
    </row>
    <row r="68" spans="1:17" s="213" customFormat="1" ht="10.199999999999999">
      <c r="A68" s="1708" t="s">
        <v>457</v>
      </c>
      <c r="B68" s="1710" t="s">
        <v>428</v>
      </c>
      <c r="C68" s="1711"/>
      <c r="D68" s="1711"/>
      <c r="E68" s="1712"/>
      <c r="F68" s="1710" t="s">
        <v>429</v>
      </c>
      <c r="G68" s="1711"/>
      <c r="H68" s="1711"/>
      <c r="I68" s="1712"/>
      <c r="J68" s="1701" t="s">
        <v>430</v>
      </c>
      <c r="K68" s="1702"/>
      <c r="L68" s="1702"/>
      <c r="M68" s="1703"/>
      <c r="N68" s="1704" t="s">
        <v>142</v>
      </c>
      <c r="O68" s="1705"/>
      <c r="P68" s="1705"/>
      <c r="Q68" s="1706"/>
    </row>
    <row r="69" spans="1:17" s="213" customFormat="1" ht="25.5" customHeight="1">
      <c r="A69" s="1709"/>
      <c r="B69" s="1200" t="s">
        <v>706</v>
      </c>
      <c r="C69" s="1200" t="s">
        <v>396</v>
      </c>
      <c r="D69" s="1201" t="s">
        <v>708</v>
      </c>
      <c r="E69" s="1201" t="s">
        <v>709</v>
      </c>
      <c r="F69" s="1200" t="s">
        <v>706</v>
      </c>
      <c r="G69" s="1200" t="s">
        <v>396</v>
      </c>
      <c r="H69" s="1201" t="s">
        <v>708</v>
      </c>
      <c r="I69" s="1201" t="s">
        <v>709</v>
      </c>
      <c r="J69" s="1200" t="s">
        <v>706</v>
      </c>
      <c r="K69" s="1200" t="s">
        <v>396</v>
      </c>
      <c r="L69" s="1201" t="s">
        <v>708</v>
      </c>
      <c r="M69" s="1201" t="s">
        <v>709</v>
      </c>
      <c r="N69" s="1200" t="s">
        <v>706</v>
      </c>
      <c r="O69" s="1200" t="s">
        <v>396</v>
      </c>
      <c r="P69" s="1201" t="s">
        <v>708</v>
      </c>
      <c r="Q69" s="1201" t="s">
        <v>709</v>
      </c>
    </row>
    <row r="70" spans="1:17" s="478" customFormat="1" ht="13.8">
      <c r="A70" s="1177" t="s">
        <v>19</v>
      </c>
      <c r="B70" s="944"/>
      <c r="C70" s="944"/>
      <c r="D70" s="945"/>
      <c r="E70" s="945"/>
      <c r="F70" s="944"/>
      <c r="G70" s="944"/>
      <c r="H70" s="945"/>
      <c r="I70" s="945"/>
      <c r="J70" s="944"/>
      <c r="K70" s="944"/>
      <c r="L70" s="945"/>
      <c r="M70" s="945"/>
      <c r="N70" s="944"/>
      <c r="O70" s="944"/>
      <c r="P70" s="945"/>
      <c r="Q70" s="945"/>
    </row>
    <row r="71" spans="1:17" s="478" customFormat="1" ht="13.8">
      <c r="A71" s="1203" t="s">
        <v>26</v>
      </c>
      <c r="B71" s="520">
        <v>18</v>
      </c>
      <c r="C71" s="520">
        <v>66</v>
      </c>
      <c r="D71" s="520">
        <f>+B71+C71</f>
        <v>84</v>
      </c>
      <c r="E71" s="520">
        <v>0</v>
      </c>
      <c r="F71" s="520">
        <v>24</v>
      </c>
      <c r="G71" s="520">
        <v>60</v>
      </c>
      <c r="H71" s="520">
        <f>+F71+G71</f>
        <v>84</v>
      </c>
      <c r="I71" s="520">
        <v>0</v>
      </c>
      <c r="J71" s="520">
        <v>28</v>
      </c>
      <c r="K71" s="520">
        <v>56</v>
      </c>
      <c r="L71" s="520">
        <f>+J71+K71</f>
        <v>84</v>
      </c>
      <c r="M71" s="520">
        <v>0</v>
      </c>
      <c r="N71" s="520">
        <f t="shared" ref="N71:Q73" si="7">+B71+F71+J71</f>
        <v>70</v>
      </c>
      <c r="O71" s="520">
        <f t="shared" si="7"/>
        <v>182</v>
      </c>
      <c r="P71" s="520">
        <f t="shared" si="7"/>
        <v>252</v>
      </c>
      <c r="Q71" s="520">
        <f t="shared" si="7"/>
        <v>0</v>
      </c>
    </row>
    <row r="72" spans="1:17" s="478" customFormat="1" ht="13.8">
      <c r="A72" s="1100" t="s">
        <v>44</v>
      </c>
      <c r="B72" s="795"/>
      <c r="C72" s="795"/>
      <c r="D72" s="795"/>
      <c r="E72" s="795"/>
      <c r="F72" s="795"/>
      <c r="G72" s="795"/>
      <c r="H72" s="795"/>
      <c r="I72" s="795"/>
      <c r="J72" s="795"/>
      <c r="K72" s="795"/>
      <c r="L72" s="795"/>
      <c r="M72" s="795"/>
      <c r="N72" s="795"/>
      <c r="O72" s="795"/>
      <c r="P72" s="795"/>
      <c r="Q72" s="795"/>
    </row>
    <row r="73" spans="1:17" s="478" customFormat="1" thickBot="1">
      <c r="A73" s="1204" t="s">
        <v>45</v>
      </c>
      <c r="B73" s="520">
        <v>9</v>
      </c>
      <c r="C73" s="520">
        <v>33</v>
      </c>
      <c r="D73" s="520">
        <f>+B73+C73</f>
        <v>42</v>
      </c>
      <c r="E73" s="520">
        <v>0</v>
      </c>
      <c r="F73" s="520">
        <v>12</v>
      </c>
      <c r="G73" s="520">
        <v>30</v>
      </c>
      <c r="H73" s="520">
        <f>+F73+G73</f>
        <v>42</v>
      </c>
      <c r="I73" s="520">
        <v>0</v>
      </c>
      <c r="J73" s="520">
        <v>14</v>
      </c>
      <c r="K73" s="520">
        <v>28</v>
      </c>
      <c r="L73" s="520">
        <f>+J73+K73</f>
        <v>42</v>
      </c>
      <c r="M73" s="520">
        <v>0</v>
      </c>
      <c r="N73" s="520">
        <f t="shared" si="7"/>
        <v>35</v>
      </c>
      <c r="O73" s="520">
        <f t="shared" si="7"/>
        <v>91</v>
      </c>
      <c r="P73" s="520">
        <f t="shared" si="7"/>
        <v>126</v>
      </c>
      <c r="Q73" s="520">
        <f t="shared" si="7"/>
        <v>0</v>
      </c>
    </row>
    <row r="74" spans="1:17" s="478" customFormat="1" ht="16.5" customHeight="1" thickBot="1">
      <c r="A74" s="1178" t="s">
        <v>143</v>
      </c>
      <c r="B74" s="1206">
        <f>SUM(B71:B73)</f>
        <v>27</v>
      </c>
      <c r="C74" s="1206">
        <f t="shared" ref="C74:Q74" si="8">SUM(C71:C73)</f>
        <v>99</v>
      </c>
      <c r="D74" s="1206">
        <f t="shared" si="8"/>
        <v>126</v>
      </c>
      <c r="E74" s="1206">
        <f t="shared" si="8"/>
        <v>0</v>
      </c>
      <c r="F74" s="1206">
        <f t="shared" si="8"/>
        <v>36</v>
      </c>
      <c r="G74" s="1206">
        <f t="shared" si="8"/>
        <v>90</v>
      </c>
      <c r="H74" s="1206">
        <f t="shared" si="8"/>
        <v>126</v>
      </c>
      <c r="I74" s="1206">
        <f t="shared" si="8"/>
        <v>0</v>
      </c>
      <c r="J74" s="1206">
        <f t="shared" si="8"/>
        <v>42</v>
      </c>
      <c r="K74" s="1206">
        <f t="shared" si="8"/>
        <v>84</v>
      </c>
      <c r="L74" s="1206">
        <f t="shared" si="8"/>
        <v>126</v>
      </c>
      <c r="M74" s="1206">
        <f t="shared" si="8"/>
        <v>0</v>
      </c>
      <c r="N74" s="1206">
        <f t="shared" si="8"/>
        <v>105</v>
      </c>
      <c r="O74" s="1206">
        <f t="shared" si="8"/>
        <v>273</v>
      </c>
      <c r="P74" s="1206">
        <f t="shared" si="8"/>
        <v>378</v>
      </c>
      <c r="Q74" s="1207">
        <f t="shared" si="8"/>
        <v>0</v>
      </c>
    </row>
  </sheetData>
  <mergeCells count="21">
    <mergeCell ref="A1:Q1"/>
    <mergeCell ref="A2:Q2"/>
    <mergeCell ref="A4:A5"/>
    <mergeCell ref="B4:E4"/>
    <mergeCell ref="F4:I4"/>
    <mergeCell ref="J4:M4"/>
    <mergeCell ref="N4:Q4"/>
    <mergeCell ref="A53:Q53"/>
    <mergeCell ref="A54:Q54"/>
    <mergeCell ref="A56:A57"/>
    <mergeCell ref="B56:E56"/>
    <mergeCell ref="F56:I56"/>
    <mergeCell ref="J56:M56"/>
    <mergeCell ref="N56:Q56"/>
    <mergeCell ref="A65:Q65"/>
    <mergeCell ref="A66:Q66"/>
    <mergeCell ref="A68:A69"/>
    <mergeCell ref="B68:E68"/>
    <mergeCell ref="F68:I68"/>
    <mergeCell ref="J68:M68"/>
    <mergeCell ref="N68:Q68"/>
  </mergeCells>
  <printOptions horizontalCentered="1"/>
  <pageMargins left="0.51181102362204722" right="0.31496062992125984" top="0.39370078740157483" bottom="0.35433070866141736" header="0.31496062992125984" footer="0.31496062992125984"/>
  <pageSetup paperSize="9" scale="95" orientation="landscape" r:id="rId1"/>
  <headerFooter>
    <oddFooter>&amp;C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I75"/>
  <sheetViews>
    <sheetView topLeftCell="A12" workbookViewId="0">
      <selection activeCell="T31" sqref="T31"/>
    </sheetView>
  </sheetViews>
  <sheetFormatPr baseColWidth="10" defaultColWidth="8.6640625" defaultRowHeight="13.8"/>
  <cols>
    <col min="1" max="1" width="22.44140625" style="18" customWidth="1"/>
    <col min="2" max="2" width="7.44140625" style="305" customWidth="1"/>
    <col min="3" max="3" width="6.6640625" style="18" customWidth="1"/>
    <col min="4" max="4" width="6.88671875" style="18" customWidth="1"/>
    <col min="5" max="5" width="8.88671875" style="18" customWidth="1"/>
    <col min="6" max="6" width="6.6640625" style="18" customWidth="1"/>
    <col min="7" max="8" width="7" style="18" customWidth="1"/>
    <col min="9" max="9" width="9" style="18" customWidth="1"/>
    <col min="10" max="11" width="6.5546875" style="18" customWidth="1"/>
    <col min="12" max="12" width="7" style="18" customWidth="1"/>
    <col min="13" max="13" width="8.88671875" style="18" customWidth="1"/>
    <col min="14" max="15" width="6.44140625" style="18" customWidth="1"/>
    <col min="16" max="16" width="7" style="18" customWidth="1"/>
    <col min="17" max="17" width="8.33203125" style="18" customWidth="1"/>
    <col min="18" max="16384" width="8.6640625" style="18"/>
  </cols>
  <sheetData>
    <row r="1" spans="1:17" s="478" customFormat="1">
      <c r="A1" s="1445" t="s">
        <v>802</v>
      </c>
      <c r="B1" s="1445"/>
      <c r="C1" s="1445"/>
      <c r="D1" s="1445"/>
      <c r="E1" s="1445"/>
      <c r="F1" s="1445"/>
      <c r="G1" s="1445"/>
      <c r="H1" s="1445"/>
      <c r="I1" s="1445"/>
      <c r="J1" s="1445"/>
      <c r="K1" s="1445"/>
      <c r="L1" s="1445"/>
      <c r="M1" s="1445"/>
      <c r="N1" s="1445"/>
      <c r="O1" s="1445"/>
      <c r="P1" s="1445"/>
      <c r="Q1" s="1445"/>
    </row>
    <row r="2" spans="1:17" s="478" customFormat="1">
      <c r="A2" s="1445" t="s">
        <v>227</v>
      </c>
      <c r="B2" s="1445"/>
      <c r="C2" s="1445"/>
      <c r="D2" s="1445"/>
      <c r="E2" s="1445"/>
      <c r="F2" s="1445"/>
      <c r="G2" s="1445"/>
      <c r="H2" s="1445"/>
      <c r="I2" s="1445"/>
      <c r="J2" s="1445"/>
      <c r="K2" s="1445"/>
      <c r="L2" s="1445"/>
      <c r="M2" s="1445"/>
      <c r="N2" s="1445"/>
      <c r="O2" s="1445"/>
      <c r="P2" s="1445"/>
      <c r="Q2" s="1445"/>
    </row>
    <row r="3" spans="1:17" ht="11.1" customHeight="1">
      <c r="A3" s="247"/>
      <c r="B3" s="279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</row>
    <row r="4" spans="1:17" ht="11.25" customHeight="1">
      <c r="A4" s="1715" t="s">
        <v>711</v>
      </c>
      <c r="B4" s="1717" t="s">
        <v>428</v>
      </c>
      <c r="C4" s="1718"/>
      <c r="D4" s="1718"/>
      <c r="E4" s="1719"/>
      <c r="F4" s="1717" t="s">
        <v>429</v>
      </c>
      <c r="G4" s="1718"/>
      <c r="H4" s="1718"/>
      <c r="I4" s="1719"/>
      <c r="J4" s="1720" t="s">
        <v>430</v>
      </c>
      <c r="K4" s="1721"/>
      <c r="L4" s="1721"/>
      <c r="M4" s="1722"/>
      <c r="N4" s="1723" t="s">
        <v>142</v>
      </c>
      <c r="O4" s="1724"/>
      <c r="P4" s="1724"/>
      <c r="Q4" s="1725"/>
    </row>
    <row r="5" spans="1:17" ht="23.25" customHeight="1">
      <c r="A5" s="1716"/>
      <c r="B5" s="239" t="s">
        <v>706</v>
      </c>
      <c r="C5" s="239" t="s">
        <v>431</v>
      </c>
      <c r="D5" s="276" t="s">
        <v>707</v>
      </c>
      <c r="E5" s="276" t="s">
        <v>709</v>
      </c>
      <c r="F5" s="239" t="s">
        <v>706</v>
      </c>
      <c r="G5" s="239" t="s">
        <v>431</v>
      </c>
      <c r="H5" s="276" t="s">
        <v>707</v>
      </c>
      <c r="I5" s="276" t="s">
        <v>709</v>
      </c>
      <c r="J5" s="239" t="s">
        <v>706</v>
      </c>
      <c r="K5" s="239" t="s">
        <v>431</v>
      </c>
      <c r="L5" s="276" t="s">
        <v>707</v>
      </c>
      <c r="M5" s="276" t="s">
        <v>709</v>
      </c>
      <c r="N5" s="239" t="s">
        <v>706</v>
      </c>
      <c r="O5" s="239" t="s">
        <v>431</v>
      </c>
      <c r="P5" s="276" t="s">
        <v>707</v>
      </c>
      <c r="Q5" s="276" t="s">
        <v>709</v>
      </c>
    </row>
    <row r="6" spans="1:17" s="478" customFormat="1" ht="12.75" customHeight="1">
      <c r="A6" s="954" t="s">
        <v>435</v>
      </c>
      <c r="B6" s="933">
        <v>431</v>
      </c>
      <c r="C6" s="933">
        <v>81</v>
      </c>
      <c r="D6" s="933">
        <f>+B6+C6</f>
        <v>512</v>
      </c>
      <c r="E6" s="933">
        <v>53</v>
      </c>
      <c r="F6" s="933">
        <v>345</v>
      </c>
      <c r="G6" s="933">
        <v>46</v>
      </c>
      <c r="H6" s="933">
        <f>+F6+G6</f>
        <v>391</v>
      </c>
      <c r="I6" s="933">
        <v>84</v>
      </c>
      <c r="J6" s="933">
        <v>254</v>
      </c>
      <c r="K6" s="933">
        <v>57</v>
      </c>
      <c r="L6" s="933">
        <f>+J6+K6</f>
        <v>311</v>
      </c>
      <c r="M6" s="933">
        <v>77</v>
      </c>
      <c r="N6" s="933">
        <f>+B6+F6+J6</f>
        <v>1030</v>
      </c>
      <c r="O6" s="933">
        <f>+C6+G6+K6</f>
        <v>184</v>
      </c>
      <c r="P6" s="933">
        <f>+D6+H6+L6</f>
        <v>1214</v>
      </c>
      <c r="Q6" s="933">
        <f>+E6+I6+M6</f>
        <v>214</v>
      </c>
    </row>
    <row r="7" spans="1:17" s="478" customFormat="1" ht="12.75" customHeight="1">
      <c r="A7" s="955" t="s">
        <v>655</v>
      </c>
      <c r="B7" s="767">
        <v>10</v>
      </c>
      <c r="C7" s="767">
        <v>12</v>
      </c>
      <c r="D7" s="767">
        <f t="shared" ref="D7:D16" si="0">+B7+C7</f>
        <v>22</v>
      </c>
      <c r="E7" s="767">
        <v>0</v>
      </c>
      <c r="F7" s="767">
        <v>7</v>
      </c>
      <c r="G7" s="767">
        <v>5</v>
      </c>
      <c r="H7" s="767">
        <f t="shared" ref="H7:H16" si="1">+F7+G7</f>
        <v>12</v>
      </c>
      <c r="I7" s="767">
        <v>0</v>
      </c>
      <c r="J7" s="767">
        <v>7</v>
      </c>
      <c r="K7" s="767">
        <v>5</v>
      </c>
      <c r="L7" s="767">
        <f t="shared" ref="L7:L16" si="2">+J7+K7</f>
        <v>12</v>
      </c>
      <c r="M7" s="767">
        <v>0</v>
      </c>
      <c r="N7" s="767">
        <f t="shared" ref="N7:Q16" si="3">+B7+F7+J7</f>
        <v>24</v>
      </c>
      <c r="O7" s="767">
        <f t="shared" si="3"/>
        <v>22</v>
      </c>
      <c r="P7" s="767">
        <f t="shared" si="3"/>
        <v>46</v>
      </c>
      <c r="Q7" s="767">
        <f t="shared" si="3"/>
        <v>0</v>
      </c>
    </row>
    <row r="8" spans="1:17" s="478" customFormat="1" ht="12.75" customHeight="1">
      <c r="A8" s="955" t="s">
        <v>463</v>
      </c>
      <c r="B8" s="767">
        <v>17</v>
      </c>
      <c r="C8" s="767">
        <v>8</v>
      </c>
      <c r="D8" s="767">
        <f t="shared" si="0"/>
        <v>25</v>
      </c>
      <c r="E8" s="767">
        <v>1</v>
      </c>
      <c r="F8" s="767">
        <v>18</v>
      </c>
      <c r="G8" s="767">
        <v>5</v>
      </c>
      <c r="H8" s="767">
        <f t="shared" si="1"/>
        <v>23</v>
      </c>
      <c r="I8" s="767">
        <v>0</v>
      </c>
      <c r="J8" s="767">
        <v>16</v>
      </c>
      <c r="K8" s="767">
        <v>14</v>
      </c>
      <c r="L8" s="767">
        <f t="shared" si="2"/>
        <v>30</v>
      </c>
      <c r="M8" s="767">
        <v>0</v>
      </c>
      <c r="N8" s="767">
        <f t="shared" si="3"/>
        <v>51</v>
      </c>
      <c r="O8" s="767">
        <f t="shared" si="3"/>
        <v>27</v>
      </c>
      <c r="P8" s="767">
        <f t="shared" si="3"/>
        <v>78</v>
      </c>
      <c r="Q8" s="767">
        <f t="shared" si="3"/>
        <v>1</v>
      </c>
    </row>
    <row r="9" spans="1:17" s="478" customFormat="1" ht="12.75" customHeight="1">
      <c r="A9" s="956" t="s">
        <v>442</v>
      </c>
      <c r="B9" s="778">
        <v>53</v>
      </c>
      <c r="C9" s="778">
        <v>21</v>
      </c>
      <c r="D9" s="778">
        <v>74</v>
      </c>
      <c r="E9" s="778">
        <v>10</v>
      </c>
      <c r="F9" s="778">
        <v>28</v>
      </c>
      <c r="G9" s="778">
        <v>6</v>
      </c>
      <c r="H9" s="778">
        <v>34</v>
      </c>
      <c r="I9" s="778">
        <v>3</v>
      </c>
      <c r="J9" s="778">
        <v>26</v>
      </c>
      <c r="K9" s="778">
        <v>10</v>
      </c>
      <c r="L9" s="778">
        <v>36</v>
      </c>
      <c r="M9" s="778">
        <v>8</v>
      </c>
      <c r="N9" s="778">
        <v>107</v>
      </c>
      <c r="O9" s="778">
        <v>37</v>
      </c>
      <c r="P9" s="778">
        <v>144</v>
      </c>
      <c r="Q9" s="778">
        <v>21</v>
      </c>
    </row>
    <row r="10" spans="1:17" s="478" customFormat="1" ht="12.75" customHeight="1">
      <c r="A10" s="955" t="s">
        <v>443</v>
      </c>
      <c r="B10" s="767">
        <v>52</v>
      </c>
      <c r="C10" s="767">
        <v>579</v>
      </c>
      <c r="D10" s="767">
        <f t="shared" si="0"/>
        <v>631</v>
      </c>
      <c r="E10" s="767">
        <v>50</v>
      </c>
      <c r="F10" s="767">
        <v>47</v>
      </c>
      <c r="G10" s="767">
        <v>443</v>
      </c>
      <c r="H10" s="767">
        <f t="shared" si="1"/>
        <v>490</v>
      </c>
      <c r="I10" s="767">
        <v>48</v>
      </c>
      <c r="J10" s="767">
        <v>21</v>
      </c>
      <c r="K10" s="767">
        <v>378</v>
      </c>
      <c r="L10" s="767">
        <f t="shared" si="2"/>
        <v>399</v>
      </c>
      <c r="M10" s="767">
        <v>31</v>
      </c>
      <c r="N10" s="767">
        <f t="shared" si="3"/>
        <v>120</v>
      </c>
      <c r="O10" s="767">
        <f t="shared" si="3"/>
        <v>1400</v>
      </c>
      <c r="P10" s="767">
        <f t="shared" si="3"/>
        <v>1520</v>
      </c>
      <c r="Q10" s="767">
        <f t="shared" si="3"/>
        <v>129</v>
      </c>
    </row>
    <row r="11" spans="1:17" s="478" customFormat="1" ht="12.75" customHeight="1">
      <c r="A11" s="957" t="s">
        <v>567</v>
      </c>
      <c r="B11" s="73">
        <v>6</v>
      </c>
      <c r="C11" s="73">
        <v>43</v>
      </c>
      <c r="D11" s="73">
        <f t="shared" si="0"/>
        <v>49</v>
      </c>
      <c r="E11" s="73">
        <v>2</v>
      </c>
      <c r="F11" s="73">
        <v>8</v>
      </c>
      <c r="G11" s="73">
        <v>29</v>
      </c>
      <c r="H11" s="73">
        <f t="shared" si="1"/>
        <v>37</v>
      </c>
      <c r="I11" s="73">
        <v>0</v>
      </c>
      <c r="J11" s="73">
        <v>8</v>
      </c>
      <c r="K11" s="73">
        <v>23</v>
      </c>
      <c r="L11" s="73">
        <f t="shared" si="2"/>
        <v>31</v>
      </c>
      <c r="M11" s="73"/>
      <c r="N11" s="73">
        <f t="shared" si="3"/>
        <v>22</v>
      </c>
      <c r="O11" s="73">
        <f t="shared" si="3"/>
        <v>95</v>
      </c>
      <c r="P11" s="73">
        <f t="shared" si="3"/>
        <v>117</v>
      </c>
      <c r="Q11" s="73">
        <f t="shared" si="3"/>
        <v>2</v>
      </c>
    </row>
    <row r="12" spans="1:17" s="478" customFormat="1" ht="12.75" customHeight="1">
      <c r="A12" s="955" t="s">
        <v>656</v>
      </c>
      <c r="B12" s="767">
        <v>3</v>
      </c>
      <c r="C12" s="767">
        <v>23</v>
      </c>
      <c r="D12" s="767">
        <f t="shared" si="0"/>
        <v>26</v>
      </c>
      <c r="E12" s="767">
        <v>0</v>
      </c>
      <c r="F12" s="767">
        <v>6</v>
      </c>
      <c r="G12" s="767">
        <v>17</v>
      </c>
      <c r="H12" s="767">
        <f t="shared" si="1"/>
        <v>23</v>
      </c>
      <c r="I12" s="767">
        <v>0</v>
      </c>
      <c r="J12" s="767">
        <v>6</v>
      </c>
      <c r="K12" s="767">
        <v>15</v>
      </c>
      <c r="L12" s="767">
        <f t="shared" si="2"/>
        <v>21</v>
      </c>
      <c r="M12" s="767">
        <v>0</v>
      </c>
      <c r="N12" s="767">
        <f t="shared" si="3"/>
        <v>15</v>
      </c>
      <c r="O12" s="767">
        <f t="shared" si="3"/>
        <v>55</v>
      </c>
      <c r="P12" s="767">
        <f t="shared" si="3"/>
        <v>70</v>
      </c>
      <c r="Q12" s="767">
        <f t="shared" si="3"/>
        <v>0</v>
      </c>
    </row>
    <row r="13" spans="1:17" s="478" customFormat="1" ht="12.75" customHeight="1">
      <c r="A13" s="957" t="s">
        <v>568</v>
      </c>
      <c r="B13" s="767">
        <v>16</v>
      </c>
      <c r="C13" s="767">
        <v>0</v>
      </c>
      <c r="D13" s="767">
        <f t="shared" si="0"/>
        <v>16</v>
      </c>
      <c r="E13" s="767">
        <v>0</v>
      </c>
      <c r="F13" s="767">
        <v>18</v>
      </c>
      <c r="G13" s="767">
        <v>2</v>
      </c>
      <c r="H13" s="767">
        <f t="shared" si="1"/>
        <v>20</v>
      </c>
      <c r="I13" s="767">
        <v>0</v>
      </c>
      <c r="J13" s="767">
        <v>15</v>
      </c>
      <c r="K13" s="767">
        <v>1</v>
      </c>
      <c r="L13" s="767">
        <f t="shared" si="2"/>
        <v>16</v>
      </c>
      <c r="M13" s="767">
        <v>0</v>
      </c>
      <c r="N13" s="767">
        <f t="shared" si="3"/>
        <v>49</v>
      </c>
      <c r="O13" s="767">
        <f t="shared" si="3"/>
        <v>3</v>
      </c>
      <c r="P13" s="767">
        <f t="shared" si="3"/>
        <v>52</v>
      </c>
      <c r="Q13" s="767">
        <f t="shared" si="3"/>
        <v>0</v>
      </c>
    </row>
    <row r="14" spans="1:17" s="478" customFormat="1" ht="12.75" customHeight="1">
      <c r="A14" s="955" t="s">
        <v>447</v>
      </c>
      <c r="B14" s="767">
        <v>478</v>
      </c>
      <c r="C14" s="767">
        <v>21</v>
      </c>
      <c r="D14" s="767">
        <f t="shared" si="0"/>
        <v>499</v>
      </c>
      <c r="E14" s="767">
        <v>60</v>
      </c>
      <c r="F14" s="767">
        <v>377</v>
      </c>
      <c r="G14" s="767">
        <v>12</v>
      </c>
      <c r="H14" s="767">
        <f t="shared" si="1"/>
        <v>389</v>
      </c>
      <c r="I14" s="767">
        <v>90</v>
      </c>
      <c r="J14" s="767">
        <v>233</v>
      </c>
      <c r="K14" s="767">
        <v>9</v>
      </c>
      <c r="L14" s="767">
        <f t="shared" si="2"/>
        <v>242</v>
      </c>
      <c r="M14" s="767">
        <v>44</v>
      </c>
      <c r="N14" s="767">
        <f t="shared" si="3"/>
        <v>1088</v>
      </c>
      <c r="O14" s="767">
        <f t="shared" si="3"/>
        <v>42</v>
      </c>
      <c r="P14" s="767">
        <f t="shared" si="3"/>
        <v>1130</v>
      </c>
      <c r="Q14" s="767">
        <f t="shared" si="3"/>
        <v>194</v>
      </c>
    </row>
    <row r="15" spans="1:17" s="478" customFormat="1" ht="12.75" customHeight="1">
      <c r="A15" s="957" t="s">
        <v>667</v>
      </c>
      <c r="B15" s="73">
        <v>65</v>
      </c>
      <c r="C15" s="73">
        <v>13</v>
      </c>
      <c r="D15" s="73">
        <f t="shared" si="0"/>
        <v>78</v>
      </c>
      <c r="E15" s="73">
        <v>0</v>
      </c>
      <c r="F15" s="73">
        <v>29</v>
      </c>
      <c r="G15" s="73">
        <v>0</v>
      </c>
      <c r="H15" s="73">
        <f t="shared" si="1"/>
        <v>29</v>
      </c>
      <c r="I15" s="73">
        <v>0</v>
      </c>
      <c r="J15" s="73">
        <v>0</v>
      </c>
      <c r="K15" s="73">
        <v>0</v>
      </c>
      <c r="L15" s="73">
        <f t="shared" si="2"/>
        <v>0</v>
      </c>
      <c r="M15" s="73">
        <v>0</v>
      </c>
      <c r="N15" s="73">
        <f t="shared" si="3"/>
        <v>94</v>
      </c>
      <c r="O15" s="73">
        <f t="shared" si="3"/>
        <v>13</v>
      </c>
      <c r="P15" s="73">
        <f t="shared" si="3"/>
        <v>107</v>
      </c>
      <c r="Q15" s="73">
        <f t="shared" si="3"/>
        <v>0</v>
      </c>
    </row>
    <row r="16" spans="1:17" s="478" customFormat="1" ht="12.75" customHeight="1" thickBot="1">
      <c r="A16" s="766" t="s">
        <v>449</v>
      </c>
      <c r="B16" s="767">
        <v>121</v>
      </c>
      <c r="C16" s="767">
        <v>2</v>
      </c>
      <c r="D16" s="767">
        <f t="shared" si="0"/>
        <v>123</v>
      </c>
      <c r="E16" s="767">
        <v>5</v>
      </c>
      <c r="F16" s="767">
        <v>81</v>
      </c>
      <c r="G16" s="767">
        <v>1</v>
      </c>
      <c r="H16" s="767">
        <f t="shared" si="1"/>
        <v>82</v>
      </c>
      <c r="I16" s="767">
        <v>11</v>
      </c>
      <c r="J16" s="767">
        <v>52</v>
      </c>
      <c r="K16" s="767">
        <v>0</v>
      </c>
      <c r="L16" s="767">
        <f t="shared" si="2"/>
        <v>52</v>
      </c>
      <c r="M16" s="767">
        <v>5</v>
      </c>
      <c r="N16" s="767">
        <f t="shared" si="3"/>
        <v>254</v>
      </c>
      <c r="O16" s="767">
        <f t="shared" si="3"/>
        <v>3</v>
      </c>
      <c r="P16" s="767">
        <f t="shared" si="3"/>
        <v>257</v>
      </c>
      <c r="Q16" s="767">
        <f t="shared" si="3"/>
        <v>21</v>
      </c>
    </row>
    <row r="17" spans="1:17" s="220" customFormat="1" ht="19.5" customHeight="1" thickBot="1">
      <c r="A17" s="758" t="s">
        <v>143</v>
      </c>
      <c r="B17" s="763">
        <f t="shared" ref="B17:Q17" si="4">SUM(B6:B16)</f>
        <v>1252</v>
      </c>
      <c r="C17" s="763">
        <f t="shared" si="4"/>
        <v>803</v>
      </c>
      <c r="D17" s="763">
        <f t="shared" si="4"/>
        <v>2055</v>
      </c>
      <c r="E17" s="763">
        <f t="shared" si="4"/>
        <v>181</v>
      </c>
      <c r="F17" s="763">
        <f t="shared" si="4"/>
        <v>964</v>
      </c>
      <c r="G17" s="763">
        <f t="shared" si="4"/>
        <v>566</v>
      </c>
      <c r="H17" s="763">
        <f t="shared" si="4"/>
        <v>1530</v>
      </c>
      <c r="I17" s="763">
        <f t="shared" si="4"/>
        <v>236</v>
      </c>
      <c r="J17" s="763">
        <f t="shared" si="4"/>
        <v>638</v>
      </c>
      <c r="K17" s="763">
        <f t="shared" si="4"/>
        <v>512</v>
      </c>
      <c r="L17" s="763">
        <f t="shared" si="4"/>
        <v>1150</v>
      </c>
      <c r="M17" s="763">
        <f t="shared" si="4"/>
        <v>165</v>
      </c>
      <c r="N17" s="763">
        <f t="shared" si="4"/>
        <v>2854</v>
      </c>
      <c r="O17" s="763">
        <f t="shared" si="4"/>
        <v>1881</v>
      </c>
      <c r="P17" s="763">
        <f t="shared" si="4"/>
        <v>4735</v>
      </c>
      <c r="Q17" s="769">
        <f t="shared" si="4"/>
        <v>582</v>
      </c>
    </row>
    <row r="18" spans="1:17" s="220" customFormat="1" ht="11.1" customHeight="1">
      <c r="A18" s="248"/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</row>
    <row r="19" spans="1:17" s="478" customFormat="1">
      <c r="A19" s="1445" t="s">
        <v>803</v>
      </c>
      <c r="B19" s="1445"/>
      <c r="C19" s="1445"/>
      <c r="D19" s="1445"/>
      <c r="E19" s="1445"/>
      <c r="F19" s="1445"/>
      <c r="G19" s="1445"/>
      <c r="H19" s="1445"/>
      <c r="I19" s="1445"/>
      <c r="J19" s="1445"/>
      <c r="K19" s="1445"/>
      <c r="L19" s="1445"/>
      <c r="M19" s="1445"/>
      <c r="N19" s="1445"/>
      <c r="O19" s="1445"/>
      <c r="P19" s="1445"/>
      <c r="Q19" s="1445"/>
    </row>
    <row r="20" spans="1:17" s="478" customFormat="1">
      <c r="A20" s="1445" t="s">
        <v>227</v>
      </c>
      <c r="B20" s="1445"/>
      <c r="C20" s="1445"/>
      <c r="D20" s="1445"/>
      <c r="E20" s="1445"/>
      <c r="F20" s="1445"/>
      <c r="G20" s="1445"/>
      <c r="H20" s="1445"/>
      <c r="I20" s="1445"/>
      <c r="J20" s="1445"/>
      <c r="K20" s="1445"/>
      <c r="L20" s="1445"/>
      <c r="M20" s="1445"/>
      <c r="N20" s="1445"/>
      <c r="O20" s="1445"/>
      <c r="P20" s="1445"/>
      <c r="Q20" s="1445"/>
    </row>
    <row r="21" spans="1:17" ht="11.1" customHeight="1">
      <c r="A21" s="250"/>
      <c r="B21" s="279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</row>
    <row r="22" spans="1:17" ht="12" customHeight="1">
      <c r="A22" s="1715" t="s">
        <v>711</v>
      </c>
      <c r="B22" s="1717" t="s">
        <v>428</v>
      </c>
      <c r="C22" s="1718"/>
      <c r="D22" s="1718"/>
      <c r="E22" s="1719"/>
      <c r="F22" s="1717" t="s">
        <v>429</v>
      </c>
      <c r="G22" s="1718"/>
      <c r="H22" s="1718"/>
      <c r="I22" s="1719"/>
      <c r="J22" s="1720" t="s">
        <v>430</v>
      </c>
      <c r="K22" s="1721"/>
      <c r="L22" s="1721"/>
      <c r="M22" s="1722"/>
      <c r="N22" s="1723" t="s">
        <v>142</v>
      </c>
      <c r="O22" s="1724"/>
      <c r="P22" s="1724"/>
      <c r="Q22" s="1725"/>
    </row>
    <row r="23" spans="1:17" ht="24" customHeight="1">
      <c r="A23" s="1716"/>
      <c r="B23" s="239" t="s">
        <v>706</v>
      </c>
      <c r="C23" s="239" t="s">
        <v>396</v>
      </c>
      <c r="D23" s="276" t="s">
        <v>708</v>
      </c>
      <c r="E23" s="276" t="s">
        <v>709</v>
      </c>
      <c r="F23" s="239" t="s">
        <v>706</v>
      </c>
      <c r="G23" s="239" t="s">
        <v>396</v>
      </c>
      <c r="H23" s="276" t="s">
        <v>708</v>
      </c>
      <c r="I23" s="276" t="s">
        <v>709</v>
      </c>
      <c r="J23" s="239" t="s">
        <v>706</v>
      </c>
      <c r="K23" s="239" t="s">
        <v>396</v>
      </c>
      <c r="L23" s="276" t="s">
        <v>708</v>
      </c>
      <c r="M23" s="276" t="s">
        <v>709</v>
      </c>
      <c r="N23" s="239" t="s">
        <v>706</v>
      </c>
      <c r="O23" s="239" t="s">
        <v>396</v>
      </c>
      <c r="P23" s="276" t="s">
        <v>708</v>
      </c>
      <c r="Q23" s="276" t="s">
        <v>709</v>
      </c>
    </row>
    <row r="24" spans="1:17" s="478" customFormat="1" ht="12.75" customHeight="1">
      <c r="A24" s="960" t="s">
        <v>570</v>
      </c>
      <c r="B24" s="933">
        <v>0</v>
      </c>
      <c r="C24" s="933">
        <v>0</v>
      </c>
      <c r="D24" s="933">
        <f>+B24+C24</f>
        <v>0</v>
      </c>
      <c r="E24" s="933">
        <v>0</v>
      </c>
      <c r="F24" s="933">
        <v>0</v>
      </c>
      <c r="G24" s="933">
        <v>12</v>
      </c>
      <c r="H24" s="933">
        <f>+F24+G24</f>
        <v>12</v>
      </c>
      <c r="I24" s="933">
        <v>0</v>
      </c>
      <c r="J24" s="933">
        <v>0</v>
      </c>
      <c r="K24" s="933">
        <v>0</v>
      </c>
      <c r="L24" s="933">
        <f>+J24+K24</f>
        <v>0</v>
      </c>
      <c r="M24" s="933">
        <v>0</v>
      </c>
      <c r="N24" s="933">
        <f t="shared" ref="N24:Q26" si="5">+B24+F24+J24</f>
        <v>0</v>
      </c>
      <c r="O24" s="933">
        <f t="shared" si="5"/>
        <v>12</v>
      </c>
      <c r="P24" s="933">
        <f t="shared" si="5"/>
        <v>12</v>
      </c>
      <c r="Q24" s="933">
        <f t="shared" si="5"/>
        <v>0</v>
      </c>
    </row>
    <row r="25" spans="1:17" s="478" customFormat="1" ht="12.75" customHeight="1">
      <c r="A25" s="961" t="s">
        <v>571</v>
      </c>
      <c r="B25" s="767">
        <v>25</v>
      </c>
      <c r="C25" s="767">
        <v>31</v>
      </c>
      <c r="D25" s="767">
        <f>+B25+C25</f>
        <v>56</v>
      </c>
      <c r="E25" s="767">
        <v>1</v>
      </c>
      <c r="F25" s="767">
        <v>4</v>
      </c>
      <c r="G25" s="767">
        <v>14</v>
      </c>
      <c r="H25" s="767">
        <f>+F25+G25</f>
        <v>18</v>
      </c>
      <c r="I25" s="767">
        <v>0</v>
      </c>
      <c r="J25" s="767">
        <v>4</v>
      </c>
      <c r="K25" s="767">
        <v>11</v>
      </c>
      <c r="L25" s="767">
        <f>+J25+K25</f>
        <v>15</v>
      </c>
      <c r="M25" s="767">
        <v>0</v>
      </c>
      <c r="N25" s="767">
        <f t="shared" si="5"/>
        <v>33</v>
      </c>
      <c r="O25" s="767">
        <f t="shared" si="5"/>
        <v>56</v>
      </c>
      <c r="P25" s="767">
        <f t="shared" si="5"/>
        <v>89</v>
      </c>
      <c r="Q25" s="767">
        <f t="shared" si="5"/>
        <v>1</v>
      </c>
    </row>
    <row r="26" spans="1:17" s="478" customFormat="1" ht="12.75" customHeight="1" thickBot="1">
      <c r="A26" s="962" t="s">
        <v>569</v>
      </c>
      <c r="B26" s="767">
        <v>0</v>
      </c>
      <c r="C26" s="767">
        <v>3</v>
      </c>
      <c r="D26" s="767">
        <f>+B26+C26</f>
        <v>3</v>
      </c>
      <c r="E26" s="767">
        <v>0</v>
      </c>
      <c r="F26" s="767">
        <v>0</v>
      </c>
      <c r="G26" s="767">
        <v>9</v>
      </c>
      <c r="H26" s="767">
        <f>+F26+G26</f>
        <v>9</v>
      </c>
      <c r="I26" s="767">
        <v>4</v>
      </c>
      <c r="J26" s="767">
        <v>0</v>
      </c>
      <c r="K26" s="767">
        <v>8</v>
      </c>
      <c r="L26" s="767">
        <f>+J26+K26</f>
        <v>8</v>
      </c>
      <c r="M26" s="767">
        <v>4</v>
      </c>
      <c r="N26" s="767">
        <f t="shared" si="5"/>
        <v>0</v>
      </c>
      <c r="O26" s="767">
        <f t="shared" si="5"/>
        <v>20</v>
      </c>
      <c r="P26" s="767">
        <f t="shared" si="5"/>
        <v>20</v>
      </c>
      <c r="Q26" s="767">
        <f t="shared" si="5"/>
        <v>8</v>
      </c>
    </row>
    <row r="27" spans="1:17" s="478" customFormat="1" ht="16.5" customHeight="1" thickBot="1">
      <c r="A27" s="758" t="s">
        <v>143</v>
      </c>
      <c r="B27" s="763">
        <f t="shared" ref="B27:Q27" si="6">SUM(B24:B26)</f>
        <v>25</v>
      </c>
      <c r="C27" s="763">
        <f t="shared" si="6"/>
        <v>34</v>
      </c>
      <c r="D27" s="763">
        <f t="shared" si="6"/>
        <v>59</v>
      </c>
      <c r="E27" s="763">
        <f t="shared" si="6"/>
        <v>1</v>
      </c>
      <c r="F27" s="763">
        <f t="shared" si="6"/>
        <v>4</v>
      </c>
      <c r="G27" s="763">
        <f t="shared" si="6"/>
        <v>35</v>
      </c>
      <c r="H27" s="763">
        <f t="shared" si="6"/>
        <v>39</v>
      </c>
      <c r="I27" s="763">
        <f t="shared" si="6"/>
        <v>4</v>
      </c>
      <c r="J27" s="763">
        <f t="shared" si="6"/>
        <v>4</v>
      </c>
      <c r="K27" s="763">
        <f t="shared" si="6"/>
        <v>19</v>
      </c>
      <c r="L27" s="763">
        <f t="shared" si="6"/>
        <v>23</v>
      </c>
      <c r="M27" s="763">
        <f t="shared" si="6"/>
        <v>4</v>
      </c>
      <c r="N27" s="763">
        <f t="shared" si="6"/>
        <v>33</v>
      </c>
      <c r="O27" s="763">
        <f t="shared" si="6"/>
        <v>88</v>
      </c>
      <c r="P27" s="763">
        <f t="shared" si="6"/>
        <v>121</v>
      </c>
      <c r="Q27" s="769">
        <f t="shared" si="6"/>
        <v>9</v>
      </c>
    </row>
    <row r="28" spans="1:17" s="478" customFormat="1" ht="12.75" customHeight="1">
      <c r="A28" s="249"/>
      <c r="B28" s="698"/>
      <c r="C28" s="698"/>
      <c r="D28" s="698"/>
      <c r="E28" s="698"/>
      <c r="F28" s="698"/>
      <c r="G28" s="698"/>
      <c r="H28" s="698"/>
      <c r="I28" s="698"/>
      <c r="J28" s="698"/>
      <c r="K28" s="698"/>
      <c r="L28" s="698"/>
      <c r="M28" s="698"/>
      <c r="N28" s="698"/>
      <c r="O28" s="698"/>
      <c r="P28" s="698"/>
      <c r="Q28" s="698"/>
    </row>
    <row r="29" spans="1:17" s="220" customFormat="1">
      <c r="A29" s="1463" t="s">
        <v>804</v>
      </c>
      <c r="B29" s="1463"/>
      <c r="C29" s="1463"/>
      <c r="D29" s="1463"/>
      <c r="E29" s="1463"/>
      <c r="F29" s="1463"/>
      <c r="G29" s="1463"/>
      <c r="H29" s="1463"/>
      <c r="I29" s="1463"/>
      <c r="J29" s="1463"/>
      <c r="K29" s="1463"/>
      <c r="L29" s="1463"/>
      <c r="M29" s="1463"/>
      <c r="N29" s="1463"/>
      <c r="O29" s="1463"/>
      <c r="P29" s="1463"/>
      <c r="Q29" s="1463"/>
    </row>
    <row r="30" spans="1:17" s="478" customFormat="1">
      <c r="A30" s="1445" t="s">
        <v>227</v>
      </c>
      <c r="B30" s="1445"/>
      <c r="C30" s="1445"/>
      <c r="D30" s="1445"/>
      <c r="E30" s="1445"/>
      <c r="F30" s="1445"/>
      <c r="G30" s="1445"/>
      <c r="H30" s="1445"/>
      <c r="I30" s="1445"/>
      <c r="J30" s="1445"/>
      <c r="K30" s="1445"/>
      <c r="L30" s="1445"/>
      <c r="M30" s="1445"/>
      <c r="N30" s="1445"/>
      <c r="O30" s="1445"/>
      <c r="P30" s="1445"/>
      <c r="Q30" s="1445"/>
    </row>
    <row r="31" spans="1:17" ht="11.1" customHeight="1">
      <c r="A31" s="247"/>
      <c r="B31" s="279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</row>
    <row r="32" spans="1:17" ht="10.5" customHeight="1">
      <c r="A32" s="1715" t="s">
        <v>711</v>
      </c>
      <c r="B32" s="1717" t="s">
        <v>428</v>
      </c>
      <c r="C32" s="1718"/>
      <c r="D32" s="1718"/>
      <c r="E32" s="1719"/>
      <c r="F32" s="1717" t="s">
        <v>429</v>
      </c>
      <c r="G32" s="1718"/>
      <c r="H32" s="1718"/>
      <c r="I32" s="1719"/>
      <c r="J32" s="1720" t="s">
        <v>430</v>
      </c>
      <c r="K32" s="1721"/>
      <c r="L32" s="1721"/>
      <c r="M32" s="1722"/>
      <c r="N32" s="1723" t="s">
        <v>142</v>
      </c>
      <c r="O32" s="1724"/>
      <c r="P32" s="1724"/>
      <c r="Q32" s="1725"/>
    </row>
    <row r="33" spans="1:21" ht="23.25" customHeight="1">
      <c r="A33" s="1716"/>
      <c r="B33" s="239" t="s">
        <v>706</v>
      </c>
      <c r="C33" s="239" t="s">
        <v>431</v>
      </c>
      <c r="D33" s="276" t="s">
        <v>707</v>
      </c>
      <c r="E33" s="276" t="s">
        <v>709</v>
      </c>
      <c r="F33" s="239" t="s">
        <v>706</v>
      </c>
      <c r="G33" s="239" t="s">
        <v>431</v>
      </c>
      <c r="H33" s="276" t="s">
        <v>707</v>
      </c>
      <c r="I33" s="276" t="s">
        <v>709</v>
      </c>
      <c r="J33" s="239" t="s">
        <v>706</v>
      </c>
      <c r="K33" s="239" t="s">
        <v>431</v>
      </c>
      <c r="L33" s="276" t="s">
        <v>707</v>
      </c>
      <c r="M33" s="276" t="s">
        <v>709</v>
      </c>
      <c r="N33" s="239" t="s">
        <v>706</v>
      </c>
      <c r="O33" s="239" t="s">
        <v>431</v>
      </c>
      <c r="P33" s="276" t="s">
        <v>707</v>
      </c>
      <c r="Q33" s="276" t="s">
        <v>709</v>
      </c>
    </row>
    <row r="34" spans="1:21" s="478" customFormat="1" ht="12.75" customHeight="1">
      <c r="A34" s="960" t="s">
        <v>443</v>
      </c>
      <c r="B34" s="933">
        <v>18</v>
      </c>
      <c r="C34" s="933">
        <v>66</v>
      </c>
      <c r="D34" s="933">
        <f>+B34+C34</f>
        <v>84</v>
      </c>
      <c r="E34" s="933">
        <v>0</v>
      </c>
      <c r="F34" s="933">
        <v>24</v>
      </c>
      <c r="G34" s="933">
        <v>60</v>
      </c>
      <c r="H34" s="933">
        <f>+F34+G34</f>
        <v>84</v>
      </c>
      <c r="I34" s="933">
        <v>0</v>
      </c>
      <c r="J34" s="933">
        <v>28</v>
      </c>
      <c r="K34" s="933">
        <v>56</v>
      </c>
      <c r="L34" s="933">
        <f>+J34+K34</f>
        <v>84</v>
      </c>
      <c r="M34" s="933">
        <v>0</v>
      </c>
      <c r="N34" s="933">
        <f t="shared" ref="N34:Q35" si="7">+B34+F34+J34</f>
        <v>70</v>
      </c>
      <c r="O34" s="933">
        <f t="shared" si="7"/>
        <v>182</v>
      </c>
      <c r="P34" s="933">
        <f t="shared" si="7"/>
        <v>252</v>
      </c>
      <c r="Q34" s="933">
        <f t="shared" si="7"/>
        <v>0</v>
      </c>
      <c r="T34" s="478">
        <v>252</v>
      </c>
      <c r="U34" s="1368">
        <f>+T34*100/$T$36</f>
        <v>66.666666666666671</v>
      </c>
    </row>
    <row r="35" spans="1:21" s="478" customFormat="1" ht="12.75" customHeight="1" thickBot="1">
      <c r="A35" s="1118" t="s">
        <v>493</v>
      </c>
      <c r="B35" s="767">
        <v>9</v>
      </c>
      <c r="C35" s="767">
        <v>33</v>
      </c>
      <c r="D35" s="767">
        <f>+B35+C35</f>
        <v>42</v>
      </c>
      <c r="E35" s="767">
        <v>0</v>
      </c>
      <c r="F35" s="767">
        <v>12</v>
      </c>
      <c r="G35" s="767">
        <v>30</v>
      </c>
      <c r="H35" s="767">
        <f>+F35+G35</f>
        <v>42</v>
      </c>
      <c r="I35" s="767">
        <v>0</v>
      </c>
      <c r="J35" s="767">
        <v>14</v>
      </c>
      <c r="K35" s="767">
        <v>28</v>
      </c>
      <c r="L35" s="767">
        <f>+J35+K35</f>
        <v>42</v>
      </c>
      <c r="M35" s="767">
        <v>0</v>
      </c>
      <c r="N35" s="767">
        <f t="shared" si="7"/>
        <v>35</v>
      </c>
      <c r="O35" s="767">
        <f t="shared" si="7"/>
        <v>91</v>
      </c>
      <c r="P35" s="767">
        <f t="shared" si="7"/>
        <v>126</v>
      </c>
      <c r="Q35" s="767">
        <f t="shared" si="7"/>
        <v>0</v>
      </c>
      <c r="T35" s="478">
        <v>126</v>
      </c>
      <c r="U35" s="1368">
        <f t="shared" ref="U35:U36" si="8">+T35*100/$T$36</f>
        <v>33.333333333333336</v>
      </c>
    </row>
    <row r="36" spans="1:21" s="478" customFormat="1" ht="15.75" customHeight="1" thickBot="1">
      <c r="A36" s="938" t="s">
        <v>143</v>
      </c>
      <c r="B36" s="763">
        <f t="shared" ref="B36:Q36" si="9">SUM(B34:B35)</f>
        <v>27</v>
      </c>
      <c r="C36" s="763">
        <f t="shared" si="9"/>
        <v>99</v>
      </c>
      <c r="D36" s="763">
        <f t="shared" si="9"/>
        <v>126</v>
      </c>
      <c r="E36" s="763">
        <f t="shared" si="9"/>
        <v>0</v>
      </c>
      <c r="F36" s="763">
        <f t="shared" si="9"/>
        <v>36</v>
      </c>
      <c r="G36" s="763">
        <f t="shared" si="9"/>
        <v>90</v>
      </c>
      <c r="H36" s="763">
        <f t="shared" si="9"/>
        <v>126</v>
      </c>
      <c r="I36" s="763">
        <f t="shared" si="9"/>
        <v>0</v>
      </c>
      <c r="J36" s="763">
        <f t="shared" si="9"/>
        <v>42</v>
      </c>
      <c r="K36" s="763">
        <f t="shared" si="9"/>
        <v>84</v>
      </c>
      <c r="L36" s="763">
        <f t="shared" si="9"/>
        <v>126</v>
      </c>
      <c r="M36" s="763">
        <f t="shared" si="9"/>
        <v>0</v>
      </c>
      <c r="N36" s="763">
        <f t="shared" si="9"/>
        <v>105</v>
      </c>
      <c r="O36" s="763">
        <f t="shared" si="9"/>
        <v>273</v>
      </c>
      <c r="P36" s="763">
        <f t="shared" si="9"/>
        <v>378</v>
      </c>
      <c r="Q36" s="769">
        <f t="shared" si="9"/>
        <v>0</v>
      </c>
      <c r="T36" s="478">
        <f>SUM(T34:T35)</f>
        <v>378</v>
      </c>
      <c r="U36" s="478">
        <f t="shared" si="8"/>
        <v>100</v>
      </c>
    </row>
    <row r="64" spans="35:35">
      <c r="AI64" s="507"/>
    </row>
    <row r="75" spans="1:1">
      <c r="A75" s="478"/>
    </row>
  </sheetData>
  <mergeCells count="21">
    <mergeCell ref="A1:Q1"/>
    <mergeCell ref="A2:Q2"/>
    <mergeCell ref="A4:A5"/>
    <mergeCell ref="B4:E4"/>
    <mergeCell ref="F4:I4"/>
    <mergeCell ref="J4:M4"/>
    <mergeCell ref="N4:Q4"/>
    <mergeCell ref="A19:Q19"/>
    <mergeCell ref="A20:Q20"/>
    <mergeCell ref="A22:A23"/>
    <mergeCell ref="B22:E22"/>
    <mergeCell ref="F22:I22"/>
    <mergeCell ref="J22:M22"/>
    <mergeCell ref="N22:Q22"/>
    <mergeCell ref="A29:Q29"/>
    <mergeCell ref="A30:Q30"/>
    <mergeCell ref="A32:A33"/>
    <mergeCell ref="B32:E32"/>
    <mergeCell ref="F32:I32"/>
    <mergeCell ref="J32:M32"/>
    <mergeCell ref="N32:Q32"/>
  </mergeCells>
  <printOptions horizontalCentered="1"/>
  <pageMargins left="0.51181102362204722" right="0.31496062992125984" top="0.39370078740157483" bottom="0.35433070866141736" header="0.31496062992125984" footer="0.31496062992125984"/>
  <pageSetup paperSize="9" scale="95" orientation="landscape" r:id="rId1"/>
  <headerFooter>
    <oddFooter>&amp;C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I296"/>
  <sheetViews>
    <sheetView topLeftCell="A55" workbookViewId="0">
      <selection activeCell="C19" sqref="C19"/>
    </sheetView>
  </sheetViews>
  <sheetFormatPr baseColWidth="10" defaultRowHeight="13.8"/>
  <cols>
    <col min="1" max="1" width="28.6640625" style="221" customWidth="1"/>
    <col min="2" max="2" width="18.88671875" style="305" customWidth="1"/>
    <col min="3" max="3" width="15.5546875" style="18" customWidth="1"/>
    <col min="4" max="4" width="12.5546875" style="18" customWidth="1"/>
    <col min="5" max="6" width="15.5546875" style="18" customWidth="1"/>
    <col min="7" max="256" width="11.44140625" style="18"/>
    <col min="257" max="258" width="17.109375" style="18" customWidth="1"/>
    <col min="259" max="262" width="15.5546875" style="18" customWidth="1"/>
    <col min="263" max="512" width="11.44140625" style="18"/>
    <col min="513" max="514" width="17.109375" style="18" customWidth="1"/>
    <col min="515" max="518" width="15.5546875" style="18" customWidth="1"/>
    <col min="519" max="768" width="11.44140625" style="18"/>
    <col min="769" max="770" width="17.109375" style="18" customWidth="1"/>
    <col min="771" max="774" width="15.5546875" style="18" customWidth="1"/>
    <col min="775" max="1024" width="11.44140625" style="18"/>
    <col min="1025" max="1026" width="17.109375" style="18" customWidth="1"/>
    <col min="1027" max="1030" width="15.5546875" style="18" customWidth="1"/>
    <col min="1031" max="1280" width="11.44140625" style="18"/>
    <col min="1281" max="1282" width="17.109375" style="18" customWidth="1"/>
    <col min="1283" max="1286" width="15.5546875" style="18" customWidth="1"/>
    <col min="1287" max="1536" width="11.44140625" style="18"/>
    <col min="1537" max="1538" width="17.109375" style="18" customWidth="1"/>
    <col min="1539" max="1542" width="15.5546875" style="18" customWidth="1"/>
    <col min="1543" max="1792" width="11.44140625" style="18"/>
    <col min="1793" max="1794" width="17.109375" style="18" customWidth="1"/>
    <col min="1795" max="1798" width="15.5546875" style="18" customWidth="1"/>
    <col min="1799" max="2048" width="11.44140625" style="18"/>
    <col min="2049" max="2050" width="17.109375" style="18" customWidth="1"/>
    <col min="2051" max="2054" width="15.5546875" style="18" customWidth="1"/>
    <col min="2055" max="2304" width="11.44140625" style="18"/>
    <col min="2305" max="2306" width="17.109375" style="18" customWidth="1"/>
    <col min="2307" max="2310" width="15.5546875" style="18" customWidth="1"/>
    <col min="2311" max="2560" width="11.44140625" style="18"/>
    <col min="2561" max="2562" width="17.109375" style="18" customWidth="1"/>
    <col min="2563" max="2566" width="15.5546875" style="18" customWidth="1"/>
    <col min="2567" max="2816" width="11.44140625" style="18"/>
    <col min="2817" max="2818" width="17.109375" style="18" customWidth="1"/>
    <col min="2819" max="2822" width="15.5546875" style="18" customWidth="1"/>
    <col min="2823" max="3072" width="11.44140625" style="18"/>
    <col min="3073" max="3074" width="17.109375" style="18" customWidth="1"/>
    <col min="3075" max="3078" width="15.5546875" style="18" customWidth="1"/>
    <col min="3079" max="3328" width="11.44140625" style="18"/>
    <col min="3329" max="3330" width="17.109375" style="18" customWidth="1"/>
    <col min="3331" max="3334" width="15.5546875" style="18" customWidth="1"/>
    <col min="3335" max="3584" width="11.44140625" style="18"/>
    <col min="3585" max="3586" width="17.109375" style="18" customWidth="1"/>
    <col min="3587" max="3590" width="15.5546875" style="18" customWidth="1"/>
    <col min="3591" max="3840" width="11.44140625" style="18"/>
    <col min="3841" max="3842" width="17.109375" style="18" customWidth="1"/>
    <col min="3843" max="3846" width="15.5546875" style="18" customWidth="1"/>
    <col min="3847" max="4096" width="11.44140625" style="18"/>
    <col min="4097" max="4098" width="17.109375" style="18" customWidth="1"/>
    <col min="4099" max="4102" width="15.5546875" style="18" customWidth="1"/>
    <col min="4103" max="4352" width="11.44140625" style="18"/>
    <col min="4353" max="4354" width="17.109375" style="18" customWidth="1"/>
    <col min="4355" max="4358" width="15.5546875" style="18" customWidth="1"/>
    <col min="4359" max="4608" width="11.44140625" style="18"/>
    <col min="4609" max="4610" width="17.109375" style="18" customWidth="1"/>
    <col min="4611" max="4614" width="15.5546875" style="18" customWidth="1"/>
    <col min="4615" max="4864" width="11.44140625" style="18"/>
    <col min="4865" max="4866" width="17.109375" style="18" customWidth="1"/>
    <col min="4867" max="4870" width="15.5546875" style="18" customWidth="1"/>
    <col min="4871" max="5120" width="11.44140625" style="18"/>
    <col min="5121" max="5122" width="17.109375" style="18" customWidth="1"/>
    <col min="5123" max="5126" width="15.5546875" style="18" customWidth="1"/>
    <col min="5127" max="5376" width="11.44140625" style="18"/>
    <col min="5377" max="5378" width="17.109375" style="18" customWidth="1"/>
    <col min="5379" max="5382" width="15.5546875" style="18" customWidth="1"/>
    <col min="5383" max="5632" width="11.44140625" style="18"/>
    <col min="5633" max="5634" width="17.109375" style="18" customWidth="1"/>
    <col min="5635" max="5638" width="15.5546875" style="18" customWidth="1"/>
    <col min="5639" max="5888" width="11.44140625" style="18"/>
    <col min="5889" max="5890" width="17.109375" style="18" customWidth="1"/>
    <col min="5891" max="5894" width="15.5546875" style="18" customWidth="1"/>
    <col min="5895" max="6144" width="11.44140625" style="18"/>
    <col min="6145" max="6146" width="17.109375" style="18" customWidth="1"/>
    <col min="6147" max="6150" width="15.5546875" style="18" customWidth="1"/>
    <col min="6151" max="6400" width="11.44140625" style="18"/>
    <col min="6401" max="6402" width="17.109375" style="18" customWidth="1"/>
    <col min="6403" max="6406" width="15.5546875" style="18" customWidth="1"/>
    <col min="6407" max="6656" width="11.44140625" style="18"/>
    <col min="6657" max="6658" width="17.109375" style="18" customWidth="1"/>
    <col min="6659" max="6662" width="15.5546875" style="18" customWidth="1"/>
    <col min="6663" max="6912" width="11.44140625" style="18"/>
    <col min="6913" max="6914" width="17.109375" style="18" customWidth="1"/>
    <col min="6915" max="6918" width="15.5546875" style="18" customWidth="1"/>
    <col min="6919" max="7168" width="11.44140625" style="18"/>
    <col min="7169" max="7170" width="17.109375" style="18" customWidth="1"/>
    <col min="7171" max="7174" width="15.5546875" style="18" customWidth="1"/>
    <col min="7175" max="7424" width="11.44140625" style="18"/>
    <col min="7425" max="7426" width="17.109375" style="18" customWidth="1"/>
    <col min="7427" max="7430" width="15.5546875" style="18" customWidth="1"/>
    <col min="7431" max="7680" width="11.44140625" style="18"/>
    <col min="7681" max="7682" width="17.109375" style="18" customWidth="1"/>
    <col min="7683" max="7686" width="15.5546875" style="18" customWidth="1"/>
    <col min="7687" max="7936" width="11.44140625" style="18"/>
    <col min="7937" max="7938" width="17.109375" style="18" customWidth="1"/>
    <col min="7939" max="7942" width="15.5546875" style="18" customWidth="1"/>
    <col min="7943" max="8192" width="11.44140625" style="18"/>
    <col min="8193" max="8194" width="17.109375" style="18" customWidth="1"/>
    <col min="8195" max="8198" width="15.5546875" style="18" customWidth="1"/>
    <col min="8199" max="8448" width="11.44140625" style="18"/>
    <col min="8449" max="8450" width="17.109375" style="18" customWidth="1"/>
    <col min="8451" max="8454" width="15.5546875" style="18" customWidth="1"/>
    <col min="8455" max="8704" width="11.44140625" style="18"/>
    <col min="8705" max="8706" width="17.109375" style="18" customWidth="1"/>
    <col min="8707" max="8710" width="15.5546875" style="18" customWidth="1"/>
    <col min="8711" max="8960" width="11.44140625" style="18"/>
    <col min="8961" max="8962" width="17.109375" style="18" customWidth="1"/>
    <col min="8963" max="8966" width="15.5546875" style="18" customWidth="1"/>
    <col min="8967" max="9216" width="11.44140625" style="18"/>
    <col min="9217" max="9218" width="17.109375" style="18" customWidth="1"/>
    <col min="9219" max="9222" width="15.5546875" style="18" customWidth="1"/>
    <col min="9223" max="9472" width="11.44140625" style="18"/>
    <col min="9473" max="9474" width="17.109375" style="18" customWidth="1"/>
    <col min="9475" max="9478" width="15.5546875" style="18" customWidth="1"/>
    <col min="9479" max="9728" width="11.44140625" style="18"/>
    <col min="9729" max="9730" width="17.109375" style="18" customWidth="1"/>
    <col min="9731" max="9734" width="15.5546875" style="18" customWidth="1"/>
    <col min="9735" max="9984" width="11.44140625" style="18"/>
    <col min="9985" max="9986" width="17.109375" style="18" customWidth="1"/>
    <col min="9987" max="9990" width="15.5546875" style="18" customWidth="1"/>
    <col min="9991" max="10240" width="11.44140625" style="18"/>
    <col min="10241" max="10242" width="17.109375" style="18" customWidth="1"/>
    <col min="10243" max="10246" width="15.5546875" style="18" customWidth="1"/>
    <col min="10247" max="10496" width="11.44140625" style="18"/>
    <col min="10497" max="10498" width="17.109375" style="18" customWidth="1"/>
    <col min="10499" max="10502" width="15.5546875" style="18" customWidth="1"/>
    <col min="10503" max="10752" width="11.44140625" style="18"/>
    <col min="10753" max="10754" width="17.109375" style="18" customWidth="1"/>
    <col min="10755" max="10758" width="15.5546875" style="18" customWidth="1"/>
    <col min="10759" max="11008" width="11.44140625" style="18"/>
    <col min="11009" max="11010" width="17.109375" style="18" customWidth="1"/>
    <col min="11011" max="11014" width="15.5546875" style="18" customWidth="1"/>
    <col min="11015" max="11264" width="11.44140625" style="18"/>
    <col min="11265" max="11266" width="17.109375" style="18" customWidth="1"/>
    <col min="11267" max="11270" width="15.5546875" style="18" customWidth="1"/>
    <col min="11271" max="11520" width="11.44140625" style="18"/>
    <col min="11521" max="11522" width="17.109375" style="18" customWidth="1"/>
    <col min="11523" max="11526" width="15.5546875" style="18" customWidth="1"/>
    <col min="11527" max="11776" width="11.44140625" style="18"/>
    <col min="11777" max="11778" width="17.109375" style="18" customWidth="1"/>
    <col min="11779" max="11782" width="15.5546875" style="18" customWidth="1"/>
    <col min="11783" max="12032" width="11.44140625" style="18"/>
    <col min="12033" max="12034" width="17.109375" style="18" customWidth="1"/>
    <col min="12035" max="12038" width="15.5546875" style="18" customWidth="1"/>
    <col min="12039" max="12288" width="11.44140625" style="18"/>
    <col min="12289" max="12290" width="17.109375" style="18" customWidth="1"/>
    <col min="12291" max="12294" width="15.5546875" style="18" customWidth="1"/>
    <col min="12295" max="12544" width="11.44140625" style="18"/>
    <col min="12545" max="12546" width="17.109375" style="18" customWidth="1"/>
    <col min="12547" max="12550" width="15.5546875" style="18" customWidth="1"/>
    <col min="12551" max="12800" width="11.44140625" style="18"/>
    <col min="12801" max="12802" width="17.109375" style="18" customWidth="1"/>
    <col min="12803" max="12806" width="15.5546875" style="18" customWidth="1"/>
    <col min="12807" max="13056" width="11.44140625" style="18"/>
    <col min="13057" max="13058" width="17.109375" style="18" customWidth="1"/>
    <col min="13059" max="13062" width="15.5546875" style="18" customWidth="1"/>
    <col min="13063" max="13312" width="11.44140625" style="18"/>
    <col min="13313" max="13314" width="17.109375" style="18" customWidth="1"/>
    <col min="13315" max="13318" width="15.5546875" style="18" customWidth="1"/>
    <col min="13319" max="13568" width="11.44140625" style="18"/>
    <col min="13569" max="13570" width="17.109375" style="18" customWidth="1"/>
    <col min="13571" max="13574" width="15.5546875" style="18" customWidth="1"/>
    <col min="13575" max="13824" width="11.44140625" style="18"/>
    <col min="13825" max="13826" width="17.109375" style="18" customWidth="1"/>
    <col min="13827" max="13830" width="15.5546875" style="18" customWidth="1"/>
    <col min="13831" max="14080" width="11.44140625" style="18"/>
    <col min="14081" max="14082" width="17.109375" style="18" customWidth="1"/>
    <col min="14083" max="14086" width="15.5546875" style="18" customWidth="1"/>
    <col min="14087" max="14336" width="11.44140625" style="18"/>
    <col min="14337" max="14338" width="17.109375" style="18" customWidth="1"/>
    <col min="14339" max="14342" width="15.5546875" style="18" customWidth="1"/>
    <col min="14343" max="14592" width="11.44140625" style="18"/>
    <col min="14593" max="14594" width="17.109375" style="18" customWidth="1"/>
    <col min="14595" max="14598" width="15.5546875" style="18" customWidth="1"/>
    <col min="14599" max="14848" width="11.44140625" style="18"/>
    <col min="14849" max="14850" width="17.109375" style="18" customWidth="1"/>
    <col min="14851" max="14854" width="15.5546875" style="18" customWidth="1"/>
    <col min="14855" max="15104" width="11.44140625" style="18"/>
    <col min="15105" max="15106" width="17.109375" style="18" customWidth="1"/>
    <col min="15107" max="15110" width="15.5546875" style="18" customWidth="1"/>
    <col min="15111" max="15360" width="11.44140625" style="18"/>
    <col min="15361" max="15362" width="17.109375" style="18" customWidth="1"/>
    <col min="15363" max="15366" width="15.5546875" style="18" customWidth="1"/>
    <col min="15367" max="15616" width="11.44140625" style="18"/>
    <col min="15617" max="15618" width="17.109375" style="18" customWidth="1"/>
    <col min="15619" max="15622" width="15.5546875" style="18" customWidth="1"/>
    <col min="15623" max="15872" width="11.44140625" style="18"/>
    <col min="15873" max="15874" width="17.109375" style="18" customWidth="1"/>
    <col min="15875" max="15878" width="15.5546875" style="18" customWidth="1"/>
    <col min="15879" max="16128" width="11.44140625" style="18"/>
    <col min="16129" max="16130" width="17.109375" style="18" customWidth="1"/>
    <col min="16131" max="16134" width="15.5546875" style="18" customWidth="1"/>
    <col min="16135" max="16384" width="11.44140625" style="18"/>
  </cols>
  <sheetData>
    <row r="1" spans="1:6" s="478" customFormat="1" ht="11.1" customHeight="1">
      <c r="A1" s="1726" t="s">
        <v>785</v>
      </c>
      <c r="B1" s="1726"/>
      <c r="C1" s="1726"/>
      <c r="D1" s="1726"/>
      <c r="E1" s="1726"/>
      <c r="F1" s="1726"/>
    </row>
    <row r="2" spans="1:6" s="478" customFormat="1" ht="11.1" customHeight="1">
      <c r="A2" s="1726" t="s">
        <v>227</v>
      </c>
      <c r="B2" s="1726"/>
      <c r="C2" s="1726"/>
      <c r="D2" s="1726"/>
      <c r="E2" s="1726"/>
      <c r="F2" s="1726"/>
    </row>
    <row r="3" spans="1:6" ht="11.1" customHeight="1">
      <c r="A3" s="291"/>
      <c r="B3" s="310"/>
      <c r="C3" s="292"/>
      <c r="D3" s="292"/>
      <c r="E3" s="292"/>
      <c r="F3" s="292"/>
    </row>
    <row r="4" spans="1:6" s="1209" customFormat="1" ht="12.75" customHeight="1">
      <c r="A4" s="1208" t="s">
        <v>146</v>
      </c>
      <c r="B4" s="987" t="s">
        <v>203</v>
      </c>
      <c r="C4" s="988" t="s">
        <v>712</v>
      </c>
      <c r="D4" s="988" t="s">
        <v>720</v>
      </c>
      <c r="E4" s="988" t="s">
        <v>509</v>
      </c>
      <c r="F4" s="988" t="s">
        <v>713</v>
      </c>
    </row>
    <row r="5" spans="1:6">
      <c r="A5" s="713" t="s">
        <v>8</v>
      </c>
      <c r="B5" s="714">
        <v>2</v>
      </c>
      <c r="C5" s="711">
        <v>7</v>
      </c>
      <c r="D5" s="712">
        <v>4</v>
      </c>
      <c r="E5" s="712"/>
      <c r="F5" s="712"/>
    </row>
    <row r="6" spans="1:6">
      <c r="A6" s="715" t="s">
        <v>499</v>
      </c>
      <c r="B6" s="707">
        <v>2</v>
      </c>
      <c r="C6" s="647">
        <v>14</v>
      </c>
      <c r="D6" s="647">
        <v>3</v>
      </c>
      <c r="E6" s="642"/>
      <c r="F6" s="642">
        <v>1</v>
      </c>
    </row>
    <row r="7" spans="1:6">
      <c r="A7" s="715" t="s">
        <v>500</v>
      </c>
      <c r="B7" s="707">
        <v>6</v>
      </c>
      <c r="C7" s="647">
        <v>36</v>
      </c>
      <c r="D7" s="647">
        <v>24</v>
      </c>
      <c r="E7" s="642"/>
      <c r="F7" s="647">
        <v>3</v>
      </c>
    </row>
    <row r="8" spans="1:6">
      <c r="A8" s="715" t="s">
        <v>510</v>
      </c>
      <c r="B8" s="707">
        <v>3</v>
      </c>
      <c r="C8" s="647">
        <v>16</v>
      </c>
      <c r="D8" s="647">
        <v>4</v>
      </c>
      <c r="E8" s="642"/>
      <c r="F8" s="642"/>
    </row>
    <row r="9" spans="1:6">
      <c r="A9" s="715" t="s">
        <v>35</v>
      </c>
      <c r="B9" s="707"/>
      <c r="C9" s="647"/>
      <c r="D9" s="647"/>
      <c r="E9" s="642"/>
      <c r="F9" s="642"/>
    </row>
    <row r="10" spans="1:6">
      <c r="A10" s="715" t="s">
        <v>40</v>
      </c>
      <c r="B10" s="707"/>
      <c r="C10" s="647"/>
      <c r="D10" s="647"/>
      <c r="E10" s="642"/>
      <c r="F10" s="642"/>
    </row>
    <row r="11" spans="1:6">
      <c r="A11" s="715" t="s">
        <v>511</v>
      </c>
      <c r="B11" s="707">
        <v>2</v>
      </c>
      <c r="C11" s="647">
        <v>6</v>
      </c>
      <c r="D11" s="647">
        <v>3</v>
      </c>
      <c r="E11" s="642"/>
      <c r="F11" s="642"/>
    </row>
    <row r="12" spans="1:6">
      <c r="A12" s="715" t="s">
        <v>512</v>
      </c>
      <c r="B12" s="707">
        <v>1</v>
      </c>
      <c r="C12" s="647">
        <v>4</v>
      </c>
      <c r="D12" s="647">
        <v>1</v>
      </c>
      <c r="E12" s="642"/>
      <c r="F12" s="642"/>
    </row>
    <row r="13" spans="1:6">
      <c r="A13" s="715" t="s">
        <v>501</v>
      </c>
      <c r="B13" s="707">
        <v>4</v>
      </c>
      <c r="C13" s="647">
        <v>21</v>
      </c>
      <c r="D13" s="647">
        <v>7</v>
      </c>
      <c r="E13" s="642">
        <v>1</v>
      </c>
      <c r="F13" s="642"/>
    </row>
    <row r="14" spans="1:6">
      <c r="A14" s="715" t="s">
        <v>68</v>
      </c>
      <c r="B14" s="707"/>
      <c r="C14" s="647"/>
      <c r="D14" s="647"/>
      <c r="E14" s="642"/>
      <c r="F14" s="642"/>
    </row>
    <row r="15" spans="1:6">
      <c r="A15" s="715" t="s">
        <v>502</v>
      </c>
      <c r="B15" s="707">
        <v>1</v>
      </c>
      <c r="C15" s="647">
        <v>2</v>
      </c>
      <c r="D15" s="647">
        <v>1</v>
      </c>
      <c r="E15" s="642"/>
      <c r="F15" s="642"/>
    </row>
    <row r="16" spans="1:6">
      <c r="A16" s="715" t="s">
        <v>79</v>
      </c>
      <c r="B16" s="707"/>
      <c r="C16" s="647"/>
      <c r="D16" s="647"/>
      <c r="E16" s="642"/>
      <c r="F16" s="642"/>
    </row>
    <row r="17" spans="1:7">
      <c r="A17" s="715" t="s">
        <v>507</v>
      </c>
      <c r="B17" s="707">
        <v>2</v>
      </c>
      <c r="C17" s="647">
        <v>12</v>
      </c>
      <c r="D17" s="647">
        <v>4</v>
      </c>
      <c r="E17" s="642"/>
      <c r="F17" s="642"/>
    </row>
    <row r="18" spans="1:7">
      <c r="A18" s="715" t="s">
        <v>503</v>
      </c>
      <c r="B18" s="707">
        <v>1</v>
      </c>
      <c r="C18" s="647">
        <v>6</v>
      </c>
      <c r="D18" s="647">
        <v>3</v>
      </c>
      <c r="E18" s="642"/>
      <c r="F18" s="642"/>
    </row>
    <row r="19" spans="1:7">
      <c r="A19" s="715" t="s">
        <v>94</v>
      </c>
      <c r="B19" s="707"/>
      <c r="C19" s="647"/>
      <c r="D19" s="647"/>
      <c r="E19" s="642"/>
      <c r="F19" s="642"/>
    </row>
    <row r="20" spans="1:7">
      <c r="A20" s="715" t="s">
        <v>98</v>
      </c>
      <c r="B20" s="707"/>
      <c r="C20" s="647"/>
      <c r="D20" s="647"/>
      <c r="E20" s="642"/>
      <c r="F20" s="642"/>
    </row>
    <row r="21" spans="1:7">
      <c r="A21" s="715" t="s">
        <v>504</v>
      </c>
      <c r="B21" s="707">
        <v>1</v>
      </c>
      <c r="C21" s="647">
        <v>3</v>
      </c>
      <c r="D21" s="647">
        <v>1</v>
      </c>
      <c r="E21" s="642"/>
      <c r="F21" s="642"/>
    </row>
    <row r="22" spans="1:7">
      <c r="A22" s="715" t="s">
        <v>513</v>
      </c>
      <c r="B22" s="707">
        <v>3</v>
      </c>
      <c r="C22" s="647">
        <v>12</v>
      </c>
      <c r="D22" s="647">
        <v>3</v>
      </c>
      <c r="E22" s="642"/>
      <c r="F22" s="642"/>
    </row>
    <row r="23" spans="1:7">
      <c r="A23" s="715" t="s">
        <v>514</v>
      </c>
      <c r="B23" s="707">
        <v>1</v>
      </c>
      <c r="C23" s="647">
        <v>2</v>
      </c>
      <c r="D23" s="642"/>
      <c r="E23" s="642"/>
      <c r="F23" s="642"/>
    </row>
    <row r="24" spans="1:7" ht="14.4" thickBot="1">
      <c r="A24" s="716" t="s">
        <v>505</v>
      </c>
      <c r="B24" s="717">
        <v>4</v>
      </c>
      <c r="C24" s="649">
        <v>21</v>
      </c>
      <c r="D24" s="649">
        <v>5</v>
      </c>
      <c r="E24" s="650"/>
      <c r="F24" s="650"/>
    </row>
    <row r="25" spans="1:7" ht="15.75" customHeight="1" thickBot="1">
      <c r="A25" s="718" t="s">
        <v>143</v>
      </c>
      <c r="B25" s="636">
        <f>SUM(B5:B24)</f>
        <v>33</v>
      </c>
      <c r="C25" s="644">
        <f>SUM(C5:C24)</f>
        <v>162</v>
      </c>
      <c r="D25" s="644">
        <f>SUM(D5:D24)</f>
        <v>63</v>
      </c>
      <c r="E25" s="644">
        <f>SUM(E5:E24)</f>
        <v>1</v>
      </c>
      <c r="F25" s="645">
        <f>SUM(F5:F24)</f>
        <v>4</v>
      </c>
    </row>
    <row r="26" spans="1:7" s="478" customFormat="1" ht="11.1" customHeight="1">
      <c r="A26" s="1726" t="s">
        <v>786</v>
      </c>
      <c r="B26" s="1726"/>
      <c r="C26" s="1726"/>
      <c r="D26" s="1726"/>
      <c r="E26" s="1726"/>
      <c r="F26" s="1726"/>
    </row>
    <row r="27" spans="1:7" s="478" customFormat="1" ht="11.25" customHeight="1">
      <c r="A27" s="1726" t="s">
        <v>227</v>
      </c>
      <c r="B27" s="1726"/>
      <c r="C27" s="1726"/>
      <c r="D27" s="1726"/>
      <c r="E27" s="1726"/>
      <c r="F27" s="1726"/>
    </row>
    <row r="28" spans="1:7" s="1209" customFormat="1" ht="10.5" customHeight="1">
      <c r="A28" s="1210" t="s">
        <v>457</v>
      </c>
      <c r="B28" s="987" t="s">
        <v>203</v>
      </c>
      <c r="C28" s="988" t="s">
        <v>712</v>
      </c>
      <c r="D28" s="988" t="s">
        <v>720</v>
      </c>
      <c r="E28" s="988" t="s">
        <v>509</v>
      </c>
      <c r="F28" s="988" t="s">
        <v>515</v>
      </c>
      <c r="G28" s="1211"/>
    </row>
    <row r="29" spans="1:7" ht="10.5" customHeight="1">
      <c r="A29" s="709" t="s">
        <v>498</v>
      </c>
      <c r="B29" s="710"/>
      <c r="C29" s="711"/>
      <c r="D29" s="712"/>
      <c r="E29" s="712"/>
      <c r="F29" s="712"/>
      <c r="G29" s="216"/>
    </row>
    <row r="30" spans="1:7" ht="10.5" customHeight="1">
      <c r="A30" s="646" t="s">
        <v>516</v>
      </c>
      <c r="B30" s="707">
        <v>1</v>
      </c>
      <c r="C30" s="647">
        <v>4</v>
      </c>
      <c r="D30" s="647">
        <v>3</v>
      </c>
      <c r="E30" s="642" t="s">
        <v>517</v>
      </c>
      <c r="F30" s="642" t="s">
        <v>517</v>
      </c>
      <c r="G30" s="216"/>
    </row>
    <row r="31" spans="1:7" ht="10.5" customHeight="1">
      <c r="A31" s="646" t="s">
        <v>13</v>
      </c>
      <c r="B31" s="707">
        <v>1</v>
      </c>
      <c r="C31" s="647">
        <v>3</v>
      </c>
      <c r="D31" s="642">
        <v>1</v>
      </c>
      <c r="E31" s="642"/>
      <c r="F31" s="642"/>
      <c r="G31" s="216"/>
    </row>
    <row r="32" spans="1:7" ht="10.5" customHeight="1">
      <c r="A32" s="648" t="s">
        <v>499</v>
      </c>
      <c r="B32" s="707"/>
      <c r="C32" s="647"/>
      <c r="D32" s="647"/>
      <c r="E32" s="642"/>
      <c r="F32" s="642"/>
      <c r="G32" s="216"/>
    </row>
    <row r="33" spans="1:7" ht="10.5" customHeight="1">
      <c r="A33" s="646" t="s">
        <v>15</v>
      </c>
      <c r="B33" s="707">
        <v>1</v>
      </c>
      <c r="C33" s="647">
        <v>8</v>
      </c>
      <c r="D33" s="647">
        <v>1</v>
      </c>
      <c r="E33" s="642" t="s">
        <v>517</v>
      </c>
      <c r="F33" s="647">
        <v>1</v>
      </c>
      <c r="G33" s="216"/>
    </row>
    <row r="34" spans="1:7" ht="10.5" customHeight="1">
      <c r="A34" s="646" t="s">
        <v>16</v>
      </c>
      <c r="B34" s="707">
        <v>1</v>
      </c>
      <c r="C34" s="647">
        <v>6</v>
      </c>
      <c r="D34" s="647">
        <v>2</v>
      </c>
      <c r="E34" s="642" t="s">
        <v>517</v>
      </c>
      <c r="F34" s="642" t="s">
        <v>517</v>
      </c>
      <c r="G34" s="216"/>
    </row>
    <row r="35" spans="1:7" ht="10.5" customHeight="1">
      <c r="A35" s="648" t="s">
        <v>500</v>
      </c>
      <c r="B35" s="707"/>
      <c r="C35" s="647"/>
      <c r="D35" s="647"/>
      <c r="E35" s="642"/>
      <c r="F35" s="647"/>
      <c r="G35" s="216"/>
    </row>
    <row r="36" spans="1:7" ht="10.5" customHeight="1">
      <c r="A36" s="646" t="s">
        <v>20</v>
      </c>
      <c r="B36" s="707">
        <v>1</v>
      </c>
      <c r="C36" s="642">
        <v>8</v>
      </c>
      <c r="D36" s="642">
        <v>2</v>
      </c>
      <c r="E36" s="642" t="s">
        <v>517</v>
      </c>
      <c r="F36" s="642" t="s">
        <v>517</v>
      </c>
      <c r="G36" s="216"/>
    </row>
    <row r="37" spans="1:7" ht="10.5" customHeight="1">
      <c r="A37" s="646" t="s">
        <v>22</v>
      </c>
      <c r="B37" s="707">
        <v>1</v>
      </c>
      <c r="C37" s="642">
        <v>2</v>
      </c>
      <c r="D37" s="647">
        <v>2</v>
      </c>
      <c r="E37" s="642" t="s">
        <v>517</v>
      </c>
      <c r="F37" s="642" t="s">
        <v>517</v>
      </c>
      <c r="G37" s="216"/>
    </row>
    <row r="38" spans="1:7" ht="10.5" customHeight="1">
      <c r="A38" s="646" t="s">
        <v>23</v>
      </c>
      <c r="B38" s="707">
        <v>1</v>
      </c>
      <c r="C38" s="647">
        <v>6</v>
      </c>
      <c r="D38" s="642" t="s">
        <v>517</v>
      </c>
      <c r="E38" s="642" t="s">
        <v>517</v>
      </c>
      <c r="F38" s="642" t="s">
        <v>517</v>
      </c>
      <c r="G38" s="216"/>
    </row>
    <row r="39" spans="1:7" ht="10.5" customHeight="1">
      <c r="A39" s="646" t="s">
        <v>25</v>
      </c>
      <c r="B39" s="707">
        <v>1</v>
      </c>
      <c r="C39" s="647">
        <v>7</v>
      </c>
      <c r="D39" s="647">
        <v>5</v>
      </c>
      <c r="E39" s="642" t="s">
        <v>517</v>
      </c>
      <c r="F39" s="642" t="s">
        <v>517</v>
      </c>
      <c r="G39" s="216"/>
    </row>
    <row r="40" spans="1:7" ht="10.5" customHeight="1">
      <c r="A40" s="646" t="s">
        <v>26</v>
      </c>
      <c r="B40" s="707">
        <v>2</v>
      </c>
      <c r="C40" s="647">
        <v>13</v>
      </c>
      <c r="D40" s="647">
        <v>15</v>
      </c>
      <c r="E40" s="642" t="s">
        <v>517</v>
      </c>
      <c r="F40" s="647">
        <v>3</v>
      </c>
      <c r="G40" s="216"/>
    </row>
    <row r="41" spans="1:7" ht="10.5" customHeight="1">
      <c r="A41" s="648" t="s">
        <v>28</v>
      </c>
      <c r="B41" s="707"/>
      <c r="C41" s="647"/>
      <c r="D41" s="647"/>
      <c r="E41" s="642"/>
      <c r="F41" s="642"/>
      <c r="G41" s="216"/>
    </row>
    <row r="42" spans="1:7" ht="10.5" customHeight="1">
      <c r="A42" s="646" t="s">
        <v>157</v>
      </c>
      <c r="B42" s="707">
        <v>1</v>
      </c>
      <c r="C42" s="647">
        <v>5</v>
      </c>
      <c r="D42" s="642" t="s">
        <v>517</v>
      </c>
      <c r="E42" s="642" t="s">
        <v>517</v>
      </c>
      <c r="F42" s="642" t="s">
        <v>517</v>
      </c>
      <c r="G42" s="216"/>
    </row>
    <row r="43" spans="1:7" ht="10.5" customHeight="1">
      <c r="A43" s="646" t="s">
        <v>154</v>
      </c>
      <c r="B43" s="707">
        <v>1</v>
      </c>
      <c r="C43" s="647">
        <v>4</v>
      </c>
      <c r="D43" s="647">
        <v>3</v>
      </c>
      <c r="E43" s="642" t="s">
        <v>517</v>
      </c>
      <c r="F43" s="642" t="s">
        <v>517</v>
      </c>
      <c r="G43" s="216"/>
    </row>
    <row r="44" spans="1:7" ht="10.5" customHeight="1">
      <c r="A44" s="646" t="s">
        <v>31</v>
      </c>
      <c r="B44" s="707">
        <v>1</v>
      </c>
      <c r="C44" s="647">
        <v>7</v>
      </c>
      <c r="D44" s="647">
        <v>1</v>
      </c>
      <c r="E44" s="642" t="s">
        <v>517</v>
      </c>
      <c r="F44" s="642" t="s">
        <v>517</v>
      </c>
      <c r="G44" s="216"/>
    </row>
    <row r="45" spans="1:7" ht="10.5" customHeight="1">
      <c r="A45" s="648" t="s">
        <v>44</v>
      </c>
      <c r="B45" s="707"/>
      <c r="C45" s="647"/>
      <c r="D45" s="647"/>
      <c r="E45" s="642"/>
      <c r="F45" s="642"/>
      <c r="G45" s="216"/>
    </row>
    <row r="46" spans="1:7" ht="10.5" customHeight="1">
      <c r="A46" s="646" t="s">
        <v>45</v>
      </c>
      <c r="B46" s="707">
        <v>1</v>
      </c>
      <c r="C46" s="647">
        <v>5</v>
      </c>
      <c r="D46" s="647">
        <v>1</v>
      </c>
      <c r="E46" s="642" t="s">
        <v>517</v>
      </c>
      <c r="F46" s="642" t="s">
        <v>517</v>
      </c>
      <c r="G46" s="216"/>
    </row>
    <row r="47" spans="1:7" ht="10.5" customHeight="1">
      <c r="A47" s="646" t="s">
        <v>50</v>
      </c>
      <c r="B47" s="707">
        <v>1</v>
      </c>
      <c r="C47" s="647">
        <v>1</v>
      </c>
      <c r="D47" s="647">
        <v>2</v>
      </c>
      <c r="E47" s="642" t="s">
        <v>517</v>
      </c>
      <c r="F47" s="642" t="s">
        <v>517</v>
      </c>
      <c r="G47" s="216"/>
    </row>
    <row r="48" spans="1:7" ht="10.5" customHeight="1">
      <c r="A48" s="648" t="s">
        <v>54</v>
      </c>
      <c r="B48" s="707"/>
      <c r="C48" s="647"/>
      <c r="D48" s="647"/>
      <c r="E48" s="642"/>
      <c r="F48" s="642"/>
      <c r="G48" s="216"/>
    </row>
    <row r="49" spans="1:35" ht="11.25" customHeight="1" thickBot="1">
      <c r="A49" s="646" t="s">
        <v>56</v>
      </c>
      <c r="B49" s="707">
        <v>1</v>
      </c>
      <c r="C49" s="647">
        <v>4</v>
      </c>
      <c r="D49" s="647">
        <v>1</v>
      </c>
      <c r="E49" s="642" t="s">
        <v>517</v>
      </c>
      <c r="F49" s="642" t="s">
        <v>517</v>
      </c>
      <c r="G49" s="216"/>
    </row>
    <row r="50" spans="1:35" ht="12" customHeight="1" thickBot="1">
      <c r="A50" s="708" t="s">
        <v>143</v>
      </c>
      <c r="B50" s="445">
        <f>SUM(B30:B49)</f>
        <v>16</v>
      </c>
      <c r="C50" s="446">
        <f t="shared" ref="C50:F50" si="0">SUM(C30:C49)</f>
        <v>83</v>
      </c>
      <c r="D50" s="446">
        <f t="shared" si="0"/>
        <v>39</v>
      </c>
      <c r="E50" s="446">
        <f t="shared" si="0"/>
        <v>0</v>
      </c>
      <c r="F50" s="447">
        <f t="shared" si="0"/>
        <v>4</v>
      </c>
      <c r="G50" s="216"/>
    </row>
    <row r="51" spans="1:35" ht="4.5" customHeight="1">
      <c r="A51" s="296"/>
      <c r="B51" s="311"/>
      <c r="C51" s="297"/>
      <c r="D51" s="297"/>
      <c r="E51" s="297"/>
      <c r="F51" s="297"/>
      <c r="G51" s="216"/>
    </row>
    <row r="52" spans="1:35" s="478" customFormat="1" ht="11.1" customHeight="1">
      <c r="A52" s="1726" t="s">
        <v>787</v>
      </c>
      <c r="B52" s="1726"/>
      <c r="C52" s="1726"/>
      <c r="D52" s="1726"/>
      <c r="E52" s="1726"/>
      <c r="F52" s="1726"/>
      <c r="G52" s="216"/>
    </row>
    <row r="53" spans="1:35" s="478" customFormat="1" ht="11.25" customHeight="1">
      <c r="A53" s="1726" t="s">
        <v>227</v>
      </c>
      <c r="B53" s="1726"/>
      <c r="C53" s="1726"/>
      <c r="D53" s="1726"/>
      <c r="E53" s="1726"/>
      <c r="F53" s="1726"/>
      <c r="G53" s="216"/>
    </row>
    <row r="54" spans="1:35" ht="11.1" customHeight="1">
      <c r="A54" s="293" t="s">
        <v>457</v>
      </c>
      <c r="B54" s="294" t="s">
        <v>203</v>
      </c>
      <c r="C54" s="294" t="s">
        <v>714</v>
      </c>
      <c r="D54" s="294" t="s">
        <v>720</v>
      </c>
      <c r="E54" s="294" t="s">
        <v>509</v>
      </c>
      <c r="F54" s="295" t="s">
        <v>715</v>
      </c>
      <c r="G54" s="216"/>
    </row>
    <row r="55" spans="1:35" ht="10.5" customHeight="1">
      <c r="A55" s="1347" t="s">
        <v>60</v>
      </c>
      <c r="B55" s="699"/>
      <c r="C55" s="700"/>
      <c r="D55" s="700"/>
      <c r="E55" s="701"/>
      <c r="F55" s="702"/>
      <c r="G55" s="216"/>
    </row>
    <row r="56" spans="1:35" ht="10.5" customHeight="1">
      <c r="A56" s="1348" t="s">
        <v>559</v>
      </c>
      <c r="B56" s="703">
        <v>1</v>
      </c>
      <c r="C56" s="638">
        <v>10</v>
      </c>
      <c r="D56" s="638">
        <v>2</v>
      </c>
      <c r="E56" s="637"/>
      <c r="F56" s="704"/>
      <c r="G56" s="216"/>
    </row>
    <row r="57" spans="1:35" ht="10.5" customHeight="1">
      <c r="A57" s="1349" t="s">
        <v>64</v>
      </c>
      <c r="B57" s="705">
        <v>1</v>
      </c>
      <c r="C57" s="638">
        <v>4</v>
      </c>
      <c r="D57" s="638">
        <v>2</v>
      </c>
      <c r="E57" s="637" t="s">
        <v>517</v>
      </c>
      <c r="F57" s="704" t="s">
        <v>517</v>
      </c>
      <c r="G57" s="216"/>
    </row>
    <row r="58" spans="1:35" ht="10.5" customHeight="1">
      <c r="A58" s="1349" t="s">
        <v>65</v>
      </c>
      <c r="B58" s="705">
        <v>1</v>
      </c>
      <c r="C58" s="638">
        <v>5</v>
      </c>
      <c r="D58" s="638">
        <v>2</v>
      </c>
      <c r="E58" s="638">
        <v>1</v>
      </c>
      <c r="F58" s="704" t="s">
        <v>517</v>
      </c>
      <c r="G58" s="216"/>
    </row>
    <row r="59" spans="1:35" ht="10.5" customHeight="1">
      <c r="A59" s="1349" t="s">
        <v>66</v>
      </c>
      <c r="B59" s="705">
        <v>1</v>
      </c>
      <c r="C59" s="638">
        <v>2</v>
      </c>
      <c r="D59" s="638">
        <v>1</v>
      </c>
      <c r="E59" s="637" t="s">
        <v>517</v>
      </c>
      <c r="F59" s="704" t="s">
        <v>517</v>
      </c>
      <c r="G59" s="216"/>
    </row>
    <row r="60" spans="1:35" ht="10.5" customHeight="1">
      <c r="A60" s="1350" t="s">
        <v>72</v>
      </c>
      <c r="B60" s="705"/>
      <c r="C60" s="638"/>
      <c r="D60" s="638"/>
      <c r="E60" s="637"/>
      <c r="F60" s="704"/>
    </row>
    <row r="61" spans="1:35" ht="10.5" customHeight="1">
      <c r="A61" s="1349" t="s">
        <v>74</v>
      </c>
      <c r="B61" s="705">
        <v>1</v>
      </c>
      <c r="C61" s="638">
        <v>2</v>
      </c>
      <c r="D61" s="638">
        <v>1</v>
      </c>
      <c r="E61" s="637" t="s">
        <v>517</v>
      </c>
      <c r="F61" s="704" t="s">
        <v>517</v>
      </c>
    </row>
    <row r="62" spans="1:35" ht="10.5" customHeight="1">
      <c r="A62" s="1350" t="s">
        <v>82</v>
      </c>
      <c r="B62" s="705"/>
      <c r="C62" s="638"/>
      <c r="D62" s="638"/>
      <c r="E62" s="637"/>
      <c r="F62" s="704"/>
    </row>
    <row r="63" spans="1:35" ht="10.5" customHeight="1">
      <c r="A63" s="1349" t="s">
        <v>84</v>
      </c>
      <c r="B63" s="705">
        <v>1</v>
      </c>
      <c r="C63" s="638">
        <v>6</v>
      </c>
      <c r="D63" s="638">
        <v>3</v>
      </c>
      <c r="E63" s="637" t="s">
        <v>517</v>
      </c>
      <c r="F63" s="704" t="s">
        <v>517</v>
      </c>
    </row>
    <row r="64" spans="1:35" ht="10.5" customHeight="1">
      <c r="A64" s="1349" t="s">
        <v>85</v>
      </c>
      <c r="B64" s="705">
        <v>1</v>
      </c>
      <c r="C64" s="638">
        <v>6</v>
      </c>
      <c r="D64" s="638">
        <v>1</v>
      </c>
      <c r="E64" s="637" t="s">
        <v>517</v>
      </c>
      <c r="F64" s="704" t="s">
        <v>517</v>
      </c>
      <c r="AI64" s="507"/>
    </row>
    <row r="65" spans="1:6" ht="10.5" customHeight="1">
      <c r="A65" s="1350" t="s">
        <v>88</v>
      </c>
      <c r="B65" s="705"/>
      <c r="C65" s="638"/>
      <c r="D65" s="638"/>
      <c r="E65" s="637"/>
      <c r="F65" s="704"/>
    </row>
    <row r="66" spans="1:6" ht="10.5" customHeight="1">
      <c r="A66" s="1349" t="s">
        <v>91</v>
      </c>
      <c r="B66" s="705">
        <v>1</v>
      </c>
      <c r="C66" s="638">
        <v>6</v>
      </c>
      <c r="D66" s="638">
        <v>3</v>
      </c>
      <c r="E66" s="637" t="s">
        <v>517</v>
      </c>
      <c r="F66" s="704" t="s">
        <v>517</v>
      </c>
    </row>
    <row r="67" spans="1:6" ht="10.5" customHeight="1">
      <c r="A67" s="1350" t="s">
        <v>108</v>
      </c>
      <c r="B67" s="705"/>
      <c r="C67" s="638"/>
      <c r="D67" s="638"/>
      <c r="E67" s="637"/>
      <c r="F67" s="704"/>
    </row>
    <row r="68" spans="1:6" ht="10.5" customHeight="1">
      <c r="A68" s="1349" t="s">
        <v>113</v>
      </c>
      <c r="B68" s="705">
        <v>1</v>
      </c>
      <c r="C68" s="638">
        <v>3</v>
      </c>
      <c r="D68" s="638">
        <v>1</v>
      </c>
      <c r="E68" s="637" t="s">
        <v>517</v>
      </c>
      <c r="F68" s="704" t="s">
        <v>517</v>
      </c>
    </row>
    <row r="69" spans="1:6" ht="10.5" customHeight="1">
      <c r="A69" s="1350" t="s">
        <v>114</v>
      </c>
      <c r="B69" s="705"/>
      <c r="C69" s="638"/>
      <c r="D69" s="638"/>
      <c r="E69" s="638"/>
      <c r="F69" s="706"/>
    </row>
    <row r="70" spans="1:6" ht="10.5" customHeight="1">
      <c r="A70" s="1349" t="s">
        <v>116</v>
      </c>
      <c r="B70" s="705">
        <v>1</v>
      </c>
      <c r="C70" s="638">
        <v>5</v>
      </c>
      <c r="D70" s="637" t="s">
        <v>517</v>
      </c>
      <c r="E70" s="637" t="s">
        <v>517</v>
      </c>
      <c r="F70" s="704" t="s">
        <v>517</v>
      </c>
    </row>
    <row r="71" spans="1:6" ht="10.5" customHeight="1">
      <c r="A71" s="1349" t="s">
        <v>118</v>
      </c>
      <c r="B71" s="705">
        <v>1</v>
      </c>
      <c r="C71" s="638">
        <v>2</v>
      </c>
      <c r="D71" s="638">
        <v>2</v>
      </c>
      <c r="E71" s="637" t="s">
        <v>517</v>
      </c>
      <c r="F71" s="704" t="s">
        <v>517</v>
      </c>
    </row>
    <row r="72" spans="1:6" ht="10.5" customHeight="1">
      <c r="A72" s="1349" t="s">
        <v>117</v>
      </c>
      <c r="B72" s="705">
        <v>1</v>
      </c>
      <c r="C72" s="638">
        <v>5</v>
      </c>
      <c r="D72" s="638">
        <v>1</v>
      </c>
      <c r="E72" s="637"/>
      <c r="F72" s="704"/>
    </row>
    <row r="73" spans="1:6" ht="10.5" customHeight="1">
      <c r="A73" s="1350" t="s">
        <v>119</v>
      </c>
      <c r="B73" s="705"/>
      <c r="C73" s="638"/>
      <c r="D73" s="637"/>
      <c r="E73" s="637"/>
      <c r="F73" s="704"/>
    </row>
    <row r="74" spans="1:6" ht="10.5" customHeight="1">
      <c r="A74" s="1349" t="s">
        <v>120</v>
      </c>
      <c r="B74" s="705">
        <v>1</v>
      </c>
      <c r="C74" s="638">
        <v>2</v>
      </c>
      <c r="D74" s="637" t="s">
        <v>517</v>
      </c>
      <c r="E74" s="637" t="s">
        <v>517</v>
      </c>
      <c r="F74" s="704" t="s">
        <v>517</v>
      </c>
    </row>
    <row r="75" spans="1:6" ht="10.5" customHeight="1">
      <c r="A75" s="1350" t="s">
        <v>127</v>
      </c>
      <c r="B75" s="705"/>
      <c r="C75" s="638"/>
      <c r="D75" s="638"/>
      <c r="E75" s="637"/>
      <c r="F75" s="704"/>
    </row>
    <row r="76" spans="1:6" ht="10.5" customHeight="1">
      <c r="A76" s="1349" t="s">
        <v>130</v>
      </c>
      <c r="B76" s="705">
        <v>1</v>
      </c>
      <c r="C76" s="638">
        <v>7</v>
      </c>
      <c r="D76" s="638">
        <v>1</v>
      </c>
      <c r="E76" s="637" t="s">
        <v>517</v>
      </c>
      <c r="F76" s="704" t="s">
        <v>517</v>
      </c>
    </row>
    <row r="77" spans="1:6" ht="10.5" customHeight="1">
      <c r="A77" s="1349" t="s">
        <v>131</v>
      </c>
      <c r="B77" s="707">
        <v>1</v>
      </c>
      <c r="C77" s="638">
        <v>5</v>
      </c>
      <c r="D77" s="638">
        <v>1</v>
      </c>
      <c r="E77" s="637" t="s">
        <v>517</v>
      </c>
      <c r="F77" s="704" t="s">
        <v>517</v>
      </c>
    </row>
    <row r="78" spans="1:6" ht="12" customHeight="1" thickBot="1">
      <c r="A78" s="1349" t="s">
        <v>132</v>
      </c>
      <c r="B78" s="707">
        <v>2</v>
      </c>
      <c r="C78" s="638">
        <v>9</v>
      </c>
      <c r="D78" s="638">
        <v>3</v>
      </c>
      <c r="E78" s="637" t="s">
        <v>517</v>
      </c>
      <c r="F78" s="704" t="s">
        <v>517</v>
      </c>
    </row>
    <row r="79" spans="1:6" ht="12" customHeight="1" thickBot="1">
      <c r="A79" s="708" t="s">
        <v>143</v>
      </c>
      <c r="B79" s="445">
        <f>SUM(B56:B78)</f>
        <v>17</v>
      </c>
      <c r="C79" s="446">
        <f t="shared" ref="C79:F79" si="1">SUM(C56:C78)</f>
        <v>79</v>
      </c>
      <c r="D79" s="446">
        <f t="shared" si="1"/>
        <v>24</v>
      </c>
      <c r="E79" s="446">
        <f t="shared" si="1"/>
        <v>1</v>
      </c>
      <c r="F79" s="447">
        <f t="shared" si="1"/>
        <v>0</v>
      </c>
    </row>
    <row r="80" spans="1:6">
      <c r="A80" s="222"/>
      <c r="B80" s="306"/>
      <c r="C80" s="216"/>
      <c r="D80" s="216"/>
      <c r="E80" s="216"/>
      <c r="F80" s="216"/>
    </row>
    <row r="81" spans="1:6">
      <c r="A81" s="222"/>
      <c r="B81" s="306"/>
      <c r="C81" s="216"/>
      <c r="D81" s="216"/>
      <c r="E81" s="216"/>
      <c r="F81" s="216"/>
    </row>
    <row r="82" spans="1:6">
      <c r="A82" s="222"/>
      <c r="B82" s="306"/>
      <c r="C82" s="216"/>
      <c r="D82" s="216"/>
      <c r="E82" s="216"/>
      <c r="F82" s="216"/>
    </row>
    <row r="83" spans="1:6">
      <c r="A83" s="222"/>
      <c r="B83" s="306"/>
      <c r="C83" s="216"/>
      <c r="D83" s="216"/>
      <c r="E83" s="216"/>
      <c r="F83" s="216"/>
    </row>
    <row r="84" spans="1:6">
      <c r="A84" s="222"/>
      <c r="B84" s="306"/>
      <c r="C84" s="216"/>
      <c r="D84" s="216"/>
      <c r="E84" s="216"/>
      <c r="F84" s="216"/>
    </row>
    <row r="85" spans="1:6">
      <c r="A85" s="222"/>
      <c r="B85" s="306"/>
      <c r="C85" s="216"/>
      <c r="D85" s="216"/>
      <c r="E85" s="216"/>
      <c r="F85" s="216"/>
    </row>
    <row r="86" spans="1:6">
      <c r="A86" s="222"/>
      <c r="B86" s="306"/>
      <c r="C86" s="216"/>
      <c r="D86" s="216"/>
      <c r="E86" s="216"/>
      <c r="F86" s="216"/>
    </row>
    <row r="87" spans="1:6">
      <c r="A87" s="222"/>
      <c r="B87" s="306"/>
      <c r="C87" s="216"/>
      <c r="D87" s="216"/>
      <c r="E87" s="216"/>
      <c r="F87" s="216"/>
    </row>
    <row r="88" spans="1:6">
      <c r="A88" s="222"/>
      <c r="B88" s="306"/>
      <c r="C88" s="216"/>
      <c r="D88" s="216"/>
      <c r="E88" s="216"/>
      <c r="F88" s="216"/>
    </row>
    <row r="89" spans="1:6">
      <c r="A89" s="222"/>
      <c r="B89" s="306"/>
      <c r="C89" s="216"/>
      <c r="D89" s="216"/>
      <c r="E89" s="216"/>
      <c r="F89" s="216"/>
    </row>
    <row r="90" spans="1:6">
      <c r="A90" s="222"/>
      <c r="B90" s="306"/>
      <c r="C90" s="216"/>
      <c r="D90" s="216"/>
      <c r="E90" s="216"/>
      <c r="F90" s="216"/>
    </row>
    <row r="91" spans="1:6">
      <c r="A91" s="222"/>
      <c r="B91" s="306"/>
      <c r="C91" s="216"/>
      <c r="D91" s="216"/>
      <c r="E91" s="216"/>
      <c r="F91" s="216"/>
    </row>
    <row r="92" spans="1:6">
      <c r="A92" s="222"/>
      <c r="B92" s="306"/>
      <c r="C92" s="216"/>
      <c r="D92" s="216"/>
      <c r="E92" s="216"/>
      <c r="F92" s="216"/>
    </row>
    <row r="93" spans="1:6">
      <c r="A93" s="222"/>
      <c r="B93" s="306"/>
      <c r="C93" s="216"/>
      <c r="D93" s="216"/>
      <c r="E93" s="216"/>
      <c r="F93" s="216"/>
    </row>
    <row r="94" spans="1:6">
      <c r="A94" s="222"/>
      <c r="B94" s="306"/>
      <c r="C94" s="216"/>
      <c r="D94" s="216"/>
      <c r="E94" s="216"/>
      <c r="F94" s="216"/>
    </row>
    <row r="95" spans="1:6">
      <c r="A95" s="222"/>
      <c r="B95" s="306"/>
      <c r="C95" s="216"/>
      <c r="D95" s="216"/>
      <c r="E95" s="216"/>
      <c r="F95" s="216"/>
    </row>
    <row r="96" spans="1:6">
      <c r="A96" s="222"/>
      <c r="B96" s="306"/>
      <c r="C96" s="216"/>
      <c r="D96" s="216"/>
      <c r="E96" s="216"/>
      <c r="F96" s="216"/>
    </row>
    <row r="97" spans="1:6">
      <c r="A97" s="222"/>
      <c r="B97" s="306"/>
      <c r="C97" s="216"/>
      <c r="D97" s="216"/>
      <c r="E97" s="216"/>
      <c r="F97" s="216"/>
    </row>
    <row r="98" spans="1:6">
      <c r="A98" s="222"/>
      <c r="B98" s="306"/>
      <c r="C98" s="216"/>
      <c r="D98" s="216"/>
      <c r="E98" s="216"/>
      <c r="F98" s="216"/>
    </row>
    <row r="99" spans="1:6">
      <c r="A99" s="222"/>
      <c r="B99" s="306"/>
      <c r="C99" s="216"/>
      <c r="D99" s="216"/>
      <c r="E99" s="216"/>
      <c r="F99" s="216"/>
    </row>
    <row r="100" spans="1:6">
      <c r="A100" s="222"/>
      <c r="B100" s="306"/>
      <c r="C100" s="216"/>
      <c r="D100" s="216"/>
      <c r="E100" s="216"/>
      <c r="F100" s="216"/>
    </row>
    <row r="101" spans="1:6">
      <c r="A101" s="222"/>
      <c r="B101" s="306"/>
      <c r="C101" s="216"/>
      <c r="D101" s="216"/>
      <c r="E101" s="216"/>
      <c r="F101" s="216"/>
    </row>
    <row r="102" spans="1:6">
      <c r="A102" s="222"/>
      <c r="B102" s="306"/>
      <c r="C102" s="216"/>
      <c r="D102" s="216"/>
      <c r="E102" s="216"/>
      <c r="F102" s="216"/>
    </row>
    <row r="103" spans="1:6">
      <c r="A103" s="222"/>
      <c r="B103" s="306"/>
      <c r="C103" s="216"/>
      <c r="D103" s="216"/>
      <c r="E103" s="216"/>
      <c r="F103" s="216"/>
    </row>
    <row r="104" spans="1:6">
      <c r="A104" s="222"/>
      <c r="B104" s="306"/>
      <c r="C104" s="216"/>
      <c r="D104" s="216"/>
      <c r="E104" s="216"/>
      <c r="F104" s="216"/>
    </row>
    <row r="105" spans="1:6">
      <c r="A105" s="222"/>
      <c r="B105" s="306"/>
      <c r="C105" s="216"/>
      <c r="D105" s="216"/>
      <c r="E105" s="216"/>
      <c r="F105" s="216"/>
    </row>
    <row r="106" spans="1:6">
      <c r="A106" s="222"/>
      <c r="B106" s="306"/>
      <c r="C106" s="216"/>
      <c r="D106" s="216"/>
      <c r="E106" s="216"/>
      <c r="F106" s="216"/>
    </row>
    <row r="107" spans="1:6">
      <c r="A107" s="222"/>
      <c r="B107" s="306"/>
      <c r="C107" s="216"/>
      <c r="D107" s="216"/>
      <c r="E107" s="216"/>
      <c r="F107" s="216"/>
    </row>
    <row r="108" spans="1:6">
      <c r="A108" s="222"/>
      <c r="B108" s="306"/>
      <c r="C108" s="216"/>
      <c r="D108" s="216"/>
      <c r="E108" s="216"/>
      <c r="F108" s="216"/>
    </row>
    <row r="109" spans="1:6">
      <c r="A109" s="222"/>
      <c r="B109" s="306"/>
      <c r="C109" s="216"/>
      <c r="D109" s="216"/>
      <c r="E109" s="216"/>
      <c r="F109" s="216"/>
    </row>
    <row r="110" spans="1:6">
      <c r="A110" s="222"/>
      <c r="B110" s="306"/>
      <c r="C110" s="216"/>
      <c r="D110" s="216"/>
      <c r="E110" s="216"/>
      <c r="F110" s="216"/>
    </row>
    <row r="111" spans="1:6">
      <c r="A111" s="222"/>
      <c r="B111" s="306"/>
      <c r="C111" s="216"/>
      <c r="D111" s="216"/>
      <c r="E111" s="216"/>
      <c r="F111" s="216"/>
    </row>
    <row r="112" spans="1:6">
      <c r="A112" s="222"/>
      <c r="B112" s="306"/>
      <c r="C112" s="216"/>
      <c r="D112" s="216"/>
      <c r="E112" s="216"/>
      <c r="F112" s="216"/>
    </row>
    <row r="113" spans="1:6">
      <c r="A113" s="222"/>
      <c r="B113" s="306"/>
      <c r="C113" s="216"/>
      <c r="D113" s="216"/>
      <c r="E113" s="216"/>
      <c r="F113" s="216"/>
    </row>
    <row r="114" spans="1:6">
      <c r="A114" s="222"/>
      <c r="B114" s="306"/>
      <c r="C114" s="216"/>
      <c r="D114" s="216"/>
      <c r="E114" s="216"/>
      <c r="F114" s="216"/>
    </row>
    <row r="115" spans="1:6">
      <c r="A115" s="222"/>
      <c r="B115" s="306"/>
      <c r="C115" s="216"/>
      <c r="D115" s="216"/>
      <c r="E115" s="216"/>
      <c r="F115" s="216"/>
    </row>
    <row r="116" spans="1:6">
      <c r="A116" s="222"/>
      <c r="B116" s="306"/>
      <c r="C116" s="216"/>
      <c r="D116" s="216"/>
      <c r="E116" s="216"/>
      <c r="F116" s="216"/>
    </row>
    <row r="117" spans="1:6">
      <c r="A117" s="222"/>
      <c r="B117" s="306"/>
      <c r="C117" s="216"/>
      <c r="D117" s="216"/>
      <c r="E117" s="216"/>
      <c r="F117" s="216"/>
    </row>
    <row r="118" spans="1:6">
      <c r="A118" s="222"/>
      <c r="B118" s="306"/>
      <c r="C118" s="216"/>
      <c r="D118" s="216"/>
      <c r="E118" s="216"/>
      <c r="F118" s="216"/>
    </row>
    <row r="119" spans="1:6">
      <c r="A119" s="222"/>
      <c r="B119" s="306"/>
      <c r="C119" s="216"/>
      <c r="D119" s="216"/>
      <c r="E119" s="216"/>
      <c r="F119" s="216"/>
    </row>
    <row r="120" spans="1:6">
      <c r="A120" s="222"/>
      <c r="B120" s="306"/>
      <c r="C120" s="216"/>
      <c r="D120" s="216"/>
      <c r="E120" s="216"/>
      <c r="F120" s="216"/>
    </row>
    <row r="121" spans="1:6">
      <c r="A121" s="222"/>
      <c r="B121" s="306"/>
      <c r="C121" s="216"/>
      <c r="D121" s="216"/>
      <c r="E121" s="216"/>
      <c r="F121" s="216"/>
    </row>
    <row r="122" spans="1:6">
      <c r="A122" s="222"/>
      <c r="B122" s="306"/>
      <c r="C122" s="216"/>
      <c r="D122" s="216"/>
      <c r="E122" s="216"/>
      <c r="F122" s="216"/>
    </row>
    <row r="123" spans="1:6">
      <c r="A123" s="222"/>
      <c r="B123" s="306"/>
      <c r="C123" s="216"/>
      <c r="D123" s="216"/>
      <c r="E123" s="216"/>
      <c r="F123" s="216"/>
    </row>
    <row r="124" spans="1:6">
      <c r="A124" s="222"/>
      <c r="B124" s="306"/>
      <c r="C124" s="216"/>
      <c r="D124" s="216"/>
      <c r="E124" s="216"/>
      <c r="F124" s="216"/>
    </row>
    <row r="125" spans="1:6">
      <c r="A125" s="222"/>
      <c r="B125" s="306"/>
      <c r="C125" s="216"/>
      <c r="D125" s="216"/>
      <c r="E125" s="216"/>
      <c r="F125" s="216"/>
    </row>
    <row r="126" spans="1:6">
      <c r="A126" s="222"/>
      <c r="B126" s="306"/>
      <c r="C126" s="216"/>
      <c r="D126" s="216"/>
      <c r="E126" s="216"/>
      <c r="F126" s="216"/>
    </row>
    <row r="127" spans="1:6">
      <c r="A127" s="222"/>
      <c r="B127" s="306"/>
      <c r="C127" s="216"/>
      <c r="D127" s="216"/>
      <c r="E127" s="216"/>
      <c r="F127" s="216"/>
    </row>
    <row r="128" spans="1:6">
      <c r="A128" s="222"/>
      <c r="B128" s="306"/>
      <c r="C128" s="216"/>
      <c r="D128" s="216"/>
      <c r="E128" s="216"/>
      <c r="F128" s="216"/>
    </row>
    <row r="129" spans="1:6">
      <c r="A129" s="222"/>
      <c r="B129" s="306"/>
      <c r="C129" s="216"/>
      <c r="D129" s="216"/>
      <c r="E129" s="216"/>
      <c r="F129" s="216"/>
    </row>
    <row r="130" spans="1:6">
      <c r="A130" s="222"/>
      <c r="B130" s="306"/>
      <c r="C130" s="216"/>
      <c r="D130" s="216"/>
      <c r="E130" s="216"/>
      <c r="F130" s="216"/>
    </row>
    <row r="131" spans="1:6">
      <c r="A131" s="222"/>
      <c r="B131" s="306"/>
      <c r="C131" s="216"/>
      <c r="D131" s="216"/>
      <c r="E131" s="216"/>
      <c r="F131" s="216"/>
    </row>
    <row r="132" spans="1:6">
      <c r="A132" s="222"/>
      <c r="B132" s="306"/>
      <c r="C132" s="216"/>
      <c r="D132" s="216"/>
      <c r="E132" s="216"/>
      <c r="F132" s="216"/>
    </row>
    <row r="133" spans="1:6">
      <c r="A133" s="222"/>
      <c r="B133" s="306"/>
      <c r="C133" s="216"/>
      <c r="D133" s="216"/>
      <c r="E133" s="216"/>
      <c r="F133" s="216"/>
    </row>
    <row r="134" spans="1:6">
      <c r="A134" s="222"/>
      <c r="B134" s="306"/>
      <c r="C134" s="216"/>
      <c r="D134" s="216"/>
      <c r="E134" s="216"/>
      <c r="F134" s="216"/>
    </row>
    <row r="135" spans="1:6">
      <c r="A135" s="222"/>
      <c r="B135" s="306"/>
      <c r="C135" s="216"/>
      <c r="D135" s="216"/>
      <c r="E135" s="216"/>
      <c r="F135" s="216"/>
    </row>
    <row r="136" spans="1:6">
      <c r="A136" s="222"/>
      <c r="B136" s="306"/>
      <c r="C136" s="216"/>
      <c r="D136" s="216"/>
      <c r="E136" s="216"/>
      <c r="F136" s="216"/>
    </row>
    <row r="137" spans="1:6">
      <c r="A137" s="222"/>
      <c r="B137" s="306"/>
      <c r="C137" s="216"/>
      <c r="D137" s="216"/>
      <c r="E137" s="216"/>
      <c r="F137" s="216"/>
    </row>
    <row r="138" spans="1:6">
      <c r="A138" s="222"/>
      <c r="B138" s="306"/>
      <c r="C138" s="216"/>
      <c r="D138" s="216"/>
      <c r="E138" s="216"/>
      <c r="F138" s="216"/>
    </row>
    <row r="139" spans="1:6">
      <c r="A139" s="222"/>
      <c r="B139" s="306"/>
      <c r="C139" s="216"/>
      <c r="D139" s="216"/>
      <c r="E139" s="216"/>
      <c r="F139" s="216"/>
    </row>
    <row r="140" spans="1:6">
      <c r="A140" s="222"/>
      <c r="B140" s="306"/>
      <c r="C140" s="216"/>
      <c r="D140" s="216"/>
      <c r="E140" s="216"/>
      <c r="F140" s="216"/>
    </row>
    <row r="141" spans="1:6">
      <c r="A141" s="222"/>
      <c r="B141" s="306"/>
      <c r="C141" s="216"/>
      <c r="D141" s="216"/>
      <c r="E141" s="216"/>
      <c r="F141" s="216"/>
    </row>
    <row r="142" spans="1:6">
      <c r="A142" s="222"/>
      <c r="B142" s="306"/>
      <c r="C142" s="216"/>
      <c r="D142" s="216"/>
      <c r="E142" s="216"/>
      <c r="F142" s="216"/>
    </row>
    <row r="143" spans="1:6">
      <c r="A143" s="222"/>
      <c r="B143" s="306"/>
      <c r="C143" s="216"/>
      <c r="D143" s="216"/>
      <c r="E143" s="216"/>
      <c r="F143" s="216"/>
    </row>
    <row r="144" spans="1:6">
      <c r="A144" s="222"/>
      <c r="B144" s="306"/>
      <c r="C144" s="216"/>
      <c r="D144" s="216"/>
      <c r="E144" s="216"/>
      <c r="F144" s="216"/>
    </row>
    <row r="145" spans="1:6">
      <c r="A145" s="222"/>
      <c r="B145" s="306"/>
      <c r="C145" s="216"/>
      <c r="D145" s="216"/>
      <c r="E145" s="216"/>
      <c r="F145" s="216"/>
    </row>
    <row r="146" spans="1:6">
      <c r="A146" s="222"/>
      <c r="B146" s="306"/>
      <c r="C146" s="216"/>
      <c r="D146" s="216"/>
      <c r="E146" s="216"/>
      <c r="F146" s="216"/>
    </row>
    <row r="147" spans="1:6">
      <c r="A147" s="222"/>
      <c r="B147" s="306"/>
      <c r="C147" s="216"/>
      <c r="D147" s="216"/>
      <c r="E147" s="216"/>
      <c r="F147" s="216"/>
    </row>
    <row r="148" spans="1:6">
      <c r="A148" s="222"/>
      <c r="B148" s="306"/>
      <c r="C148" s="216"/>
      <c r="D148" s="216"/>
      <c r="E148" s="216"/>
      <c r="F148" s="216"/>
    </row>
    <row r="149" spans="1:6">
      <c r="A149" s="222"/>
      <c r="B149" s="306"/>
      <c r="C149" s="216"/>
      <c r="D149" s="216"/>
      <c r="E149" s="216"/>
      <c r="F149" s="216"/>
    </row>
    <row r="150" spans="1:6">
      <c r="A150" s="222"/>
      <c r="B150" s="306"/>
      <c r="C150" s="216"/>
      <c r="D150" s="216"/>
      <c r="E150" s="216"/>
      <c r="F150" s="216"/>
    </row>
    <row r="151" spans="1:6">
      <c r="A151" s="222"/>
      <c r="B151" s="306"/>
      <c r="C151" s="216"/>
      <c r="D151" s="216"/>
      <c r="E151" s="216"/>
      <c r="F151" s="216"/>
    </row>
    <row r="152" spans="1:6">
      <c r="A152" s="222"/>
      <c r="B152" s="306"/>
      <c r="C152" s="216"/>
      <c r="D152" s="216"/>
      <c r="E152" s="216"/>
      <c r="F152" s="216"/>
    </row>
    <row r="153" spans="1:6">
      <c r="A153" s="222"/>
      <c r="B153" s="306"/>
      <c r="C153" s="216"/>
      <c r="D153" s="216"/>
      <c r="E153" s="216"/>
      <c r="F153" s="216"/>
    </row>
    <row r="154" spans="1:6">
      <c r="A154" s="222"/>
      <c r="B154" s="306"/>
      <c r="C154" s="216"/>
      <c r="D154" s="216"/>
      <c r="E154" s="216"/>
      <c r="F154" s="216"/>
    </row>
    <row r="155" spans="1:6">
      <c r="A155" s="222"/>
      <c r="B155" s="306"/>
      <c r="C155" s="216"/>
      <c r="D155" s="216"/>
      <c r="E155" s="216"/>
      <c r="F155" s="216"/>
    </row>
    <row r="156" spans="1:6">
      <c r="A156" s="222"/>
      <c r="B156" s="306"/>
      <c r="C156" s="216"/>
      <c r="D156" s="216"/>
      <c r="E156" s="216"/>
      <c r="F156" s="216"/>
    </row>
    <row r="157" spans="1:6">
      <c r="A157" s="222"/>
      <c r="B157" s="306"/>
      <c r="C157" s="216"/>
      <c r="D157" s="216"/>
      <c r="E157" s="216"/>
      <c r="F157" s="216"/>
    </row>
    <row r="158" spans="1:6">
      <c r="A158" s="222"/>
      <c r="B158" s="306"/>
      <c r="C158" s="216"/>
      <c r="D158" s="216"/>
      <c r="E158" s="216"/>
      <c r="F158" s="216"/>
    </row>
    <row r="159" spans="1:6">
      <c r="A159" s="222"/>
      <c r="B159" s="306"/>
      <c r="C159" s="216"/>
      <c r="D159" s="216"/>
      <c r="E159" s="216"/>
      <c r="F159" s="216"/>
    </row>
    <row r="160" spans="1:6">
      <c r="A160" s="222"/>
      <c r="B160" s="306"/>
      <c r="C160" s="216"/>
      <c r="D160" s="216"/>
      <c r="E160" s="216"/>
      <c r="F160" s="216"/>
    </row>
    <row r="161" spans="1:6">
      <c r="A161" s="222"/>
      <c r="B161" s="306"/>
      <c r="C161" s="216"/>
      <c r="D161" s="216"/>
      <c r="E161" s="216"/>
      <c r="F161" s="216"/>
    </row>
    <row r="162" spans="1:6">
      <c r="A162" s="222"/>
      <c r="B162" s="306"/>
      <c r="C162" s="216"/>
      <c r="D162" s="216"/>
      <c r="E162" s="216"/>
      <c r="F162" s="216"/>
    </row>
    <row r="163" spans="1:6">
      <c r="A163" s="222"/>
      <c r="B163" s="306"/>
      <c r="C163" s="216"/>
      <c r="D163" s="216"/>
      <c r="E163" s="216"/>
      <c r="F163" s="216"/>
    </row>
    <row r="164" spans="1:6">
      <c r="A164" s="222"/>
      <c r="B164" s="306"/>
      <c r="C164" s="216"/>
      <c r="D164" s="216"/>
      <c r="E164" s="216"/>
      <c r="F164" s="216"/>
    </row>
    <row r="165" spans="1:6">
      <c r="A165" s="222"/>
      <c r="B165" s="306"/>
      <c r="C165" s="216"/>
      <c r="D165" s="216"/>
      <c r="E165" s="216"/>
      <c r="F165" s="216"/>
    </row>
    <row r="166" spans="1:6">
      <c r="A166" s="222"/>
      <c r="B166" s="306"/>
      <c r="C166" s="216"/>
      <c r="D166" s="216"/>
      <c r="E166" s="216"/>
      <c r="F166" s="216"/>
    </row>
    <row r="167" spans="1:6">
      <c r="A167" s="222"/>
      <c r="B167" s="306"/>
      <c r="C167" s="216"/>
      <c r="D167" s="216"/>
      <c r="E167" s="216"/>
      <c r="F167" s="216"/>
    </row>
    <row r="168" spans="1:6">
      <c r="A168" s="222"/>
      <c r="B168" s="306"/>
      <c r="C168" s="216"/>
      <c r="D168" s="216"/>
      <c r="E168" s="216"/>
      <c r="F168" s="216"/>
    </row>
    <row r="169" spans="1:6">
      <c r="A169" s="222"/>
      <c r="B169" s="306"/>
      <c r="C169" s="216"/>
      <c r="D169" s="216"/>
      <c r="E169" s="216"/>
      <c r="F169" s="216"/>
    </row>
    <row r="170" spans="1:6">
      <c r="A170" s="222"/>
      <c r="B170" s="306"/>
      <c r="C170" s="216"/>
      <c r="D170" s="216"/>
      <c r="E170" s="216"/>
      <c r="F170" s="216"/>
    </row>
    <row r="171" spans="1:6">
      <c r="A171" s="222"/>
      <c r="B171" s="306"/>
      <c r="C171" s="216"/>
      <c r="D171" s="216"/>
      <c r="E171" s="216"/>
      <c r="F171" s="216"/>
    </row>
    <row r="172" spans="1:6">
      <c r="A172" s="222"/>
      <c r="B172" s="306"/>
      <c r="C172" s="216"/>
      <c r="D172" s="216"/>
      <c r="E172" s="216"/>
      <c r="F172" s="216"/>
    </row>
    <row r="173" spans="1:6">
      <c r="A173" s="222"/>
      <c r="B173" s="306"/>
      <c r="C173" s="216"/>
      <c r="D173" s="216"/>
      <c r="E173" s="216"/>
      <c r="F173" s="216"/>
    </row>
    <row r="174" spans="1:6">
      <c r="A174" s="222"/>
      <c r="B174" s="306"/>
      <c r="C174" s="216"/>
      <c r="D174" s="216"/>
      <c r="E174" s="216"/>
      <c r="F174" s="216"/>
    </row>
    <row r="175" spans="1:6">
      <c r="A175" s="222"/>
      <c r="B175" s="306"/>
      <c r="C175" s="216"/>
      <c r="D175" s="216"/>
      <c r="E175" s="216"/>
      <c r="F175" s="216"/>
    </row>
    <row r="176" spans="1:6">
      <c r="A176" s="222"/>
      <c r="B176" s="306"/>
      <c r="C176" s="216"/>
      <c r="D176" s="216"/>
      <c r="E176" s="216"/>
      <c r="F176" s="216"/>
    </row>
    <row r="177" spans="1:6">
      <c r="A177" s="222"/>
      <c r="B177" s="306"/>
      <c r="C177" s="216"/>
      <c r="D177" s="216"/>
      <c r="E177" s="216"/>
      <c r="F177" s="216"/>
    </row>
    <row r="178" spans="1:6">
      <c r="A178" s="222"/>
      <c r="B178" s="306"/>
      <c r="C178" s="216"/>
      <c r="D178" s="216"/>
      <c r="E178" s="216"/>
      <c r="F178" s="216"/>
    </row>
    <row r="179" spans="1:6">
      <c r="A179" s="222"/>
      <c r="B179" s="306"/>
      <c r="C179" s="216"/>
      <c r="D179" s="216"/>
      <c r="E179" s="216"/>
      <c r="F179" s="216"/>
    </row>
    <row r="180" spans="1:6">
      <c r="A180" s="222"/>
      <c r="B180" s="306"/>
      <c r="C180" s="216"/>
      <c r="D180" s="216"/>
      <c r="E180" s="216"/>
      <c r="F180" s="216"/>
    </row>
    <row r="181" spans="1:6">
      <c r="A181" s="222"/>
      <c r="B181" s="306"/>
      <c r="C181" s="216"/>
      <c r="D181" s="216"/>
      <c r="E181" s="216"/>
      <c r="F181" s="216"/>
    </row>
    <row r="182" spans="1:6">
      <c r="A182" s="222"/>
      <c r="B182" s="306"/>
      <c r="C182" s="216"/>
      <c r="D182" s="216"/>
      <c r="E182" s="216"/>
      <c r="F182" s="216"/>
    </row>
    <row r="183" spans="1:6">
      <c r="A183" s="222"/>
      <c r="B183" s="306"/>
      <c r="C183" s="216"/>
      <c r="D183" s="216"/>
      <c r="E183" s="216"/>
      <c r="F183" s="216"/>
    </row>
    <row r="184" spans="1:6">
      <c r="A184" s="222"/>
      <c r="B184" s="306"/>
      <c r="C184" s="216"/>
      <c r="D184" s="216"/>
      <c r="E184" s="216"/>
      <c r="F184" s="216"/>
    </row>
    <row r="185" spans="1:6">
      <c r="A185" s="222"/>
      <c r="B185" s="306"/>
      <c r="C185" s="216"/>
      <c r="D185" s="216"/>
      <c r="E185" s="216"/>
      <c r="F185" s="216"/>
    </row>
    <row r="186" spans="1:6">
      <c r="A186" s="222"/>
      <c r="B186" s="306"/>
      <c r="C186" s="216"/>
      <c r="D186" s="216"/>
      <c r="E186" s="216"/>
      <c r="F186" s="216"/>
    </row>
    <row r="187" spans="1:6">
      <c r="A187" s="222"/>
      <c r="B187" s="306"/>
      <c r="C187" s="216"/>
      <c r="D187" s="216"/>
      <c r="E187" s="216"/>
      <c r="F187" s="216"/>
    </row>
    <row r="188" spans="1:6">
      <c r="A188" s="222"/>
      <c r="B188" s="306"/>
      <c r="C188" s="216"/>
      <c r="D188" s="216"/>
      <c r="E188" s="216"/>
      <c r="F188" s="216"/>
    </row>
    <row r="189" spans="1:6">
      <c r="A189" s="222"/>
      <c r="B189" s="306"/>
      <c r="C189" s="216"/>
      <c r="D189" s="216"/>
      <c r="E189" s="216"/>
      <c r="F189" s="216"/>
    </row>
    <row r="190" spans="1:6">
      <c r="A190" s="222"/>
      <c r="B190" s="306"/>
      <c r="C190" s="216"/>
      <c r="D190" s="216"/>
      <c r="E190" s="216"/>
      <c r="F190" s="216"/>
    </row>
    <row r="191" spans="1:6">
      <c r="A191" s="222"/>
      <c r="B191" s="306"/>
      <c r="C191" s="216"/>
      <c r="D191" s="216"/>
      <c r="E191" s="216"/>
      <c r="F191" s="216"/>
    </row>
    <row r="192" spans="1:6">
      <c r="A192" s="222"/>
      <c r="B192" s="306"/>
      <c r="C192" s="216"/>
      <c r="D192" s="216"/>
      <c r="E192" s="216"/>
      <c r="F192" s="216"/>
    </row>
    <row r="193" spans="1:6">
      <c r="A193" s="222"/>
      <c r="B193" s="306"/>
      <c r="C193" s="216"/>
      <c r="D193" s="216"/>
      <c r="E193" s="216"/>
      <c r="F193" s="216"/>
    </row>
    <row r="194" spans="1:6">
      <c r="A194" s="222"/>
      <c r="B194" s="306"/>
      <c r="C194" s="216"/>
      <c r="D194" s="216"/>
      <c r="E194" s="216"/>
      <c r="F194" s="216"/>
    </row>
    <row r="195" spans="1:6">
      <c r="A195" s="222"/>
      <c r="B195" s="306"/>
      <c r="C195" s="216"/>
      <c r="D195" s="216"/>
      <c r="E195" s="216"/>
      <c r="F195" s="216"/>
    </row>
    <row r="196" spans="1:6">
      <c r="A196" s="222"/>
      <c r="B196" s="306"/>
      <c r="C196" s="216"/>
      <c r="D196" s="216"/>
      <c r="E196" s="216"/>
      <c r="F196" s="216"/>
    </row>
    <row r="197" spans="1:6">
      <c r="A197" s="222"/>
      <c r="B197" s="306"/>
      <c r="C197" s="216"/>
      <c r="D197" s="216"/>
      <c r="E197" s="216"/>
      <c r="F197" s="216"/>
    </row>
    <row r="198" spans="1:6">
      <c r="A198" s="222"/>
      <c r="B198" s="306"/>
      <c r="C198" s="216"/>
      <c r="D198" s="216"/>
      <c r="E198" s="216"/>
      <c r="F198" s="216"/>
    </row>
    <row r="199" spans="1:6">
      <c r="A199" s="222"/>
      <c r="B199" s="306"/>
      <c r="C199" s="216"/>
      <c r="D199" s="216"/>
      <c r="E199" s="216"/>
      <c r="F199" s="216"/>
    </row>
    <row r="200" spans="1:6">
      <c r="A200" s="222"/>
      <c r="B200" s="306"/>
      <c r="C200" s="216"/>
      <c r="D200" s="216"/>
      <c r="E200" s="216"/>
      <c r="F200" s="216"/>
    </row>
    <row r="201" spans="1:6">
      <c r="A201" s="222"/>
      <c r="B201" s="306"/>
      <c r="C201" s="216"/>
      <c r="D201" s="216"/>
      <c r="E201" s="216"/>
      <c r="F201" s="216"/>
    </row>
    <row r="202" spans="1:6">
      <c r="A202" s="222"/>
      <c r="B202" s="306"/>
      <c r="C202" s="216"/>
      <c r="D202" s="216"/>
      <c r="E202" s="216"/>
      <c r="F202" s="216"/>
    </row>
    <row r="203" spans="1:6">
      <c r="A203" s="222"/>
      <c r="B203" s="306"/>
      <c r="C203" s="216"/>
      <c r="D203" s="216"/>
      <c r="E203" s="216"/>
      <c r="F203" s="216"/>
    </row>
    <row r="204" spans="1:6">
      <c r="A204" s="222"/>
      <c r="B204" s="306"/>
      <c r="C204" s="216"/>
      <c r="D204" s="216"/>
      <c r="E204" s="216"/>
      <c r="F204" s="216"/>
    </row>
    <row r="205" spans="1:6">
      <c r="A205" s="222"/>
      <c r="B205" s="306"/>
      <c r="C205" s="216"/>
      <c r="D205" s="216"/>
      <c r="E205" s="216"/>
      <c r="F205" s="216"/>
    </row>
    <row r="206" spans="1:6">
      <c r="A206" s="222"/>
      <c r="B206" s="306"/>
      <c r="C206" s="216"/>
      <c r="D206" s="216"/>
      <c r="E206" s="216"/>
      <c r="F206" s="216"/>
    </row>
    <row r="207" spans="1:6">
      <c r="A207" s="222"/>
      <c r="B207" s="306"/>
      <c r="C207" s="216"/>
      <c r="D207" s="216"/>
      <c r="E207" s="216"/>
      <c r="F207" s="216"/>
    </row>
    <row r="208" spans="1:6">
      <c r="A208" s="222"/>
      <c r="B208" s="306"/>
      <c r="C208" s="216"/>
      <c r="D208" s="216"/>
      <c r="E208" s="216"/>
      <c r="F208" s="216"/>
    </row>
    <row r="209" spans="1:6">
      <c r="A209" s="222"/>
      <c r="B209" s="306"/>
      <c r="C209" s="216"/>
      <c r="D209" s="216"/>
      <c r="E209" s="216"/>
      <c r="F209" s="216"/>
    </row>
    <row r="210" spans="1:6">
      <c r="A210" s="222"/>
      <c r="B210" s="306"/>
      <c r="C210" s="216"/>
      <c r="D210" s="216"/>
      <c r="E210" s="216"/>
      <c r="F210" s="216"/>
    </row>
    <row r="211" spans="1:6">
      <c r="A211" s="222"/>
      <c r="B211" s="306"/>
      <c r="C211" s="216"/>
      <c r="D211" s="216"/>
      <c r="E211" s="216"/>
      <c r="F211" s="216"/>
    </row>
    <row r="212" spans="1:6">
      <c r="A212" s="222"/>
      <c r="B212" s="306"/>
      <c r="C212" s="216"/>
      <c r="D212" s="216"/>
      <c r="E212" s="216"/>
      <c r="F212" s="216"/>
    </row>
    <row r="213" spans="1:6">
      <c r="A213" s="222"/>
      <c r="B213" s="306"/>
      <c r="C213" s="216"/>
      <c r="D213" s="216"/>
      <c r="E213" s="216"/>
      <c r="F213" s="216"/>
    </row>
    <row r="214" spans="1:6">
      <c r="A214" s="222"/>
      <c r="B214" s="306"/>
      <c r="C214" s="216"/>
      <c r="D214" s="216"/>
      <c r="E214" s="216"/>
      <c r="F214" s="216"/>
    </row>
    <row r="215" spans="1:6">
      <c r="A215" s="222"/>
      <c r="B215" s="306"/>
      <c r="C215" s="216"/>
      <c r="D215" s="216"/>
      <c r="E215" s="216"/>
      <c r="F215" s="216"/>
    </row>
    <row r="216" spans="1:6">
      <c r="A216" s="222"/>
      <c r="B216" s="306"/>
      <c r="C216" s="216"/>
      <c r="D216" s="216"/>
      <c r="E216" s="216"/>
      <c r="F216" s="216"/>
    </row>
    <row r="217" spans="1:6">
      <c r="A217" s="222"/>
      <c r="B217" s="306"/>
      <c r="C217" s="216"/>
      <c r="D217" s="216"/>
      <c r="E217" s="216"/>
      <c r="F217" s="216"/>
    </row>
    <row r="218" spans="1:6">
      <c r="A218" s="222"/>
      <c r="B218" s="306"/>
      <c r="C218" s="216"/>
      <c r="D218" s="216"/>
      <c r="E218" s="216"/>
      <c r="F218" s="216"/>
    </row>
    <row r="219" spans="1:6">
      <c r="A219" s="222"/>
      <c r="B219" s="306"/>
      <c r="C219" s="216"/>
      <c r="D219" s="216"/>
      <c r="E219" s="216"/>
      <c r="F219" s="216"/>
    </row>
    <row r="220" spans="1:6">
      <c r="A220" s="222"/>
      <c r="B220" s="306"/>
      <c r="C220" s="216"/>
      <c r="D220" s="216"/>
      <c r="E220" s="216"/>
      <c r="F220" s="216"/>
    </row>
    <row r="221" spans="1:6">
      <c r="A221" s="222"/>
      <c r="B221" s="306"/>
      <c r="C221" s="216"/>
      <c r="D221" s="216"/>
      <c r="E221" s="216"/>
      <c r="F221" s="216"/>
    </row>
    <row r="222" spans="1:6">
      <c r="A222" s="222"/>
      <c r="B222" s="306"/>
      <c r="C222" s="216"/>
      <c r="D222" s="216"/>
      <c r="E222" s="216"/>
      <c r="F222" s="216"/>
    </row>
    <row r="223" spans="1:6">
      <c r="A223" s="222"/>
      <c r="B223" s="306"/>
      <c r="C223" s="216"/>
      <c r="D223" s="216"/>
      <c r="E223" s="216"/>
      <c r="F223" s="216"/>
    </row>
    <row r="224" spans="1:6">
      <c r="A224" s="222"/>
      <c r="B224" s="306"/>
      <c r="C224" s="216"/>
      <c r="D224" s="216"/>
      <c r="E224" s="216"/>
      <c r="F224" s="216"/>
    </row>
    <row r="225" spans="1:6">
      <c r="A225" s="222"/>
      <c r="B225" s="306"/>
      <c r="C225" s="216"/>
      <c r="D225" s="216"/>
      <c r="E225" s="216"/>
      <c r="F225" s="216"/>
    </row>
    <row r="226" spans="1:6">
      <c r="A226" s="222"/>
      <c r="B226" s="306"/>
      <c r="C226" s="216"/>
      <c r="D226" s="216"/>
      <c r="E226" s="216"/>
      <c r="F226" s="216"/>
    </row>
    <row r="227" spans="1:6">
      <c r="A227" s="222"/>
      <c r="B227" s="306"/>
      <c r="C227" s="216"/>
      <c r="D227" s="216"/>
      <c r="E227" s="216"/>
      <c r="F227" s="216"/>
    </row>
    <row r="228" spans="1:6">
      <c r="A228" s="222"/>
      <c r="B228" s="306"/>
      <c r="C228" s="216"/>
      <c r="D228" s="216"/>
      <c r="E228" s="216"/>
      <c r="F228" s="216"/>
    </row>
    <row r="229" spans="1:6">
      <c r="A229" s="222"/>
      <c r="B229" s="306"/>
      <c r="C229" s="216"/>
      <c r="D229" s="216"/>
      <c r="E229" s="216"/>
      <c r="F229" s="216"/>
    </row>
    <row r="230" spans="1:6">
      <c r="A230" s="222"/>
      <c r="B230" s="306"/>
      <c r="C230" s="216"/>
      <c r="D230" s="216"/>
      <c r="E230" s="216"/>
      <c r="F230" s="216"/>
    </row>
    <row r="231" spans="1:6">
      <c r="A231" s="222"/>
      <c r="B231" s="306"/>
      <c r="C231" s="216"/>
      <c r="D231" s="216"/>
      <c r="E231" s="216"/>
      <c r="F231" s="216"/>
    </row>
    <row r="232" spans="1:6">
      <c r="A232" s="222"/>
      <c r="B232" s="306"/>
      <c r="C232" s="216"/>
      <c r="D232" s="216"/>
      <c r="E232" s="216"/>
      <c r="F232" s="216"/>
    </row>
    <row r="233" spans="1:6">
      <c r="A233" s="222"/>
      <c r="B233" s="306"/>
      <c r="C233" s="216"/>
      <c r="D233" s="216"/>
      <c r="E233" s="216"/>
      <c r="F233" s="216"/>
    </row>
    <row r="234" spans="1:6">
      <c r="A234" s="222"/>
      <c r="B234" s="306"/>
      <c r="C234" s="216"/>
      <c r="D234" s="216"/>
      <c r="E234" s="216"/>
      <c r="F234" s="216"/>
    </row>
    <row r="235" spans="1:6">
      <c r="A235" s="222"/>
      <c r="B235" s="306"/>
      <c r="C235" s="216"/>
      <c r="D235" s="216"/>
      <c r="E235" s="216"/>
      <c r="F235" s="216"/>
    </row>
    <row r="236" spans="1:6">
      <c r="A236" s="222"/>
      <c r="B236" s="306"/>
      <c r="C236" s="216"/>
      <c r="D236" s="216"/>
      <c r="E236" s="216"/>
      <c r="F236" s="216"/>
    </row>
    <row r="237" spans="1:6">
      <c r="A237" s="222"/>
      <c r="B237" s="306"/>
      <c r="C237" s="216"/>
      <c r="D237" s="216"/>
      <c r="E237" s="216"/>
      <c r="F237" s="216"/>
    </row>
    <row r="238" spans="1:6">
      <c r="A238" s="222"/>
      <c r="B238" s="306"/>
      <c r="C238" s="216"/>
      <c r="D238" s="216"/>
      <c r="E238" s="216"/>
      <c r="F238" s="216"/>
    </row>
    <row r="239" spans="1:6">
      <c r="A239" s="222"/>
      <c r="B239" s="306"/>
      <c r="C239" s="216"/>
      <c r="D239" s="216"/>
      <c r="E239" s="216"/>
      <c r="F239" s="216"/>
    </row>
    <row r="240" spans="1:6">
      <c r="A240" s="222"/>
      <c r="B240" s="306"/>
      <c r="C240" s="216"/>
      <c r="D240" s="216"/>
      <c r="E240" s="216"/>
      <c r="F240" s="216"/>
    </row>
    <row r="241" spans="1:6">
      <c r="A241" s="222"/>
      <c r="B241" s="306"/>
      <c r="C241" s="216"/>
      <c r="D241" s="216"/>
      <c r="E241" s="216"/>
      <c r="F241" s="216"/>
    </row>
    <row r="242" spans="1:6">
      <c r="A242" s="222"/>
      <c r="B242" s="306"/>
      <c r="C242" s="216"/>
      <c r="D242" s="216"/>
      <c r="E242" s="216"/>
      <c r="F242" s="216"/>
    </row>
    <row r="243" spans="1:6">
      <c r="A243" s="222"/>
      <c r="B243" s="306"/>
      <c r="C243" s="216"/>
      <c r="D243" s="216"/>
      <c r="E243" s="216"/>
      <c r="F243" s="216"/>
    </row>
    <row r="244" spans="1:6">
      <c r="A244" s="222"/>
      <c r="B244" s="306"/>
      <c r="C244" s="216"/>
      <c r="D244" s="216"/>
      <c r="E244" s="216"/>
      <c r="F244" s="216"/>
    </row>
    <row r="245" spans="1:6">
      <c r="A245" s="222"/>
      <c r="B245" s="306"/>
      <c r="C245" s="216"/>
      <c r="D245" s="216"/>
      <c r="E245" s="216"/>
      <c r="F245" s="216"/>
    </row>
    <row r="246" spans="1:6">
      <c r="A246" s="222"/>
      <c r="B246" s="306"/>
      <c r="C246" s="216"/>
      <c r="D246" s="216"/>
      <c r="E246" s="216"/>
      <c r="F246" s="216"/>
    </row>
    <row r="247" spans="1:6">
      <c r="A247" s="222"/>
      <c r="B247" s="306"/>
      <c r="C247" s="216"/>
      <c r="D247" s="216"/>
      <c r="E247" s="216"/>
      <c r="F247" s="216"/>
    </row>
    <row r="248" spans="1:6">
      <c r="A248" s="222"/>
      <c r="B248" s="306"/>
      <c r="C248" s="216"/>
      <c r="D248" s="216"/>
      <c r="E248" s="216"/>
      <c r="F248" s="216"/>
    </row>
    <row r="249" spans="1:6">
      <c r="A249" s="222"/>
      <c r="B249" s="306"/>
      <c r="C249" s="216"/>
      <c r="D249" s="216"/>
      <c r="E249" s="216"/>
      <c r="F249" s="216"/>
    </row>
    <row r="250" spans="1:6">
      <c r="A250" s="222"/>
      <c r="B250" s="306"/>
      <c r="C250" s="216"/>
      <c r="D250" s="216"/>
      <c r="E250" s="216"/>
      <c r="F250" s="216"/>
    </row>
    <row r="251" spans="1:6">
      <c r="A251" s="222"/>
      <c r="B251" s="306"/>
      <c r="C251" s="216"/>
      <c r="D251" s="216"/>
      <c r="E251" s="216"/>
      <c r="F251" s="216"/>
    </row>
    <row r="252" spans="1:6">
      <c r="A252" s="222"/>
      <c r="B252" s="306"/>
      <c r="C252" s="216"/>
      <c r="D252" s="216"/>
      <c r="E252" s="216"/>
      <c r="F252" s="216"/>
    </row>
    <row r="253" spans="1:6">
      <c r="A253" s="222"/>
      <c r="B253" s="306"/>
      <c r="C253" s="216"/>
      <c r="D253" s="216"/>
      <c r="E253" s="216"/>
      <c r="F253" s="216"/>
    </row>
    <row r="254" spans="1:6">
      <c r="A254" s="222"/>
      <c r="B254" s="306"/>
      <c r="C254" s="216"/>
      <c r="D254" s="216"/>
      <c r="E254" s="216"/>
      <c r="F254" s="216"/>
    </row>
    <row r="255" spans="1:6">
      <c r="A255" s="222"/>
      <c r="B255" s="306"/>
      <c r="C255" s="216"/>
      <c r="D255" s="216"/>
      <c r="E255" s="216"/>
      <c r="F255" s="216"/>
    </row>
    <row r="256" spans="1:6">
      <c r="A256" s="222"/>
      <c r="B256" s="306"/>
      <c r="C256" s="216"/>
      <c r="D256" s="216"/>
      <c r="E256" s="216"/>
      <c r="F256" s="216"/>
    </row>
    <row r="257" spans="1:6">
      <c r="A257" s="222"/>
      <c r="B257" s="306"/>
      <c r="C257" s="216"/>
      <c r="D257" s="216"/>
      <c r="E257" s="216"/>
      <c r="F257" s="216"/>
    </row>
    <row r="258" spans="1:6">
      <c r="A258" s="222"/>
      <c r="B258" s="306"/>
      <c r="C258" s="216"/>
      <c r="D258" s="216"/>
      <c r="E258" s="216"/>
      <c r="F258" s="216"/>
    </row>
    <row r="259" spans="1:6">
      <c r="A259" s="222"/>
      <c r="B259" s="306"/>
      <c r="C259" s="216"/>
      <c r="D259" s="216"/>
      <c r="E259" s="216"/>
      <c r="F259" s="216"/>
    </row>
    <row r="260" spans="1:6">
      <c r="A260" s="222"/>
      <c r="B260" s="306"/>
      <c r="C260" s="216"/>
      <c r="D260" s="216"/>
      <c r="E260" s="216"/>
      <c r="F260" s="216"/>
    </row>
    <row r="261" spans="1:6">
      <c r="A261" s="222"/>
      <c r="B261" s="306"/>
      <c r="C261" s="216"/>
      <c r="D261" s="216"/>
      <c r="E261" s="216"/>
      <c r="F261" s="216"/>
    </row>
    <row r="262" spans="1:6">
      <c r="A262" s="222"/>
      <c r="B262" s="306"/>
      <c r="C262" s="216"/>
      <c r="D262" s="216"/>
      <c r="E262" s="216"/>
      <c r="F262" s="216"/>
    </row>
    <row r="263" spans="1:6">
      <c r="A263" s="222"/>
      <c r="B263" s="306"/>
      <c r="C263" s="216"/>
      <c r="D263" s="216"/>
      <c r="E263" s="216"/>
      <c r="F263" s="216"/>
    </row>
    <row r="264" spans="1:6">
      <c r="A264" s="222"/>
      <c r="B264" s="306"/>
      <c r="C264" s="216"/>
      <c r="D264" s="216"/>
      <c r="E264" s="216"/>
      <c r="F264" s="216"/>
    </row>
    <row r="265" spans="1:6">
      <c r="A265" s="222"/>
      <c r="B265" s="306"/>
      <c r="C265" s="216"/>
      <c r="D265" s="216"/>
      <c r="E265" s="216"/>
      <c r="F265" s="216"/>
    </row>
    <row r="266" spans="1:6">
      <c r="A266" s="222"/>
      <c r="B266" s="306"/>
      <c r="C266" s="216"/>
      <c r="D266" s="216"/>
      <c r="E266" s="216"/>
      <c r="F266" s="216"/>
    </row>
    <row r="267" spans="1:6">
      <c r="A267" s="222"/>
      <c r="B267" s="306"/>
      <c r="C267" s="216"/>
      <c r="D267" s="216"/>
      <c r="E267" s="216"/>
      <c r="F267" s="216"/>
    </row>
    <row r="268" spans="1:6">
      <c r="A268" s="222"/>
      <c r="B268" s="306"/>
      <c r="C268" s="216"/>
      <c r="D268" s="216"/>
      <c r="E268" s="216"/>
      <c r="F268" s="216"/>
    </row>
    <row r="269" spans="1:6">
      <c r="A269" s="222"/>
      <c r="B269" s="306"/>
      <c r="C269" s="216"/>
      <c r="D269" s="216"/>
      <c r="E269" s="216"/>
      <c r="F269" s="216"/>
    </row>
    <row r="270" spans="1:6">
      <c r="A270" s="222"/>
      <c r="B270" s="306"/>
      <c r="C270" s="216"/>
      <c r="D270" s="216"/>
      <c r="E270" s="216"/>
      <c r="F270" s="216"/>
    </row>
    <row r="271" spans="1:6">
      <c r="A271" s="222"/>
      <c r="B271" s="306"/>
      <c r="C271" s="216"/>
      <c r="D271" s="216"/>
      <c r="E271" s="216"/>
      <c r="F271" s="216"/>
    </row>
    <row r="272" spans="1:6">
      <c r="A272" s="222"/>
      <c r="B272" s="306"/>
      <c r="C272" s="216"/>
      <c r="D272" s="216"/>
      <c r="E272" s="216"/>
      <c r="F272" s="216"/>
    </row>
    <row r="273" spans="1:6">
      <c r="A273" s="222"/>
      <c r="B273" s="306"/>
      <c r="C273" s="216"/>
      <c r="D273" s="216"/>
      <c r="E273" s="216"/>
      <c r="F273" s="216"/>
    </row>
    <row r="274" spans="1:6">
      <c r="A274" s="222"/>
      <c r="B274" s="306"/>
      <c r="C274" s="216"/>
      <c r="D274" s="216"/>
      <c r="E274" s="216"/>
      <c r="F274" s="216"/>
    </row>
    <row r="275" spans="1:6">
      <c r="A275" s="222"/>
      <c r="B275" s="306"/>
      <c r="C275" s="216"/>
      <c r="D275" s="216"/>
      <c r="E275" s="216"/>
      <c r="F275" s="216"/>
    </row>
    <row r="276" spans="1:6">
      <c r="A276" s="222"/>
      <c r="B276" s="306"/>
      <c r="C276" s="216"/>
      <c r="D276" s="216"/>
      <c r="E276" s="216"/>
      <c r="F276" s="216"/>
    </row>
    <row r="277" spans="1:6">
      <c r="A277" s="222"/>
      <c r="B277" s="306"/>
      <c r="C277" s="216"/>
      <c r="D277" s="216"/>
      <c r="E277" s="216"/>
      <c r="F277" s="216"/>
    </row>
    <row r="278" spans="1:6">
      <c r="A278" s="222"/>
      <c r="B278" s="306"/>
      <c r="C278" s="216"/>
      <c r="D278" s="216"/>
      <c r="E278" s="216"/>
      <c r="F278" s="216"/>
    </row>
    <row r="279" spans="1:6">
      <c r="A279" s="222"/>
      <c r="B279" s="306"/>
      <c r="C279" s="216"/>
      <c r="D279" s="216"/>
      <c r="E279" s="216"/>
      <c r="F279" s="216"/>
    </row>
    <row r="280" spans="1:6">
      <c r="A280" s="222"/>
      <c r="B280" s="306"/>
      <c r="C280" s="216"/>
      <c r="D280" s="216"/>
      <c r="E280" s="216"/>
      <c r="F280" s="216"/>
    </row>
    <row r="281" spans="1:6">
      <c r="A281" s="222"/>
      <c r="B281" s="306"/>
      <c r="C281" s="216"/>
      <c r="D281" s="216"/>
      <c r="E281" s="216"/>
      <c r="F281" s="216"/>
    </row>
    <row r="282" spans="1:6">
      <c r="A282" s="222"/>
      <c r="B282" s="306"/>
      <c r="C282" s="216"/>
      <c r="D282" s="216"/>
      <c r="E282" s="216"/>
      <c r="F282" s="216"/>
    </row>
    <row r="283" spans="1:6">
      <c r="A283" s="222"/>
      <c r="B283" s="306"/>
      <c r="C283" s="216"/>
      <c r="D283" s="216"/>
      <c r="E283" s="216"/>
      <c r="F283" s="216"/>
    </row>
    <row r="284" spans="1:6">
      <c r="A284" s="222"/>
      <c r="B284" s="306"/>
      <c r="C284" s="216"/>
      <c r="D284" s="216"/>
      <c r="E284" s="216"/>
      <c r="F284" s="216"/>
    </row>
    <row r="285" spans="1:6">
      <c r="A285" s="222"/>
      <c r="B285" s="306"/>
      <c r="C285" s="216"/>
      <c r="D285" s="216"/>
      <c r="E285" s="216"/>
      <c r="F285" s="216"/>
    </row>
    <row r="286" spans="1:6">
      <c r="A286" s="222"/>
      <c r="B286" s="306"/>
      <c r="C286" s="216"/>
      <c r="D286" s="216"/>
      <c r="E286" s="216"/>
      <c r="F286" s="216"/>
    </row>
    <row r="287" spans="1:6">
      <c r="A287" s="222"/>
      <c r="B287" s="306"/>
      <c r="C287" s="216"/>
      <c r="D287" s="216"/>
      <c r="E287" s="216"/>
      <c r="F287" s="216"/>
    </row>
    <row r="288" spans="1:6">
      <c r="A288" s="222"/>
      <c r="B288" s="306"/>
      <c r="C288" s="216"/>
      <c r="D288" s="216"/>
      <c r="E288" s="216"/>
      <c r="F288" s="216"/>
    </row>
    <row r="289" spans="1:6">
      <c r="A289" s="222"/>
      <c r="B289" s="306"/>
      <c r="C289" s="216"/>
      <c r="D289" s="216"/>
      <c r="E289" s="216"/>
      <c r="F289" s="216"/>
    </row>
    <row r="290" spans="1:6">
      <c r="A290" s="222"/>
      <c r="B290" s="306"/>
      <c r="C290" s="216"/>
      <c r="D290" s="216"/>
      <c r="E290" s="216"/>
      <c r="F290" s="216"/>
    </row>
    <row r="291" spans="1:6">
      <c r="A291" s="222"/>
      <c r="B291" s="306"/>
      <c r="C291" s="216"/>
      <c r="D291" s="216"/>
      <c r="E291" s="216"/>
      <c r="F291" s="216"/>
    </row>
    <row r="292" spans="1:6">
      <c r="A292" s="222"/>
      <c r="B292" s="306"/>
      <c r="C292" s="216"/>
      <c r="D292" s="216"/>
      <c r="E292" s="216"/>
      <c r="F292" s="216"/>
    </row>
    <row r="293" spans="1:6">
      <c r="A293" s="222"/>
      <c r="B293" s="306"/>
      <c r="C293" s="216"/>
      <c r="D293" s="216"/>
      <c r="E293" s="216"/>
      <c r="F293" s="216"/>
    </row>
    <row r="294" spans="1:6">
      <c r="A294" s="222"/>
      <c r="B294" s="306"/>
      <c r="C294" s="216"/>
      <c r="D294" s="216"/>
      <c r="E294" s="216"/>
      <c r="F294" s="216"/>
    </row>
    <row r="295" spans="1:6">
      <c r="A295" s="222"/>
      <c r="B295" s="306"/>
      <c r="C295" s="216"/>
      <c r="D295" s="216"/>
      <c r="E295" s="216"/>
      <c r="F295" s="216"/>
    </row>
    <row r="296" spans="1:6">
      <c r="A296" s="222"/>
      <c r="B296" s="306"/>
      <c r="C296" s="216"/>
      <c r="D296" s="216"/>
      <c r="E296" s="216"/>
      <c r="F296" s="216"/>
    </row>
  </sheetData>
  <mergeCells count="6">
    <mergeCell ref="A52:F52"/>
    <mergeCell ref="A53:F53"/>
    <mergeCell ref="A1:F1"/>
    <mergeCell ref="A2:F2"/>
    <mergeCell ref="A26:F26"/>
    <mergeCell ref="A27:F27"/>
  </mergeCells>
  <printOptions horizontalCentered="1"/>
  <pageMargins left="0.51181102362204722" right="0.31496062992125984" top="0.39370078740157483" bottom="0.35433070866141736" header="0.31496062992125984" footer="0.31496062992125984"/>
  <pageSetup paperSize="9" scale="95" orientation="landscape" r:id="rId1"/>
  <headerFooter>
    <oddFooter>&amp;C &amp;P</oddFooter>
  </headerFooter>
  <rowBreaks count="1" manualBreakCount="1">
    <brk id="2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127"/>
  <sheetViews>
    <sheetView zoomScale="75" zoomScaleNormal="75" workbookViewId="0">
      <selection activeCell="P36" sqref="P36"/>
    </sheetView>
  </sheetViews>
  <sheetFormatPr baseColWidth="10" defaultRowHeight="13.8"/>
  <cols>
    <col min="1" max="1" width="27.109375" style="643" customWidth="1"/>
    <col min="2" max="2" width="16.5546875" style="991" customWidth="1"/>
    <col min="3" max="3" width="5.88671875" style="527" customWidth="1"/>
    <col min="4" max="4" width="14.109375" style="527" customWidth="1"/>
    <col min="5" max="5" width="5.5546875" style="527" customWidth="1"/>
    <col min="6" max="6" width="9.88671875" style="527" customWidth="1"/>
    <col min="7" max="7" width="9.6640625" style="527" customWidth="1"/>
    <col min="8" max="8" width="6.33203125" style="527" customWidth="1"/>
    <col min="9" max="10" width="5.5546875" style="527" customWidth="1"/>
    <col min="11" max="11" width="13.6640625" style="527" customWidth="1"/>
    <col min="12" max="12" width="5.44140625" style="527" customWidth="1"/>
    <col min="13" max="13" width="9.88671875" style="527" customWidth="1"/>
    <col min="14" max="14" width="6" style="527" customWidth="1"/>
    <col min="15" max="233" width="11.44140625" style="527"/>
    <col min="234" max="234" width="16.109375" style="527" customWidth="1"/>
    <col min="235" max="236" width="5.5546875" style="527" customWidth="1"/>
    <col min="237" max="237" width="6.88671875" style="527" customWidth="1"/>
    <col min="238" max="244" width="5.5546875" style="527" customWidth="1"/>
    <col min="245" max="245" width="7" style="527" customWidth="1"/>
    <col min="246" max="247" width="5.5546875" style="527" customWidth="1"/>
    <col min="248" max="489" width="11.44140625" style="527"/>
    <col min="490" max="490" width="16.109375" style="527" customWidth="1"/>
    <col min="491" max="492" width="5.5546875" style="527" customWidth="1"/>
    <col min="493" max="493" width="6.88671875" style="527" customWidth="1"/>
    <col min="494" max="500" width="5.5546875" style="527" customWidth="1"/>
    <col min="501" max="501" width="7" style="527" customWidth="1"/>
    <col min="502" max="503" width="5.5546875" style="527" customWidth="1"/>
    <col min="504" max="745" width="11.44140625" style="527"/>
    <col min="746" max="746" width="16.109375" style="527" customWidth="1"/>
    <col min="747" max="748" width="5.5546875" style="527" customWidth="1"/>
    <col min="749" max="749" width="6.88671875" style="527" customWidth="1"/>
    <col min="750" max="756" width="5.5546875" style="527" customWidth="1"/>
    <col min="757" max="757" width="7" style="527" customWidth="1"/>
    <col min="758" max="759" width="5.5546875" style="527" customWidth="1"/>
    <col min="760" max="1001" width="11.44140625" style="527"/>
    <col min="1002" max="1002" width="16.109375" style="527" customWidth="1"/>
    <col min="1003" max="1004" width="5.5546875" style="527" customWidth="1"/>
    <col min="1005" max="1005" width="6.88671875" style="527" customWidth="1"/>
    <col min="1006" max="1012" width="5.5546875" style="527" customWidth="1"/>
    <col min="1013" max="1013" width="7" style="527" customWidth="1"/>
    <col min="1014" max="1015" width="5.5546875" style="527" customWidth="1"/>
    <col min="1016" max="1257" width="11.44140625" style="527"/>
    <col min="1258" max="1258" width="16.109375" style="527" customWidth="1"/>
    <col min="1259" max="1260" width="5.5546875" style="527" customWidth="1"/>
    <col min="1261" max="1261" width="6.88671875" style="527" customWidth="1"/>
    <col min="1262" max="1268" width="5.5546875" style="527" customWidth="1"/>
    <col min="1269" max="1269" width="7" style="527" customWidth="1"/>
    <col min="1270" max="1271" width="5.5546875" style="527" customWidth="1"/>
    <col min="1272" max="1513" width="11.44140625" style="527"/>
    <col min="1514" max="1514" width="16.109375" style="527" customWidth="1"/>
    <col min="1515" max="1516" width="5.5546875" style="527" customWidth="1"/>
    <col min="1517" max="1517" width="6.88671875" style="527" customWidth="1"/>
    <col min="1518" max="1524" width="5.5546875" style="527" customWidth="1"/>
    <col min="1525" max="1525" width="7" style="527" customWidth="1"/>
    <col min="1526" max="1527" width="5.5546875" style="527" customWidth="1"/>
    <col min="1528" max="1769" width="11.44140625" style="527"/>
    <col min="1770" max="1770" width="16.109375" style="527" customWidth="1"/>
    <col min="1771" max="1772" width="5.5546875" style="527" customWidth="1"/>
    <col min="1773" max="1773" width="6.88671875" style="527" customWidth="1"/>
    <col min="1774" max="1780" width="5.5546875" style="527" customWidth="1"/>
    <col min="1781" max="1781" width="7" style="527" customWidth="1"/>
    <col min="1782" max="1783" width="5.5546875" style="527" customWidth="1"/>
    <col min="1784" max="2025" width="11.44140625" style="527"/>
    <col min="2026" max="2026" width="16.109375" style="527" customWidth="1"/>
    <col min="2027" max="2028" width="5.5546875" style="527" customWidth="1"/>
    <col min="2029" max="2029" width="6.88671875" style="527" customWidth="1"/>
    <col min="2030" max="2036" width="5.5546875" style="527" customWidth="1"/>
    <col min="2037" max="2037" width="7" style="527" customWidth="1"/>
    <col min="2038" max="2039" width="5.5546875" style="527" customWidth="1"/>
    <col min="2040" max="2281" width="11.44140625" style="527"/>
    <col min="2282" max="2282" width="16.109375" style="527" customWidth="1"/>
    <col min="2283" max="2284" width="5.5546875" style="527" customWidth="1"/>
    <col min="2285" max="2285" width="6.88671875" style="527" customWidth="1"/>
    <col min="2286" max="2292" width="5.5546875" style="527" customWidth="1"/>
    <col min="2293" max="2293" width="7" style="527" customWidth="1"/>
    <col min="2294" max="2295" width="5.5546875" style="527" customWidth="1"/>
    <col min="2296" max="2537" width="11.44140625" style="527"/>
    <col min="2538" max="2538" width="16.109375" style="527" customWidth="1"/>
    <col min="2539" max="2540" width="5.5546875" style="527" customWidth="1"/>
    <col min="2541" max="2541" width="6.88671875" style="527" customWidth="1"/>
    <col min="2542" max="2548" width="5.5546875" style="527" customWidth="1"/>
    <col min="2549" max="2549" width="7" style="527" customWidth="1"/>
    <col min="2550" max="2551" width="5.5546875" style="527" customWidth="1"/>
    <col min="2552" max="2793" width="11.44140625" style="527"/>
    <col min="2794" max="2794" width="16.109375" style="527" customWidth="1"/>
    <col min="2795" max="2796" width="5.5546875" style="527" customWidth="1"/>
    <col min="2797" max="2797" width="6.88671875" style="527" customWidth="1"/>
    <col min="2798" max="2804" width="5.5546875" style="527" customWidth="1"/>
    <col min="2805" max="2805" width="7" style="527" customWidth="1"/>
    <col min="2806" max="2807" width="5.5546875" style="527" customWidth="1"/>
    <col min="2808" max="3049" width="11.44140625" style="527"/>
    <col min="3050" max="3050" width="16.109375" style="527" customWidth="1"/>
    <col min="3051" max="3052" width="5.5546875" style="527" customWidth="1"/>
    <col min="3053" max="3053" width="6.88671875" style="527" customWidth="1"/>
    <col min="3054" max="3060" width="5.5546875" style="527" customWidth="1"/>
    <col min="3061" max="3061" width="7" style="527" customWidth="1"/>
    <col min="3062" max="3063" width="5.5546875" style="527" customWidth="1"/>
    <col min="3064" max="3305" width="11.44140625" style="527"/>
    <col min="3306" max="3306" width="16.109375" style="527" customWidth="1"/>
    <col min="3307" max="3308" width="5.5546875" style="527" customWidth="1"/>
    <col min="3309" max="3309" width="6.88671875" style="527" customWidth="1"/>
    <col min="3310" max="3316" width="5.5546875" style="527" customWidth="1"/>
    <col min="3317" max="3317" width="7" style="527" customWidth="1"/>
    <col min="3318" max="3319" width="5.5546875" style="527" customWidth="1"/>
    <col min="3320" max="3561" width="11.44140625" style="527"/>
    <col min="3562" max="3562" width="16.109375" style="527" customWidth="1"/>
    <col min="3563" max="3564" width="5.5546875" style="527" customWidth="1"/>
    <col min="3565" max="3565" width="6.88671875" style="527" customWidth="1"/>
    <col min="3566" max="3572" width="5.5546875" style="527" customWidth="1"/>
    <col min="3573" max="3573" width="7" style="527" customWidth="1"/>
    <col min="3574" max="3575" width="5.5546875" style="527" customWidth="1"/>
    <col min="3576" max="3817" width="11.44140625" style="527"/>
    <col min="3818" max="3818" width="16.109375" style="527" customWidth="1"/>
    <col min="3819" max="3820" width="5.5546875" style="527" customWidth="1"/>
    <col min="3821" max="3821" width="6.88671875" style="527" customWidth="1"/>
    <col min="3822" max="3828" width="5.5546875" style="527" customWidth="1"/>
    <col min="3829" max="3829" width="7" style="527" customWidth="1"/>
    <col min="3830" max="3831" width="5.5546875" style="527" customWidth="1"/>
    <col min="3832" max="4073" width="11.44140625" style="527"/>
    <col min="4074" max="4074" width="16.109375" style="527" customWidth="1"/>
    <col min="4075" max="4076" width="5.5546875" style="527" customWidth="1"/>
    <col min="4077" max="4077" width="6.88671875" style="527" customWidth="1"/>
    <col min="4078" max="4084" width="5.5546875" style="527" customWidth="1"/>
    <col min="4085" max="4085" width="7" style="527" customWidth="1"/>
    <col min="4086" max="4087" width="5.5546875" style="527" customWidth="1"/>
    <col min="4088" max="4329" width="11.44140625" style="527"/>
    <col min="4330" max="4330" width="16.109375" style="527" customWidth="1"/>
    <col min="4331" max="4332" width="5.5546875" style="527" customWidth="1"/>
    <col min="4333" max="4333" width="6.88671875" style="527" customWidth="1"/>
    <col min="4334" max="4340" width="5.5546875" style="527" customWidth="1"/>
    <col min="4341" max="4341" width="7" style="527" customWidth="1"/>
    <col min="4342" max="4343" width="5.5546875" style="527" customWidth="1"/>
    <col min="4344" max="4585" width="11.44140625" style="527"/>
    <col min="4586" max="4586" width="16.109375" style="527" customWidth="1"/>
    <col min="4587" max="4588" width="5.5546875" style="527" customWidth="1"/>
    <col min="4589" max="4589" width="6.88671875" style="527" customWidth="1"/>
    <col min="4590" max="4596" width="5.5546875" style="527" customWidth="1"/>
    <col min="4597" max="4597" width="7" style="527" customWidth="1"/>
    <col min="4598" max="4599" width="5.5546875" style="527" customWidth="1"/>
    <col min="4600" max="4841" width="11.44140625" style="527"/>
    <col min="4842" max="4842" width="16.109375" style="527" customWidth="1"/>
    <col min="4843" max="4844" width="5.5546875" style="527" customWidth="1"/>
    <col min="4845" max="4845" width="6.88671875" style="527" customWidth="1"/>
    <col min="4846" max="4852" width="5.5546875" style="527" customWidth="1"/>
    <col min="4853" max="4853" width="7" style="527" customWidth="1"/>
    <col min="4854" max="4855" width="5.5546875" style="527" customWidth="1"/>
    <col min="4856" max="5097" width="11.44140625" style="527"/>
    <col min="5098" max="5098" width="16.109375" style="527" customWidth="1"/>
    <col min="5099" max="5100" width="5.5546875" style="527" customWidth="1"/>
    <col min="5101" max="5101" width="6.88671875" style="527" customWidth="1"/>
    <col min="5102" max="5108" width="5.5546875" style="527" customWidth="1"/>
    <col min="5109" max="5109" width="7" style="527" customWidth="1"/>
    <col min="5110" max="5111" width="5.5546875" style="527" customWidth="1"/>
    <col min="5112" max="5353" width="11.44140625" style="527"/>
    <col min="5354" max="5354" width="16.109375" style="527" customWidth="1"/>
    <col min="5355" max="5356" width="5.5546875" style="527" customWidth="1"/>
    <col min="5357" max="5357" width="6.88671875" style="527" customWidth="1"/>
    <col min="5358" max="5364" width="5.5546875" style="527" customWidth="1"/>
    <col min="5365" max="5365" width="7" style="527" customWidth="1"/>
    <col min="5366" max="5367" width="5.5546875" style="527" customWidth="1"/>
    <col min="5368" max="5609" width="11.44140625" style="527"/>
    <col min="5610" max="5610" width="16.109375" style="527" customWidth="1"/>
    <col min="5611" max="5612" width="5.5546875" style="527" customWidth="1"/>
    <col min="5613" max="5613" width="6.88671875" style="527" customWidth="1"/>
    <col min="5614" max="5620" width="5.5546875" style="527" customWidth="1"/>
    <col min="5621" max="5621" width="7" style="527" customWidth="1"/>
    <col min="5622" max="5623" width="5.5546875" style="527" customWidth="1"/>
    <col min="5624" max="5865" width="11.44140625" style="527"/>
    <col min="5866" max="5866" width="16.109375" style="527" customWidth="1"/>
    <col min="5867" max="5868" width="5.5546875" style="527" customWidth="1"/>
    <col min="5869" max="5869" width="6.88671875" style="527" customWidth="1"/>
    <col min="5870" max="5876" width="5.5546875" style="527" customWidth="1"/>
    <col min="5877" max="5877" width="7" style="527" customWidth="1"/>
    <col min="5878" max="5879" width="5.5546875" style="527" customWidth="1"/>
    <col min="5880" max="6121" width="11.44140625" style="527"/>
    <col min="6122" max="6122" width="16.109375" style="527" customWidth="1"/>
    <col min="6123" max="6124" width="5.5546875" style="527" customWidth="1"/>
    <col min="6125" max="6125" width="6.88671875" style="527" customWidth="1"/>
    <col min="6126" max="6132" width="5.5546875" style="527" customWidth="1"/>
    <col min="6133" max="6133" width="7" style="527" customWidth="1"/>
    <col min="6134" max="6135" width="5.5546875" style="527" customWidth="1"/>
    <col min="6136" max="6377" width="11.44140625" style="527"/>
    <col min="6378" max="6378" width="16.109375" style="527" customWidth="1"/>
    <col min="6379" max="6380" width="5.5546875" style="527" customWidth="1"/>
    <col min="6381" max="6381" width="6.88671875" style="527" customWidth="1"/>
    <col min="6382" max="6388" width="5.5546875" style="527" customWidth="1"/>
    <col min="6389" max="6389" width="7" style="527" customWidth="1"/>
    <col min="6390" max="6391" width="5.5546875" style="527" customWidth="1"/>
    <col min="6392" max="6633" width="11.44140625" style="527"/>
    <col min="6634" max="6634" width="16.109375" style="527" customWidth="1"/>
    <col min="6635" max="6636" width="5.5546875" style="527" customWidth="1"/>
    <col min="6637" max="6637" width="6.88671875" style="527" customWidth="1"/>
    <col min="6638" max="6644" width="5.5546875" style="527" customWidth="1"/>
    <col min="6645" max="6645" width="7" style="527" customWidth="1"/>
    <col min="6646" max="6647" width="5.5546875" style="527" customWidth="1"/>
    <col min="6648" max="6889" width="11.44140625" style="527"/>
    <col min="6890" max="6890" width="16.109375" style="527" customWidth="1"/>
    <col min="6891" max="6892" width="5.5546875" style="527" customWidth="1"/>
    <col min="6893" max="6893" width="6.88671875" style="527" customWidth="1"/>
    <col min="6894" max="6900" width="5.5546875" style="527" customWidth="1"/>
    <col min="6901" max="6901" width="7" style="527" customWidth="1"/>
    <col min="6902" max="6903" width="5.5546875" style="527" customWidth="1"/>
    <col min="6904" max="7145" width="11.44140625" style="527"/>
    <col min="7146" max="7146" width="16.109375" style="527" customWidth="1"/>
    <col min="7147" max="7148" width="5.5546875" style="527" customWidth="1"/>
    <col min="7149" max="7149" width="6.88671875" style="527" customWidth="1"/>
    <col min="7150" max="7156" width="5.5546875" style="527" customWidth="1"/>
    <col min="7157" max="7157" width="7" style="527" customWidth="1"/>
    <col min="7158" max="7159" width="5.5546875" style="527" customWidth="1"/>
    <col min="7160" max="7401" width="11.44140625" style="527"/>
    <col min="7402" max="7402" width="16.109375" style="527" customWidth="1"/>
    <col min="7403" max="7404" width="5.5546875" style="527" customWidth="1"/>
    <col min="7405" max="7405" width="6.88671875" style="527" customWidth="1"/>
    <col min="7406" max="7412" width="5.5546875" style="527" customWidth="1"/>
    <col min="7413" max="7413" width="7" style="527" customWidth="1"/>
    <col min="7414" max="7415" width="5.5546875" style="527" customWidth="1"/>
    <col min="7416" max="7657" width="11.44140625" style="527"/>
    <col min="7658" max="7658" width="16.109375" style="527" customWidth="1"/>
    <col min="7659" max="7660" width="5.5546875" style="527" customWidth="1"/>
    <col min="7661" max="7661" width="6.88671875" style="527" customWidth="1"/>
    <col min="7662" max="7668" width="5.5546875" style="527" customWidth="1"/>
    <col min="7669" max="7669" width="7" style="527" customWidth="1"/>
    <col min="7670" max="7671" width="5.5546875" style="527" customWidth="1"/>
    <col min="7672" max="7913" width="11.44140625" style="527"/>
    <col min="7914" max="7914" width="16.109375" style="527" customWidth="1"/>
    <col min="7915" max="7916" width="5.5546875" style="527" customWidth="1"/>
    <col min="7917" max="7917" width="6.88671875" style="527" customWidth="1"/>
    <col min="7918" max="7924" width="5.5546875" style="527" customWidth="1"/>
    <col min="7925" max="7925" width="7" style="527" customWidth="1"/>
    <col min="7926" max="7927" width="5.5546875" style="527" customWidth="1"/>
    <col min="7928" max="8169" width="11.44140625" style="527"/>
    <col min="8170" max="8170" width="16.109375" style="527" customWidth="1"/>
    <col min="8171" max="8172" width="5.5546875" style="527" customWidth="1"/>
    <col min="8173" max="8173" width="6.88671875" style="527" customWidth="1"/>
    <col min="8174" max="8180" width="5.5546875" style="527" customWidth="1"/>
    <col min="8181" max="8181" width="7" style="527" customWidth="1"/>
    <col min="8182" max="8183" width="5.5546875" style="527" customWidth="1"/>
    <col min="8184" max="8425" width="11.44140625" style="527"/>
    <col min="8426" max="8426" width="16.109375" style="527" customWidth="1"/>
    <col min="8427" max="8428" width="5.5546875" style="527" customWidth="1"/>
    <col min="8429" max="8429" width="6.88671875" style="527" customWidth="1"/>
    <col min="8430" max="8436" width="5.5546875" style="527" customWidth="1"/>
    <col min="8437" max="8437" width="7" style="527" customWidth="1"/>
    <col min="8438" max="8439" width="5.5546875" style="527" customWidth="1"/>
    <col min="8440" max="8681" width="11.44140625" style="527"/>
    <col min="8682" max="8682" width="16.109375" style="527" customWidth="1"/>
    <col min="8683" max="8684" width="5.5546875" style="527" customWidth="1"/>
    <col min="8685" max="8685" width="6.88671875" style="527" customWidth="1"/>
    <col min="8686" max="8692" width="5.5546875" style="527" customWidth="1"/>
    <col min="8693" max="8693" width="7" style="527" customWidth="1"/>
    <col min="8694" max="8695" width="5.5546875" style="527" customWidth="1"/>
    <col min="8696" max="8937" width="11.44140625" style="527"/>
    <col min="8938" max="8938" width="16.109375" style="527" customWidth="1"/>
    <col min="8939" max="8940" width="5.5546875" style="527" customWidth="1"/>
    <col min="8941" max="8941" width="6.88671875" style="527" customWidth="1"/>
    <col min="8942" max="8948" width="5.5546875" style="527" customWidth="1"/>
    <col min="8949" max="8949" width="7" style="527" customWidth="1"/>
    <col min="8950" max="8951" width="5.5546875" style="527" customWidth="1"/>
    <col min="8952" max="9193" width="11.44140625" style="527"/>
    <col min="9194" max="9194" width="16.109375" style="527" customWidth="1"/>
    <col min="9195" max="9196" width="5.5546875" style="527" customWidth="1"/>
    <col min="9197" max="9197" width="6.88671875" style="527" customWidth="1"/>
    <col min="9198" max="9204" width="5.5546875" style="527" customWidth="1"/>
    <col min="9205" max="9205" width="7" style="527" customWidth="1"/>
    <col min="9206" max="9207" width="5.5546875" style="527" customWidth="1"/>
    <col min="9208" max="9449" width="11.44140625" style="527"/>
    <col min="9450" max="9450" width="16.109375" style="527" customWidth="1"/>
    <col min="9451" max="9452" width="5.5546875" style="527" customWidth="1"/>
    <col min="9453" max="9453" width="6.88671875" style="527" customWidth="1"/>
    <col min="9454" max="9460" width="5.5546875" style="527" customWidth="1"/>
    <col min="9461" max="9461" width="7" style="527" customWidth="1"/>
    <col min="9462" max="9463" width="5.5546875" style="527" customWidth="1"/>
    <col min="9464" max="9705" width="11.44140625" style="527"/>
    <col min="9706" max="9706" width="16.109375" style="527" customWidth="1"/>
    <col min="9707" max="9708" width="5.5546875" style="527" customWidth="1"/>
    <col min="9709" max="9709" width="6.88671875" style="527" customWidth="1"/>
    <col min="9710" max="9716" width="5.5546875" style="527" customWidth="1"/>
    <col min="9717" max="9717" width="7" style="527" customWidth="1"/>
    <col min="9718" max="9719" width="5.5546875" style="527" customWidth="1"/>
    <col min="9720" max="9961" width="11.44140625" style="527"/>
    <col min="9962" max="9962" width="16.109375" style="527" customWidth="1"/>
    <col min="9963" max="9964" width="5.5546875" style="527" customWidth="1"/>
    <col min="9965" max="9965" width="6.88671875" style="527" customWidth="1"/>
    <col min="9966" max="9972" width="5.5546875" style="527" customWidth="1"/>
    <col min="9973" max="9973" width="7" style="527" customWidth="1"/>
    <col min="9974" max="9975" width="5.5546875" style="527" customWidth="1"/>
    <col min="9976" max="10217" width="11.44140625" style="527"/>
    <col min="10218" max="10218" width="16.109375" style="527" customWidth="1"/>
    <col min="10219" max="10220" width="5.5546875" style="527" customWidth="1"/>
    <col min="10221" max="10221" width="6.88671875" style="527" customWidth="1"/>
    <col min="10222" max="10228" width="5.5546875" style="527" customWidth="1"/>
    <col min="10229" max="10229" width="7" style="527" customWidth="1"/>
    <col min="10230" max="10231" width="5.5546875" style="527" customWidth="1"/>
    <col min="10232" max="10473" width="11.44140625" style="527"/>
    <col min="10474" max="10474" width="16.109375" style="527" customWidth="1"/>
    <col min="10475" max="10476" width="5.5546875" style="527" customWidth="1"/>
    <col min="10477" max="10477" width="6.88671875" style="527" customWidth="1"/>
    <col min="10478" max="10484" width="5.5546875" style="527" customWidth="1"/>
    <col min="10485" max="10485" width="7" style="527" customWidth="1"/>
    <col min="10486" max="10487" width="5.5546875" style="527" customWidth="1"/>
    <col min="10488" max="10729" width="11.44140625" style="527"/>
    <col min="10730" max="10730" width="16.109375" style="527" customWidth="1"/>
    <col min="10731" max="10732" width="5.5546875" style="527" customWidth="1"/>
    <col min="10733" max="10733" width="6.88671875" style="527" customWidth="1"/>
    <col min="10734" max="10740" width="5.5546875" style="527" customWidth="1"/>
    <col min="10741" max="10741" width="7" style="527" customWidth="1"/>
    <col min="10742" max="10743" width="5.5546875" style="527" customWidth="1"/>
    <col min="10744" max="10985" width="11.44140625" style="527"/>
    <col min="10986" max="10986" width="16.109375" style="527" customWidth="1"/>
    <col min="10987" max="10988" width="5.5546875" style="527" customWidth="1"/>
    <col min="10989" max="10989" width="6.88671875" style="527" customWidth="1"/>
    <col min="10990" max="10996" width="5.5546875" style="527" customWidth="1"/>
    <col min="10997" max="10997" width="7" style="527" customWidth="1"/>
    <col min="10998" max="10999" width="5.5546875" style="527" customWidth="1"/>
    <col min="11000" max="11241" width="11.44140625" style="527"/>
    <col min="11242" max="11242" width="16.109375" style="527" customWidth="1"/>
    <col min="11243" max="11244" width="5.5546875" style="527" customWidth="1"/>
    <col min="11245" max="11245" width="6.88671875" style="527" customWidth="1"/>
    <col min="11246" max="11252" width="5.5546875" style="527" customWidth="1"/>
    <col min="11253" max="11253" width="7" style="527" customWidth="1"/>
    <col min="11254" max="11255" width="5.5546875" style="527" customWidth="1"/>
    <col min="11256" max="11497" width="11.44140625" style="527"/>
    <col min="11498" max="11498" width="16.109375" style="527" customWidth="1"/>
    <col min="11499" max="11500" width="5.5546875" style="527" customWidth="1"/>
    <col min="11501" max="11501" width="6.88671875" style="527" customWidth="1"/>
    <col min="11502" max="11508" width="5.5546875" style="527" customWidth="1"/>
    <col min="11509" max="11509" width="7" style="527" customWidth="1"/>
    <col min="11510" max="11511" width="5.5546875" style="527" customWidth="1"/>
    <col min="11512" max="11753" width="11.44140625" style="527"/>
    <col min="11754" max="11754" width="16.109375" style="527" customWidth="1"/>
    <col min="11755" max="11756" width="5.5546875" style="527" customWidth="1"/>
    <col min="11757" max="11757" width="6.88671875" style="527" customWidth="1"/>
    <col min="11758" max="11764" width="5.5546875" style="527" customWidth="1"/>
    <col min="11765" max="11765" width="7" style="527" customWidth="1"/>
    <col min="11766" max="11767" width="5.5546875" style="527" customWidth="1"/>
    <col min="11768" max="12009" width="11.44140625" style="527"/>
    <col min="12010" max="12010" width="16.109375" style="527" customWidth="1"/>
    <col min="12011" max="12012" width="5.5546875" style="527" customWidth="1"/>
    <col min="12013" max="12013" width="6.88671875" style="527" customWidth="1"/>
    <col min="12014" max="12020" width="5.5546875" style="527" customWidth="1"/>
    <col min="12021" max="12021" width="7" style="527" customWidth="1"/>
    <col min="12022" max="12023" width="5.5546875" style="527" customWidth="1"/>
    <col min="12024" max="12265" width="11.44140625" style="527"/>
    <col min="12266" max="12266" width="16.109375" style="527" customWidth="1"/>
    <col min="12267" max="12268" width="5.5546875" style="527" customWidth="1"/>
    <col min="12269" max="12269" width="6.88671875" style="527" customWidth="1"/>
    <col min="12270" max="12276" width="5.5546875" style="527" customWidth="1"/>
    <col min="12277" max="12277" width="7" style="527" customWidth="1"/>
    <col min="12278" max="12279" width="5.5546875" style="527" customWidth="1"/>
    <col min="12280" max="12521" width="11.44140625" style="527"/>
    <col min="12522" max="12522" width="16.109375" style="527" customWidth="1"/>
    <col min="12523" max="12524" width="5.5546875" style="527" customWidth="1"/>
    <col min="12525" max="12525" width="6.88671875" style="527" customWidth="1"/>
    <col min="12526" max="12532" width="5.5546875" style="527" customWidth="1"/>
    <col min="12533" max="12533" width="7" style="527" customWidth="1"/>
    <col min="12534" max="12535" width="5.5546875" style="527" customWidth="1"/>
    <col min="12536" max="12777" width="11.44140625" style="527"/>
    <col min="12778" max="12778" width="16.109375" style="527" customWidth="1"/>
    <col min="12779" max="12780" width="5.5546875" style="527" customWidth="1"/>
    <col min="12781" max="12781" width="6.88671875" style="527" customWidth="1"/>
    <col min="12782" max="12788" width="5.5546875" style="527" customWidth="1"/>
    <col min="12789" max="12789" width="7" style="527" customWidth="1"/>
    <col min="12790" max="12791" width="5.5546875" style="527" customWidth="1"/>
    <col min="12792" max="13033" width="11.44140625" style="527"/>
    <col min="13034" max="13034" width="16.109375" style="527" customWidth="1"/>
    <col min="13035" max="13036" width="5.5546875" style="527" customWidth="1"/>
    <col min="13037" max="13037" width="6.88671875" style="527" customWidth="1"/>
    <col min="13038" max="13044" width="5.5546875" style="527" customWidth="1"/>
    <col min="13045" max="13045" width="7" style="527" customWidth="1"/>
    <col min="13046" max="13047" width="5.5546875" style="527" customWidth="1"/>
    <col min="13048" max="13289" width="11.44140625" style="527"/>
    <col min="13290" max="13290" width="16.109375" style="527" customWidth="1"/>
    <col min="13291" max="13292" width="5.5546875" style="527" customWidth="1"/>
    <col min="13293" max="13293" width="6.88671875" style="527" customWidth="1"/>
    <col min="13294" max="13300" width="5.5546875" style="527" customWidth="1"/>
    <col min="13301" max="13301" width="7" style="527" customWidth="1"/>
    <col min="13302" max="13303" width="5.5546875" style="527" customWidth="1"/>
    <col min="13304" max="13545" width="11.44140625" style="527"/>
    <col min="13546" max="13546" width="16.109375" style="527" customWidth="1"/>
    <col min="13547" max="13548" width="5.5546875" style="527" customWidth="1"/>
    <col min="13549" max="13549" width="6.88671875" style="527" customWidth="1"/>
    <col min="13550" max="13556" width="5.5546875" style="527" customWidth="1"/>
    <col min="13557" max="13557" width="7" style="527" customWidth="1"/>
    <col min="13558" max="13559" width="5.5546875" style="527" customWidth="1"/>
    <col min="13560" max="13801" width="11.44140625" style="527"/>
    <col min="13802" max="13802" width="16.109375" style="527" customWidth="1"/>
    <col min="13803" max="13804" width="5.5546875" style="527" customWidth="1"/>
    <col min="13805" max="13805" width="6.88671875" style="527" customWidth="1"/>
    <col min="13806" max="13812" width="5.5546875" style="527" customWidth="1"/>
    <col min="13813" max="13813" width="7" style="527" customWidth="1"/>
    <col min="13814" max="13815" width="5.5546875" style="527" customWidth="1"/>
    <col min="13816" max="14057" width="11.44140625" style="527"/>
    <col min="14058" max="14058" width="16.109375" style="527" customWidth="1"/>
    <col min="14059" max="14060" width="5.5546875" style="527" customWidth="1"/>
    <col min="14061" max="14061" width="6.88671875" style="527" customWidth="1"/>
    <col min="14062" max="14068" width="5.5546875" style="527" customWidth="1"/>
    <col min="14069" max="14069" width="7" style="527" customWidth="1"/>
    <col min="14070" max="14071" width="5.5546875" style="527" customWidth="1"/>
    <col min="14072" max="14313" width="11.44140625" style="527"/>
    <col min="14314" max="14314" width="16.109375" style="527" customWidth="1"/>
    <col min="14315" max="14316" width="5.5546875" style="527" customWidth="1"/>
    <col min="14317" max="14317" width="6.88671875" style="527" customWidth="1"/>
    <col min="14318" max="14324" width="5.5546875" style="527" customWidth="1"/>
    <col min="14325" max="14325" width="7" style="527" customWidth="1"/>
    <col min="14326" max="14327" width="5.5546875" style="527" customWidth="1"/>
    <col min="14328" max="14569" width="11.44140625" style="527"/>
    <col min="14570" max="14570" width="16.109375" style="527" customWidth="1"/>
    <col min="14571" max="14572" width="5.5546875" style="527" customWidth="1"/>
    <col min="14573" max="14573" width="6.88671875" style="527" customWidth="1"/>
    <col min="14574" max="14580" width="5.5546875" style="527" customWidth="1"/>
    <col min="14581" max="14581" width="7" style="527" customWidth="1"/>
    <col min="14582" max="14583" width="5.5546875" style="527" customWidth="1"/>
    <col min="14584" max="14825" width="11.44140625" style="527"/>
    <col min="14826" max="14826" width="16.109375" style="527" customWidth="1"/>
    <col min="14827" max="14828" width="5.5546875" style="527" customWidth="1"/>
    <col min="14829" max="14829" width="6.88671875" style="527" customWidth="1"/>
    <col min="14830" max="14836" width="5.5546875" style="527" customWidth="1"/>
    <col min="14837" max="14837" width="7" style="527" customWidth="1"/>
    <col min="14838" max="14839" width="5.5546875" style="527" customWidth="1"/>
    <col min="14840" max="15081" width="11.44140625" style="527"/>
    <col min="15082" max="15082" width="16.109375" style="527" customWidth="1"/>
    <col min="15083" max="15084" width="5.5546875" style="527" customWidth="1"/>
    <col min="15085" max="15085" width="6.88671875" style="527" customWidth="1"/>
    <col min="15086" max="15092" width="5.5546875" style="527" customWidth="1"/>
    <col min="15093" max="15093" width="7" style="527" customWidth="1"/>
    <col min="15094" max="15095" width="5.5546875" style="527" customWidth="1"/>
    <col min="15096" max="15337" width="11.44140625" style="527"/>
    <col min="15338" max="15338" width="16.109375" style="527" customWidth="1"/>
    <col min="15339" max="15340" width="5.5546875" style="527" customWidth="1"/>
    <col min="15341" max="15341" width="6.88671875" style="527" customWidth="1"/>
    <col min="15342" max="15348" width="5.5546875" style="527" customWidth="1"/>
    <col min="15349" max="15349" width="7" style="527" customWidth="1"/>
    <col min="15350" max="15351" width="5.5546875" style="527" customWidth="1"/>
    <col min="15352" max="15593" width="11.44140625" style="527"/>
    <col min="15594" max="15594" width="16.109375" style="527" customWidth="1"/>
    <col min="15595" max="15596" width="5.5546875" style="527" customWidth="1"/>
    <col min="15597" max="15597" width="6.88671875" style="527" customWidth="1"/>
    <col min="15598" max="15604" width="5.5546875" style="527" customWidth="1"/>
    <col min="15605" max="15605" width="7" style="527" customWidth="1"/>
    <col min="15606" max="15607" width="5.5546875" style="527" customWidth="1"/>
    <col min="15608" max="15849" width="11.44140625" style="527"/>
    <col min="15850" max="15850" width="16.109375" style="527" customWidth="1"/>
    <col min="15851" max="15852" width="5.5546875" style="527" customWidth="1"/>
    <col min="15853" max="15853" width="6.88671875" style="527" customWidth="1"/>
    <col min="15854" max="15860" width="5.5546875" style="527" customWidth="1"/>
    <col min="15861" max="15861" width="7" style="527" customWidth="1"/>
    <col min="15862" max="15863" width="5.5546875" style="527" customWidth="1"/>
    <col min="15864" max="16105" width="11.44140625" style="527"/>
    <col min="16106" max="16106" width="16.109375" style="527" customWidth="1"/>
    <col min="16107" max="16108" width="5.5546875" style="527" customWidth="1"/>
    <col min="16109" max="16109" width="6.88671875" style="527" customWidth="1"/>
    <col min="16110" max="16116" width="5.5546875" style="527" customWidth="1"/>
    <col min="16117" max="16117" width="7" style="527" customWidth="1"/>
    <col min="16118" max="16119" width="5.5546875" style="527" customWidth="1"/>
    <col min="16120" max="16384" width="11.44140625" style="527"/>
  </cols>
  <sheetData>
    <row r="1" spans="1:14" ht="11.1" customHeight="1">
      <c r="A1" s="1445" t="s">
        <v>728</v>
      </c>
      <c r="B1" s="1445"/>
      <c r="C1" s="1445"/>
      <c r="D1" s="1445"/>
      <c r="E1" s="1445"/>
      <c r="F1" s="1445"/>
      <c r="G1" s="1445"/>
      <c r="H1" s="1445"/>
      <c r="I1" s="1445"/>
      <c r="J1" s="1445"/>
      <c r="K1" s="1445"/>
      <c r="L1" s="1445"/>
      <c r="M1" s="1445"/>
      <c r="N1" s="1445"/>
    </row>
    <row r="2" spans="1:14" ht="11.1" customHeight="1">
      <c r="A2" s="1445" t="s">
        <v>542</v>
      </c>
      <c r="B2" s="1445"/>
      <c r="C2" s="1445"/>
      <c r="D2" s="1445"/>
      <c r="E2" s="1445"/>
      <c r="F2" s="1445"/>
      <c r="G2" s="1445"/>
      <c r="H2" s="1445"/>
      <c r="I2" s="1445"/>
      <c r="J2" s="1445"/>
      <c r="K2" s="1445"/>
      <c r="L2" s="1445"/>
      <c r="M2" s="1445"/>
      <c r="N2" s="1445"/>
    </row>
    <row r="3" spans="1:14" ht="11.1" customHeight="1">
      <c r="A3" s="1445" t="s">
        <v>227</v>
      </c>
      <c r="B3" s="1445"/>
      <c r="C3" s="1445"/>
      <c r="D3" s="1445"/>
      <c r="E3" s="1445"/>
      <c r="F3" s="1445"/>
      <c r="G3" s="1445"/>
      <c r="H3" s="1445"/>
      <c r="I3" s="1445"/>
      <c r="J3" s="1445"/>
      <c r="K3" s="1445"/>
      <c r="L3" s="1445"/>
      <c r="M3" s="1445"/>
      <c r="N3" s="1445"/>
    </row>
    <row r="4" spans="1:14" ht="11.1" customHeight="1" thickBot="1">
      <c r="A4" s="251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</row>
    <row r="5" spans="1:14" s="84" customFormat="1" ht="12" customHeight="1">
      <c r="A5" s="1754" t="s">
        <v>146</v>
      </c>
      <c r="B5" s="1756" t="s">
        <v>544</v>
      </c>
      <c r="C5" s="1748" t="s">
        <v>551</v>
      </c>
      <c r="D5" s="1749"/>
      <c r="E5" s="1749"/>
      <c r="F5" s="1749"/>
      <c r="G5" s="1749"/>
      <c r="H5" s="1750"/>
      <c r="I5" s="1751" t="s">
        <v>543</v>
      </c>
      <c r="J5" s="1752"/>
      <c r="K5" s="1752"/>
      <c r="L5" s="1752"/>
      <c r="M5" s="1752"/>
      <c r="N5" s="1753"/>
    </row>
    <row r="6" spans="1:14" s="84" customFormat="1" ht="19.5" customHeight="1">
      <c r="A6" s="1755"/>
      <c r="B6" s="1757"/>
      <c r="C6" s="1217" t="s">
        <v>545</v>
      </c>
      <c r="D6" s="1218" t="s">
        <v>716</v>
      </c>
      <c r="E6" s="1218" t="s">
        <v>546</v>
      </c>
      <c r="F6" s="1218" t="s">
        <v>726</v>
      </c>
      <c r="G6" s="1218" t="s">
        <v>717</v>
      </c>
      <c r="H6" s="1219" t="s">
        <v>142</v>
      </c>
      <c r="I6" s="1217" t="s">
        <v>545</v>
      </c>
      <c r="J6" s="1218" t="s">
        <v>547</v>
      </c>
      <c r="K6" s="1218" t="s">
        <v>716</v>
      </c>
      <c r="L6" s="1218" t="s">
        <v>546</v>
      </c>
      <c r="M6" s="1218" t="s">
        <v>717</v>
      </c>
      <c r="N6" s="1219" t="s">
        <v>142</v>
      </c>
    </row>
    <row r="7" spans="1:14" ht="11.1" customHeight="1">
      <c r="A7" s="1746" t="s">
        <v>8</v>
      </c>
      <c r="B7" s="992" t="s">
        <v>548</v>
      </c>
      <c r="C7" s="951">
        <v>4</v>
      </c>
      <c r="D7" s="952"/>
      <c r="E7" s="952"/>
      <c r="F7" s="952"/>
      <c r="G7" s="952"/>
      <c r="H7" s="953">
        <v>4</v>
      </c>
      <c r="I7" s="951"/>
      <c r="J7" s="952">
        <v>1</v>
      </c>
      <c r="K7" s="952">
        <v>3</v>
      </c>
      <c r="L7" s="952"/>
      <c r="M7" s="952"/>
      <c r="N7" s="953">
        <v>4</v>
      </c>
    </row>
    <row r="8" spans="1:14" ht="11.1" customHeight="1">
      <c r="A8" s="1747"/>
      <c r="B8" s="984" t="s">
        <v>549</v>
      </c>
      <c r="C8" s="788"/>
      <c r="D8" s="789"/>
      <c r="E8" s="789"/>
      <c r="F8" s="789"/>
      <c r="G8" s="789"/>
      <c r="H8" s="790"/>
      <c r="I8" s="788"/>
      <c r="J8" s="789"/>
      <c r="K8" s="789">
        <v>1</v>
      </c>
      <c r="L8" s="789"/>
      <c r="M8" s="789"/>
      <c r="N8" s="790">
        <v>1</v>
      </c>
    </row>
    <row r="9" spans="1:14" ht="11.1" customHeight="1">
      <c r="A9" s="1732" t="s">
        <v>14</v>
      </c>
      <c r="B9" s="984" t="s">
        <v>548</v>
      </c>
      <c r="C9" s="788">
        <v>1</v>
      </c>
      <c r="D9" s="789">
        <v>6</v>
      </c>
      <c r="E9" s="789"/>
      <c r="F9" s="789">
        <v>10</v>
      </c>
      <c r="G9" s="789">
        <v>3</v>
      </c>
      <c r="H9" s="790">
        <v>20</v>
      </c>
      <c r="I9" s="788"/>
      <c r="J9" s="789">
        <v>1</v>
      </c>
      <c r="K9" s="789">
        <v>8</v>
      </c>
      <c r="L9" s="789">
        <v>5</v>
      </c>
      <c r="M9" s="789"/>
      <c r="N9" s="790">
        <v>14</v>
      </c>
    </row>
    <row r="10" spans="1:14" ht="11.1" customHeight="1">
      <c r="A10" s="1732"/>
      <c r="B10" s="984" t="s">
        <v>549</v>
      </c>
      <c r="C10" s="788">
        <v>1</v>
      </c>
      <c r="D10" s="789">
        <v>4</v>
      </c>
      <c r="E10" s="789"/>
      <c r="F10" s="789">
        <v>10</v>
      </c>
      <c r="G10" s="789">
        <v>5</v>
      </c>
      <c r="H10" s="790">
        <v>20</v>
      </c>
      <c r="I10" s="788"/>
      <c r="J10" s="789"/>
      <c r="K10" s="789">
        <v>7</v>
      </c>
      <c r="L10" s="789">
        <v>1</v>
      </c>
      <c r="M10" s="789"/>
      <c r="N10" s="790">
        <v>8</v>
      </c>
    </row>
    <row r="11" spans="1:14" ht="11.1" customHeight="1">
      <c r="A11" s="1732" t="s">
        <v>19</v>
      </c>
      <c r="B11" s="984" t="s">
        <v>548</v>
      </c>
      <c r="C11" s="788">
        <v>9</v>
      </c>
      <c r="D11" s="789">
        <v>35</v>
      </c>
      <c r="E11" s="789">
        <v>1</v>
      </c>
      <c r="F11" s="789"/>
      <c r="G11" s="789">
        <v>14</v>
      </c>
      <c r="H11" s="790">
        <v>59</v>
      </c>
      <c r="I11" s="788">
        <v>4</v>
      </c>
      <c r="J11" s="789">
        <v>2</v>
      </c>
      <c r="K11" s="789">
        <v>20</v>
      </c>
      <c r="L11" s="789">
        <v>5</v>
      </c>
      <c r="M11" s="789"/>
      <c r="N11" s="790">
        <v>31</v>
      </c>
    </row>
    <row r="12" spans="1:14" ht="11.1" customHeight="1">
      <c r="A12" s="1732"/>
      <c r="B12" s="984" t="s">
        <v>549</v>
      </c>
      <c r="C12" s="788">
        <v>6</v>
      </c>
      <c r="D12" s="789">
        <v>37</v>
      </c>
      <c r="E12" s="789">
        <v>3</v>
      </c>
      <c r="F12" s="789">
        <v>4</v>
      </c>
      <c r="G12" s="789">
        <v>20</v>
      </c>
      <c r="H12" s="790">
        <v>70</v>
      </c>
      <c r="I12" s="788">
        <v>4</v>
      </c>
      <c r="J12" s="789">
        <v>3</v>
      </c>
      <c r="K12" s="789">
        <v>28</v>
      </c>
      <c r="L12" s="789">
        <v>2</v>
      </c>
      <c r="M12" s="789"/>
      <c r="N12" s="790">
        <v>37</v>
      </c>
    </row>
    <row r="13" spans="1:14" ht="11.1" customHeight="1">
      <c r="A13" s="1732" t="s">
        <v>28</v>
      </c>
      <c r="B13" s="984" t="s">
        <v>548</v>
      </c>
      <c r="C13" s="788">
        <v>4</v>
      </c>
      <c r="D13" s="789">
        <v>16</v>
      </c>
      <c r="E13" s="789"/>
      <c r="F13" s="789"/>
      <c r="G13" s="789">
        <v>12</v>
      </c>
      <c r="H13" s="790">
        <v>32</v>
      </c>
      <c r="I13" s="788">
        <v>1</v>
      </c>
      <c r="J13" s="789"/>
      <c r="K13" s="789">
        <v>10</v>
      </c>
      <c r="L13" s="789">
        <v>1</v>
      </c>
      <c r="M13" s="789"/>
      <c r="N13" s="790">
        <v>12</v>
      </c>
    </row>
    <row r="14" spans="1:14" ht="11.1" customHeight="1">
      <c r="A14" s="1732"/>
      <c r="B14" s="984" t="s">
        <v>549</v>
      </c>
      <c r="C14" s="788">
        <v>1</v>
      </c>
      <c r="D14" s="789"/>
      <c r="E14" s="789"/>
      <c r="F14" s="789"/>
      <c r="G14" s="789">
        <v>9</v>
      </c>
      <c r="H14" s="790">
        <v>10</v>
      </c>
      <c r="I14" s="788"/>
      <c r="J14" s="789"/>
      <c r="K14" s="789">
        <v>3</v>
      </c>
      <c r="L14" s="789">
        <v>1</v>
      </c>
      <c r="M14" s="789"/>
      <c r="N14" s="790">
        <v>4</v>
      </c>
    </row>
    <row r="15" spans="1:14" ht="11.1" customHeight="1">
      <c r="A15" s="1732" t="s">
        <v>44</v>
      </c>
      <c r="B15" s="984" t="s">
        <v>548</v>
      </c>
      <c r="C15" s="788"/>
      <c r="D15" s="789">
        <v>3</v>
      </c>
      <c r="E15" s="789"/>
      <c r="F15" s="789">
        <v>5</v>
      </c>
      <c r="G15" s="789">
        <v>2</v>
      </c>
      <c r="H15" s="790">
        <v>10</v>
      </c>
      <c r="I15" s="788">
        <v>1</v>
      </c>
      <c r="J15" s="789"/>
      <c r="K15" s="789">
        <v>4</v>
      </c>
      <c r="L15" s="789">
        <v>3</v>
      </c>
      <c r="M15" s="789"/>
      <c r="N15" s="790">
        <v>8</v>
      </c>
    </row>
    <row r="16" spans="1:14" ht="11.1" customHeight="1">
      <c r="A16" s="1732"/>
      <c r="B16" s="984" t="s">
        <v>549</v>
      </c>
      <c r="C16" s="788"/>
      <c r="D16" s="789"/>
      <c r="E16" s="789"/>
      <c r="F16" s="789"/>
      <c r="G16" s="789"/>
      <c r="H16" s="790"/>
      <c r="I16" s="788"/>
      <c r="J16" s="789"/>
      <c r="K16" s="789">
        <v>2</v>
      </c>
      <c r="L16" s="789"/>
      <c r="M16" s="789"/>
      <c r="N16" s="790">
        <v>2</v>
      </c>
    </row>
    <row r="17" spans="1:14" ht="11.1" customHeight="1">
      <c r="A17" s="1732" t="s">
        <v>54</v>
      </c>
      <c r="B17" s="984" t="s">
        <v>548</v>
      </c>
      <c r="C17" s="788">
        <v>1</v>
      </c>
      <c r="D17" s="789"/>
      <c r="E17" s="789">
        <v>1</v>
      </c>
      <c r="F17" s="789">
        <v>5</v>
      </c>
      <c r="G17" s="789"/>
      <c r="H17" s="790">
        <v>7</v>
      </c>
      <c r="I17" s="788">
        <v>4</v>
      </c>
      <c r="J17" s="789"/>
      <c r="K17" s="789"/>
      <c r="L17" s="789">
        <v>2</v>
      </c>
      <c r="M17" s="789"/>
      <c r="N17" s="790">
        <v>6</v>
      </c>
    </row>
    <row r="18" spans="1:14" ht="11.1" customHeight="1">
      <c r="A18" s="1732"/>
      <c r="B18" s="984" t="s">
        <v>549</v>
      </c>
      <c r="C18" s="788"/>
      <c r="D18" s="789"/>
      <c r="E18" s="789"/>
      <c r="F18" s="789">
        <v>2</v>
      </c>
      <c r="G18" s="789"/>
      <c r="H18" s="790">
        <v>2</v>
      </c>
      <c r="I18" s="788"/>
      <c r="J18" s="789"/>
      <c r="K18" s="789"/>
      <c r="L18" s="789">
        <v>2</v>
      </c>
      <c r="M18" s="789"/>
      <c r="N18" s="790">
        <v>2</v>
      </c>
    </row>
    <row r="19" spans="1:14" ht="11.1" customHeight="1">
      <c r="A19" s="1732" t="s">
        <v>60</v>
      </c>
      <c r="B19" s="984" t="s">
        <v>548</v>
      </c>
      <c r="C19" s="788">
        <v>6</v>
      </c>
      <c r="D19" s="789">
        <v>3</v>
      </c>
      <c r="E19" s="789"/>
      <c r="F19" s="789"/>
      <c r="G19" s="789">
        <v>12</v>
      </c>
      <c r="H19" s="790">
        <v>21</v>
      </c>
      <c r="I19" s="788">
        <v>1</v>
      </c>
      <c r="J19" s="789"/>
      <c r="K19" s="789">
        <v>9</v>
      </c>
      <c r="L19" s="789"/>
      <c r="M19" s="789">
        <v>2</v>
      </c>
      <c r="N19" s="790">
        <v>12</v>
      </c>
    </row>
    <row r="20" spans="1:14" ht="11.1" customHeight="1">
      <c r="A20" s="1732"/>
      <c r="B20" s="984" t="s">
        <v>549</v>
      </c>
      <c r="C20" s="788">
        <v>2</v>
      </c>
      <c r="D20" s="789">
        <v>4</v>
      </c>
      <c r="E20" s="789"/>
      <c r="F20" s="789"/>
      <c r="G20" s="789">
        <v>10</v>
      </c>
      <c r="H20" s="790">
        <v>16</v>
      </c>
      <c r="I20" s="788">
        <v>1</v>
      </c>
      <c r="J20" s="789"/>
      <c r="K20" s="789">
        <v>5</v>
      </c>
      <c r="L20" s="789"/>
      <c r="M20" s="789"/>
      <c r="N20" s="790">
        <v>6</v>
      </c>
    </row>
    <row r="21" spans="1:14" ht="11.1" customHeight="1">
      <c r="A21" s="1732" t="s">
        <v>72</v>
      </c>
      <c r="B21" s="984" t="s">
        <v>548</v>
      </c>
      <c r="C21" s="788"/>
      <c r="D21" s="789">
        <v>3</v>
      </c>
      <c r="E21" s="789">
        <v>3</v>
      </c>
      <c r="F21" s="789"/>
      <c r="G21" s="789"/>
      <c r="H21" s="790">
        <v>6</v>
      </c>
      <c r="I21" s="788"/>
      <c r="J21" s="789"/>
      <c r="K21" s="789">
        <v>3</v>
      </c>
      <c r="L21" s="789">
        <v>1</v>
      </c>
      <c r="M21" s="789"/>
      <c r="N21" s="790">
        <v>4</v>
      </c>
    </row>
    <row r="22" spans="1:14" ht="11.1" customHeight="1">
      <c r="A22" s="1732"/>
      <c r="B22" s="984" t="s">
        <v>549</v>
      </c>
      <c r="C22" s="788">
        <v>1</v>
      </c>
      <c r="D22" s="789">
        <v>1</v>
      </c>
      <c r="E22" s="789"/>
      <c r="F22" s="789"/>
      <c r="G22" s="789"/>
      <c r="H22" s="790">
        <v>2</v>
      </c>
      <c r="I22" s="788"/>
      <c r="J22" s="789"/>
      <c r="K22" s="789">
        <v>2</v>
      </c>
      <c r="L22" s="789">
        <v>1</v>
      </c>
      <c r="M22" s="789"/>
      <c r="N22" s="790">
        <v>3</v>
      </c>
    </row>
    <row r="23" spans="1:14" ht="11.1" customHeight="1">
      <c r="A23" s="1732" t="s">
        <v>82</v>
      </c>
      <c r="B23" s="984" t="s">
        <v>548</v>
      </c>
      <c r="C23" s="788">
        <v>3</v>
      </c>
      <c r="D23" s="789">
        <v>2</v>
      </c>
      <c r="E23" s="789"/>
      <c r="F23" s="789"/>
      <c r="G23" s="789">
        <v>15</v>
      </c>
      <c r="H23" s="790">
        <v>20</v>
      </c>
      <c r="I23" s="788"/>
      <c r="J23" s="789"/>
      <c r="K23" s="789">
        <v>7</v>
      </c>
      <c r="L23" s="789"/>
      <c r="M23" s="789">
        <v>1</v>
      </c>
      <c r="N23" s="790">
        <v>8</v>
      </c>
    </row>
    <row r="24" spans="1:14" ht="11.1" customHeight="1">
      <c r="A24" s="1732"/>
      <c r="B24" s="984" t="s">
        <v>549</v>
      </c>
      <c r="C24" s="788"/>
      <c r="D24" s="789">
        <v>5</v>
      </c>
      <c r="E24" s="789"/>
      <c r="F24" s="789"/>
      <c r="G24" s="789">
        <v>14</v>
      </c>
      <c r="H24" s="790">
        <v>19</v>
      </c>
      <c r="I24" s="788">
        <v>1</v>
      </c>
      <c r="J24" s="789"/>
      <c r="K24" s="789">
        <v>8</v>
      </c>
      <c r="L24" s="789"/>
      <c r="M24" s="789"/>
      <c r="N24" s="790">
        <v>9</v>
      </c>
    </row>
    <row r="25" spans="1:14" ht="11.1" customHeight="1">
      <c r="A25" s="1732" t="s">
        <v>88</v>
      </c>
      <c r="B25" s="984" t="s">
        <v>548</v>
      </c>
      <c r="C25" s="788"/>
      <c r="D25" s="789">
        <v>1</v>
      </c>
      <c r="E25" s="789"/>
      <c r="F25" s="789">
        <v>1</v>
      </c>
      <c r="G25" s="789">
        <v>1</v>
      </c>
      <c r="H25" s="790">
        <v>3</v>
      </c>
      <c r="I25" s="788"/>
      <c r="J25" s="789"/>
      <c r="K25" s="789">
        <v>3</v>
      </c>
      <c r="L25" s="789"/>
      <c r="M25" s="789"/>
      <c r="N25" s="790">
        <v>3</v>
      </c>
    </row>
    <row r="26" spans="1:14" ht="11.1" customHeight="1">
      <c r="A26" s="1732"/>
      <c r="B26" s="984" t="s">
        <v>549</v>
      </c>
      <c r="C26" s="788"/>
      <c r="D26" s="789">
        <v>9</v>
      </c>
      <c r="E26" s="789"/>
      <c r="F26" s="789">
        <v>6</v>
      </c>
      <c r="G26" s="789"/>
      <c r="H26" s="790">
        <v>15</v>
      </c>
      <c r="I26" s="788"/>
      <c r="J26" s="789"/>
      <c r="K26" s="789">
        <v>5</v>
      </c>
      <c r="L26" s="789">
        <v>2</v>
      </c>
      <c r="M26" s="789"/>
      <c r="N26" s="790">
        <v>7</v>
      </c>
    </row>
    <row r="27" spans="1:14" ht="11.1" customHeight="1">
      <c r="A27" s="1732" t="s">
        <v>108</v>
      </c>
      <c r="B27" s="984" t="s">
        <v>548</v>
      </c>
      <c r="C27" s="788">
        <v>4</v>
      </c>
      <c r="D27" s="789">
        <v>2</v>
      </c>
      <c r="E27" s="789"/>
      <c r="F27" s="789"/>
      <c r="G27" s="789"/>
      <c r="H27" s="790">
        <v>6</v>
      </c>
      <c r="I27" s="788">
        <v>1</v>
      </c>
      <c r="J27" s="789"/>
      <c r="K27" s="789">
        <v>4</v>
      </c>
      <c r="L27" s="789">
        <v>1</v>
      </c>
      <c r="M27" s="789"/>
      <c r="N27" s="790">
        <v>6</v>
      </c>
    </row>
    <row r="28" spans="1:14" ht="11.1" customHeight="1">
      <c r="A28" s="1732"/>
      <c r="B28" s="984" t="s">
        <v>549</v>
      </c>
      <c r="C28" s="788"/>
      <c r="D28" s="789"/>
      <c r="E28" s="789"/>
      <c r="F28" s="789"/>
      <c r="G28" s="789"/>
      <c r="H28" s="790"/>
      <c r="I28" s="788"/>
      <c r="J28" s="789"/>
      <c r="K28" s="789">
        <v>2</v>
      </c>
      <c r="L28" s="789"/>
      <c r="M28" s="789"/>
      <c r="N28" s="790">
        <v>2</v>
      </c>
    </row>
    <row r="29" spans="1:14" ht="11.1" customHeight="1">
      <c r="A29" s="1732" t="s">
        <v>114</v>
      </c>
      <c r="B29" s="984" t="s">
        <v>548</v>
      </c>
      <c r="C29" s="788"/>
      <c r="D29" s="789">
        <v>11</v>
      </c>
      <c r="E29" s="789"/>
      <c r="F29" s="789"/>
      <c r="G29" s="789">
        <v>23</v>
      </c>
      <c r="H29" s="790">
        <v>34</v>
      </c>
      <c r="I29" s="788">
        <v>4</v>
      </c>
      <c r="J29" s="789"/>
      <c r="K29" s="789">
        <v>6</v>
      </c>
      <c r="L29" s="789"/>
      <c r="M29" s="789">
        <v>1</v>
      </c>
      <c r="N29" s="790">
        <v>11</v>
      </c>
    </row>
    <row r="30" spans="1:14" ht="11.1" customHeight="1">
      <c r="A30" s="1732"/>
      <c r="B30" s="984" t="s">
        <v>549</v>
      </c>
      <c r="C30" s="788">
        <v>3</v>
      </c>
      <c r="D30" s="789">
        <v>1</v>
      </c>
      <c r="E30" s="789"/>
      <c r="F30" s="789"/>
      <c r="G30" s="789">
        <v>8</v>
      </c>
      <c r="H30" s="790">
        <v>12</v>
      </c>
      <c r="I30" s="788"/>
      <c r="J30" s="789"/>
      <c r="K30" s="789">
        <v>5</v>
      </c>
      <c r="L30" s="789">
        <v>1</v>
      </c>
      <c r="M30" s="789"/>
      <c r="N30" s="790">
        <v>6</v>
      </c>
    </row>
    <row r="31" spans="1:14" ht="11.1" customHeight="1">
      <c r="A31" s="1732" t="s">
        <v>119</v>
      </c>
      <c r="B31" s="984" t="s">
        <v>548</v>
      </c>
      <c r="C31" s="788">
        <v>2</v>
      </c>
      <c r="D31" s="789"/>
      <c r="E31" s="789"/>
      <c r="F31" s="789"/>
      <c r="G31" s="789"/>
      <c r="H31" s="790">
        <v>2</v>
      </c>
      <c r="I31" s="788">
        <v>1</v>
      </c>
      <c r="J31" s="789"/>
      <c r="K31" s="789"/>
      <c r="L31" s="789">
        <v>1</v>
      </c>
      <c r="M31" s="789"/>
      <c r="N31" s="790">
        <v>2</v>
      </c>
    </row>
    <row r="32" spans="1:14" ht="11.1" customHeight="1">
      <c r="A32" s="1732"/>
      <c r="B32" s="984" t="s">
        <v>549</v>
      </c>
      <c r="C32" s="788"/>
      <c r="D32" s="789"/>
      <c r="E32" s="789"/>
      <c r="F32" s="789"/>
      <c r="G32" s="789"/>
      <c r="H32" s="790"/>
      <c r="I32" s="788"/>
      <c r="J32" s="789"/>
      <c r="K32" s="789"/>
      <c r="L32" s="789">
        <v>1</v>
      </c>
      <c r="M32" s="789"/>
      <c r="N32" s="790">
        <v>1</v>
      </c>
    </row>
    <row r="33" spans="1:14" ht="11.1" customHeight="1">
      <c r="A33" s="1732"/>
      <c r="B33" s="984" t="s">
        <v>548</v>
      </c>
      <c r="C33" s="788">
        <v>3</v>
      </c>
      <c r="D33" s="789">
        <v>11</v>
      </c>
      <c r="E33" s="789"/>
      <c r="F33" s="789"/>
      <c r="G33" s="789">
        <v>6</v>
      </c>
      <c r="H33" s="790">
        <v>20</v>
      </c>
      <c r="I33" s="788"/>
      <c r="J33" s="789">
        <v>1</v>
      </c>
      <c r="K33" s="789">
        <v>8</v>
      </c>
      <c r="L33" s="789"/>
      <c r="M33" s="789"/>
      <c r="N33" s="790">
        <v>9</v>
      </c>
    </row>
    <row r="34" spans="1:14" ht="11.1" customHeight="1" thickBot="1">
      <c r="A34" s="1732"/>
      <c r="B34" s="984" t="s">
        <v>549</v>
      </c>
      <c r="C34" s="788">
        <v>2</v>
      </c>
      <c r="D34" s="789">
        <v>13</v>
      </c>
      <c r="E34" s="789"/>
      <c r="F34" s="789"/>
      <c r="G34" s="789">
        <v>5</v>
      </c>
      <c r="H34" s="790">
        <v>20</v>
      </c>
      <c r="I34" s="788">
        <v>1</v>
      </c>
      <c r="J34" s="789"/>
      <c r="K34" s="789">
        <v>6</v>
      </c>
      <c r="L34" s="789">
        <v>1</v>
      </c>
      <c r="M34" s="789"/>
      <c r="N34" s="790">
        <v>8</v>
      </c>
    </row>
    <row r="35" spans="1:14" ht="11.1" customHeight="1">
      <c r="A35" s="1730" t="s">
        <v>143</v>
      </c>
      <c r="B35" s="989" t="s">
        <v>548</v>
      </c>
      <c r="C35" s="1105">
        <f t="shared" ref="C35:N35" si="0">+C33+C31+C29+C27+C25+C23+C21+C19+C17+C15+C13+C11+C9+C7</f>
        <v>37</v>
      </c>
      <c r="D35" s="1106">
        <f t="shared" si="0"/>
        <v>93</v>
      </c>
      <c r="E35" s="1106">
        <f t="shared" si="0"/>
        <v>5</v>
      </c>
      <c r="F35" s="1106">
        <f t="shared" si="0"/>
        <v>21</v>
      </c>
      <c r="G35" s="1106">
        <f t="shared" si="0"/>
        <v>88</v>
      </c>
      <c r="H35" s="1107">
        <f t="shared" si="0"/>
        <v>244</v>
      </c>
      <c r="I35" s="1105">
        <f t="shared" si="0"/>
        <v>17</v>
      </c>
      <c r="J35" s="1106">
        <f t="shared" si="0"/>
        <v>5</v>
      </c>
      <c r="K35" s="1106">
        <f t="shared" si="0"/>
        <v>85</v>
      </c>
      <c r="L35" s="1106">
        <f t="shared" si="0"/>
        <v>19</v>
      </c>
      <c r="M35" s="1106">
        <f t="shared" si="0"/>
        <v>4</v>
      </c>
      <c r="N35" s="1107">
        <f t="shared" si="0"/>
        <v>130</v>
      </c>
    </row>
    <row r="36" spans="1:14" ht="11.1" customHeight="1" thickBot="1">
      <c r="A36" s="1731"/>
      <c r="B36" s="990" t="s">
        <v>549</v>
      </c>
      <c r="C36" s="1108">
        <v>16</v>
      </c>
      <c r="D36" s="1109">
        <v>74</v>
      </c>
      <c r="E36" s="1109">
        <v>3</v>
      </c>
      <c r="F36" s="1109">
        <v>22</v>
      </c>
      <c r="G36" s="1109">
        <v>71</v>
      </c>
      <c r="H36" s="1110">
        <v>186</v>
      </c>
      <c r="I36" s="1108">
        <f t="shared" ref="I36:N36" si="1">+I34+I32+I30+I28+I26+I24+I22+I20+I18+I16+I14+I12+I10+I8</f>
        <v>7</v>
      </c>
      <c r="J36" s="1109">
        <f t="shared" si="1"/>
        <v>3</v>
      </c>
      <c r="K36" s="1109">
        <f t="shared" si="1"/>
        <v>74</v>
      </c>
      <c r="L36" s="1109">
        <f t="shared" si="1"/>
        <v>12</v>
      </c>
      <c r="M36" s="1109">
        <f t="shared" si="1"/>
        <v>0</v>
      </c>
      <c r="N36" s="1110">
        <f t="shared" si="1"/>
        <v>96</v>
      </c>
    </row>
    <row r="37" spans="1:14" ht="11.1" customHeight="1">
      <c r="A37" s="1445" t="s">
        <v>729</v>
      </c>
      <c r="B37" s="1445"/>
      <c r="C37" s="1445"/>
      <c r="D37" s="1445"/>
      <c r="E37" s="1445"/>
      <c r="F37" s="1445"/>
      <c r="G37" s="1445"/>
      <c r="H37" s="1445"/>
      <c r="I37" s="1445"/>
      <c r="J37" s="1445"/>
      <c r="K37" s="1445"/>
      <c r="L37" s="1445"/>
      <c r="M37" s="1445"/>
      <c r="N37" s="1445"/>
    </row>
    <row r="38" spans="1:14" ht="11.1" customHeight="1">
      <c r="A38" s="1445" t="s">
        <v>550</v>
      </c>
      <c r="B38" s="1445"/>
      <c r="C38" s="1445"/>
      <c r="D38" s="1445"/>
      <c r="E38" s="1445"/>
      <c r="F38" s="1445"/>
      <c r="G38" s="1445"/>
      <c r="H38" s="1445"/>
      <c r="I38" s="1445"/>
      <c r="J38" s="1445"/>
      <c r="K38" s="1445"/>
      <c r="L38" s="1445"/>
      <c r="M38" s="1445"/>
      <c r="N38" s="1445"/>
    </row>
    <row r="39" spans="1:14" ht="11.1" customHeight="1">
      <c r="A39" s="1445" t="s">
        <v>227</v>
      </c>
      <c r="B39" s="1445"/>
      <c r="C39" s="1445"/>
      <c r="D39" s="1445"/>
      <c r="E39" s="1445"/>
      <c r="F39" s="1445"/>
      <c r="G39" s="1445"/>
      <c r="H39" s="1445"/>
      <c r="I39" s="1445"/>
      <c r="J39" s="1445"/>
      <c r="K39" s="1445"/>
      <c r="L39" s="1445"/>
      <c r="M39" s="1445"/>
      <c r="N39" s="1445"/>
    </row>
    <row r="40" spans="1:14" ht="8.25" customHeight="1" thickBot="1">
      <c r="A40" s="251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</row>
    <row r="41" spans="1:14" ht="16.5" customHeight="1">
      <c r="A41" s="1734" t="s">
        <v>457</v>
      </c>
      <c r="B41" s="1744" t="s">
        <v>544</v>
      </c>
      <c r="C41" s="1727" t="s">
        <v>551</v>
      </c>
      <c r="D41" s="1728"/>
      <c r="E41" s="1728"/>
      <c r="F41" s="1728"/>
      <c r="G41" s="1728"/>
      <c r="H41" s="1728"/>
      <c r="I41" s="1727" t="s">
        <v>543</v>
      </c>
      <c r="J41" s="1728"/>
      <c r="K41" s="1728"/>
      <c r="L41" s="1728"/>
      <c r="M41" s="1728"/>
      <c r="N41" s="1729"/>
    </row>
    <row r="42" spans="1:14" ht="13.5" customHeight="1">
      <c r="A42" s="1735"/>
      <c r="B42" s="1745"/>
      <c r="C42" s="686" t="s">
        <v>545</v>
      </c>
      <c r="D42" s="687" t="s">
        <v>716</v>
      </c>
      <c r="E42" s="687" t="s">
        <v>546</v>
      </c>
      <c r="F42" s="687" t="s">
        <v>726</v>
      </c>
      <c r="G42" s="687" t="s">
        <v>717</v>
      </c>
      <c r="H42" s="688" t="s">
        <v>142</v>
      </c>
      <c r="I42" s="245" t="s">
        <v>545</v>
      </c>
      <c r="J42" s="689" t="s">
        <v>547</v>
      </c>
      <c r="K42" s="689" t="s">
        <v>716</v>
      </c>
      <c r="L42" s="689" t="s">
        <v>546</v>
      </c>
      <c r="M42" s="689" t="s">
        <v>717</v>
      </c>
      <c r="N42" s="246" t="s">
        <v>142</v>
      </c>
    </row>
    <row r="43" spans="1:14" ht="11.1" customHeight="1">
      <c r="A43" s="1111" t="s">
        <v>552</v>
      </c>
      <c r="B43" s="992"/>
      <c r="C43" s="951"/>
      <c r="D43" s="952"/>
      <c r="E43" s="952"/>
      <c r="F43" s="952"/>
      <c r="G43" s="952"/>
      <c r="H43" s="1112"/>
      <c r="I43" s="1113"/>
      <c r="J43" s="520"/>
      <c r="K43" s="520"/>
      <c r="L43" s="520"/>
      <c r="M43" s="520"/>
      <c r="N43" s="1114"/>
    </row>
    <row r="44" spans="1:14" ht="11.1" customHeight="1">
      <c r="A44" s="1741" t="s">
        <v>516</v>
      </c>
      <c r="B44" s="984" t="s">
        <v>548</v>
      </c>
      <c r="C44" s="788">
        <v>4</v>
      </c>
      <c r="D44" s="789"/>
      <c r="E44" s="789"/>
      <c r="F44" s="789"/>
      <c r="G44" s="789"/>
      <c r="H44" s="1115">
        <v>4</v>
      </c>
      <c r="I44" s="788"/>
      <c r="J44" s="789">
        <v>1</v>
      </c>
      <c r="K44" s="789">
        <v>3</v>
      </c>
      <c r="L44" s="789"/>
      <c r="M44" s="789"/>
      <c r="N44" s="790">
        <v>4</v>
      </c>
    </row>
    <row r="45" spans="1:14" ht="11.1" customHeight="1">
      <c r="A45" s="1741"/>
      <c r="B45" s="984" t="s">
        <v>549</v>
      </c>
      <c r="C45" s="788"/>
      <c r="D45" s="789"/>
      <c r="E45" s="789"/>
      <c r="F45" s="789"/>
      <c r="G45" s="789"/>
      <c r="H45" s="1115"/>
      <c r="I45" s="788"/>
      <c r="J45" s="789"/>
      <c r="K45" s="789">
        <v>1</v>
      </c>
      <c r="L45" s="789"/>
      <c r="M45" s="789"/>
      <c r="N45" s="790">
        <v>1</v>
      </c>
    </row>
    <row r="46" spans="1:14" ht="11.1" customHeight="1">
      <c r="A46" s="1116" t="s">
        <v>553</v>
      </c>
      <c r="B46" s="984"/>
      <c r="C46" s="788"/>
      <c r="D46" s="789"/>
      <c r="E46" s="789"/>
      <c r="F46" s="789"/>
      <c r="G46" s="789"/>
      <c r="H46" s="1115"/>
      <c r="I46" s="1092"/>
      <c r="J46" s="1093"/>
      <c r="K46" s="1093"/>
      <c r="L46" s="1093"/>
      <c r="M46" s="1093"/>
      <c r="N46" s="1094"/>
    </row>
    <row r="47" spans="1:14" ht="11.1" customHeight="1">
      <c r="A47" s="1741" t="s">
        <v>15</v>
      </c>
      <c r="B47" s="984" t="s">
        <v>548</v>
      </c>
      <c r="C47" s="788">
        <v>1</v>
      </c>
      <c r="D47" s="789">
        <v>2</v>
      </c>
      <c r="E47" s="789"/>
      <c r="F47" s="789">
        <v>5</v>
      </c>
      <c r="G47" s="789"/>
      <c r="H47" s="1115">
        <v>8</v>
      </c>
      <c r="I47" s="788"/>
      <c r="J47" s="789"/>
      <c r="K47" s="789">
        <v>4</v>
      </c>
      <c r="L47" s="789">
        <v>5</v>
      </c>
      <c r="M47" s="789"/>
      <c r="N47" s="790">
        <v>9</v>
      </c>
    </row>
    <row r="48" spans="1:14" ht="11.1" customHeight="1">
      <c r="A48" s="1741"/>
      <c r="B48" s="984" t="s">
        <v>549</v>
      </c>
      <c r="C48" s="788"/>
      <c r="D48" s="789">
        <v>1</v>
      </c>
      <c r="E48" s="789"/>
      <c r="F48" s="789">
        <v>8</v>
      </c>
      <c r="G48" s="789"/>
      <c r="H48" s="1115">
        <v>9</v>
      </c>
      <c r="I48" s="788"/>
      <c r="J48" s="789"/>
      <c r="K48" s="789">
        <v>2</v>
      </c>
      <c r="L48" s="789"/>
      <c r="M48" s="789"/>
      <c r="N48" s="790">
        <v>2</v>
      </c>
    </row>
    <row r="49" spans="1:14" ht="11.1" customHeight="1">
      <c r="A49" s="1741" t="s">
        <v>16</v>
      </c>
      <c r="B49" s="984" t="s">
        <v>548</v>
      </c>
      <c r="C49" s="788"/>
      <c r="D49" s="789">
        <v>4</v>
      </c>
      <c r="E49" s="789"/>
      <c r="F49" s="789">
        <v>5</v>
      </c>
      <c r="G49" s="789">
        <v>3</v>
      </c>
      <c r="H49" s="1115">
        <v>12</v>
      </c>
      <c r="I49" s="788"/>
      <c r="J49" s="789">
        <v>1</v>
      </c>
      <c r="K49" s="789">
        <v>4</v>
      </c>
      <c r="L49" s="789"/>
      <c r="M49" s="789"/>
      <c r="N49" s="790">
        <v>5</v>
      </c>
    </row>
    <row r="50" spans="1:14" ht="11.1" customHeight="1">
      <c r="A50" s="1741"/>
      <c r="B50" s="984" t="s">
        <v>549</v>
      </c>
      <c r="C50" s="788">
        <v>1</v>
      </c>
      <c r="D50" s="789">
        <v>3</v>
      </c>
      <c r="E50" s="789"/>
      <c r="F50" s="789">
        <v>2</v>
      </c>
      <c r="G50" s="789">
        <v>5</v>
      </c>
      <c r="H50" s="1115">
        <v>11</v>
      </c>
      <c r="I50" s="788"/>
      <c r="J50" s="789"/>
      <c r="K50" s="789">
        <v>5</v>
      </c>
      <c r="L50" s="789">
        <v>1</v>
      </c>
      <c r="M50" s="789"/>
      <c r="N50" s="790">
        <v>6</v>
      </c>
    </row>
    <row r="51" spans="1:14" s="634" customFormat="1" ht="11.1" customHeight="1">
      <c r="A51" s="1116" t="s">
        <v>554</v>
      </c>
      <c r="B51" s="984"/>
      <c r="C51" s="788"/>
      <c r="D51" s="789"/>
      <c r="E51" s="789"/>
      <c r="F51" s="789"/>
      <c r="G51" s="789"/>
      <c r="H51" s="1115"/>
      <c r="I51" s="788"/>
      <c r="J51" s="789"/>
      <c r="K51" s="789"/>
      <c r="L51" s="789"/>
      <c r="M51" s="789"/>
      <c r="N51" s="790"/>
    </row>
    <row r="52" spans="1:14" s="634" customFormat="1" ht="11.1" customHeight="1">
      <c r="A52" s="1741" t="s">
        <v>20</v>
      </c>
      <c r="B52" s="984" t="s">
        <v>548</v>
      </c>
      <c r="C52" s="788"/>
      <c r="D52" s="789">
        <v>4</v>
      </c>
      <c r="E52" s="789"/>
      <c r="F52" s="789"/>
      <c r="G52" s="789"/>
      <c r="H52" s="1115">
        <v>4</v>
      </c>
      <c r="I52" s="788"/>
      <c r="J52" s="789"/>
      <c r="K52" s="789">
        <v>3</v>
      </c>
      <c r="L52" s="789"/>
      <c r="M52" s="789"/>
      <c r="N52" s="790">
        <v>3</v>
      </c>
    </row>
    <row r="53" spans="1:14" ht="11.1" customHeight="1">
      <c r="A53" s="1741"/>
      <c r="B53" s="984" t="s">
        <v>549</v>
      </c>
      <c r="C53" s="788"/>
      <c r="D53" s="789">
        <v>11</v>
      </c>
      <c r="E53" s="789"/>
      <c r="F53" s="789"/>
      <c r="G53" s="789">
        <v>3</v>
      </c>
      <c r="H53" s="1115">
        <v>14</v>
      </c>
      <c r="I53" s="788"/>
      <c r="J53" s="789"/>
      <c r="K53" s="789">
        <v>6</v>
      </c>
      <c r="L53" s="789"/>
      <c r="M53" s="789"/>
      <c r="N53" s="790">
        <v>6</v>
      </c>
    </row>
    <row r="54" spans="1:14" ht="11.1" customHeight="1">
      <c r="A54" s="1741" t="s">
        <v>22</v>
      </c>
      <c r="B54" s="984" t="s">
        <v>548</v>
      </c>
      <c r="C54" s="788">
        <v>2</v>
      </c>
      <c r="D54" s="789"/>
      <c r="E54" s="789"/>
      <c r="F54" s="789"/>
      <c r="G54" s="789">
        <v>5</v>
      </c>
      <c r="H54" s="1115">
        <v>7</v>
      </c>
      <c r="I54" s="788">
        <v>4</v>
      </c>
      <c r="J54" s="789">
        <v>1</v>
      </c>
      <c r="K54" s="789">
        <v>1</v>
      </c>
      <c r="L54" s="789"/>
      <c r="M54" s="789"/>
      <c r="N54" s="790">
        <v>6</v>
      </c>
    </row>
    <row r="55" spans="1:14" ht="11.1" customHeight="1">
      <c r="A55" s="1741"/>
      <c r="B55" s="984" t="s">
        <v>549</v>
      </c>
      <c r="C55" s="788">
        <v>1</v>
      </c>
      <c r="D55" s="789"/>
      <c r="E55" s="789"/>
      <c r="F55" s="789"/>
      <c r="G55" s="789">
        <v>1</v>
      </c>
      <c r="H55" s="1115">
        <v>2</v>
      </c>
      <c r="I55" s="788"/>
      <c r="J55" s="789"/>
      <c r="K55" s="789"/>
      <c r="L55" s="789"/>
      <c r="M55" s="789"/>
      <c r="N55" s="790"/>
    </row>
    <row r="56" spans="1:14" ht="11.1" customHeight="1">
      <c r="A56" s="1741" t="s">
        <v>23</v>
      </c>
      <c r="B56" s="984" t="s">
        <v>548</v>
      </c>
      <c r="C56" s="788"/>
      <c r="D56" s="789">
        <v>1</v>
      </c>
      <c r="E56" s="789"/>
      <c r="F56" s="789"/>
      <c r="G56" s="789">
        <v>4</v>
      </c>
      <c r="H56" s="1115">
        <v>5</v>
      </c>
      <c r="I56" s="788"/>
      <c r="J56" s="789"/>
      <c r="K56" s="789">
        <v>5</v>
      </c>
      <c r="L56" s="789">
        <v>1</v>
      </c>
      <c r="M56" s="789"/>
      <c r="N56" s="790">
        <v>6</v>
      </c>
    </row>
    <row r="57" spans="1:14" ht="11.1" customHeight="1">
      <c r="A57" s="1741"/>
      <c r="B57" s="984" t="s">
        <v>549</v>
      </c>
      <c r="C57" s="788"/>
      <c r="D57" s="789"/>
      <c r="E57" s="789"/>
      <c r="F57" s="789"/>
      <c r="G57" s="789">
        <v>11</v>
      </c>
      <c r="H57" s="1115">
        <v>11</v>
      </c>
      <c r="I57" s="788"/>
      <c r="J57" s="789"/>
      <c r="K57" s="789"/>
      <c r="L57" s="789"/>
      <c r="M57" s="789"/>
      <c r="N57" s="790"/>
    </row>
    <row r="58" spans="1:14" ht="11.1" customHeight="1">
      <c r="A58" s="1741" t="s">
        <v>25</v>
      </c>
      <c r="B58" s="984" t="s">
        <v>548</v>
      </c>
      <c r="C58" s="788"/>
      <c r="D58" s="789">
        <v>9</v>
      </c>
      <c r="E58" s="789"/>
      <c r="F58" s="789"/>
      <c r="G58" s="789">
        <v>4</v>
      </c>
      <c r="H58" s="1115">
        <v>13</v>
      </c>
      <c r="I58" s="788"/>
      <c r="J58" s="789"/>
      <c r="K58" s="789">
        <v>8</v>
      </c>
      <c r="L58" s="789">
        <v>1</v>
      </c>
      <c r="M58" s="789"/>
      <c r="N58" s="790">
        <v>9</v>
      </c>
    </row>
    <row r="59" spans="1:14" ht="11.1" customHeight="1">
      <c r="A59" s="1741"/>
      <c r="B59" s="984" t="s">
        <v>549</v>
      </c>
      <c r="C59" s="788"/>
      <c r="D59" s="789">
        <v>5</v>
      </c>
      <c r="E59" s="789"/>
      <c r="F59" s="789"/>
      <c r="G59" s="789">
        <v>4</v>
      </c>
      <c r="H59" s="1115">
        <v>9</v>
      </c>
      <c r="I59" s="788"/>
      <c r="J59" s="789"/>
      <c r="K59" s="789">
        <v>1</v>
      </c>
      <c r="L59" s="789"/>
      <c r="M59" s="789"/>
      <c r="N59" s="790">
        <v>1</v>
      </c>
    </row>
    <row r="60" spans="1:14" ht="11.1" customHeight="1">
      <c r="A60" s="1741" t="s">
        <v>26</v>
      </c>
      <c r="B60" s="984" t="s">
        <v>548</v>
      </c>
      <c r="C60" s="788">
        <v>7</v>
      </c>
      <c r="D60" s="789">
        <v>21</v>
      </c>
      <c r="E60" s="789">
        <v>1</v>
      </c>
      <c r="F60" s="789"/>
      <c r="G60" s="789">
        <v>1</v>
      </c>
      <c r="H60" s="1115">
        <v>30</v>
      </c>
      <c r="I60" s="788"/>
      <c r="J60" s="789">
        <v>1</v>
      </c>
      <c r="K60" s="789">
        <v>3</v>
      </c>
      <c r="L60" s="789">
        <v>3</v>
      </c>
      <c r="M60" s="789"/>
      <c r="N60" s="790">
        <v>7</v>
      </c>
    </row>
    <row r="61" spans="1:14" ht="11.1" customHeight="1">
      <c r="A61" s="1741"/>
      <c r="B61" s="984" t="s">
        <v>549</v>
      </c>
      <c r="C61" s="788">
        <v>5</v>
      </c>
      <c r="D61" s="789">
        <v>21</v>
      </c>
      <c r="E61" s="789">
        <v>3</v>
      </c>
      <c r="F61" s="789">
        <v>4</v>
      </c>
      <c r="G61" s="789">
        <v>1</v>
      </c>
      <c r="H61" s="1115">
        <v>34</v>
      </c>
      <c r="I61" s="788">
        <v>4</v>
      </c>
      <c r="J61" s="789">
        <v>3</v>
      </c>
      <c r="K61" s="789">
        <v>21</v>
      </c>
      <c r="L61" s="789">
        <v>2</v>
      </c>
      <c r="M61" s="789"/>
      <c r="N61" s="790">
        <v>30</v>
      </c>
    </row>
    <row r="62" spans="1:14" s="634" customFormat="1" ht="11.1" customHeight="1">
      <c r="A62" s="1116" t="s">
        <v>555</v>
      </c>
      <c r="B62" s="984"/>
      <c r="C62" s="788"/>
      <c r="D62" s="789"/>
      <c r="E62" s="789"/>
      <c r="F62" s="789"/>
      <c r="G62" s="789"/>
      <c r="H62" s="1115"/>
      <c r="I62" s="788"/>
      <c r="J62" s="789"/>
      <c r="K62" s="789"/>
      <c r="L62" s="789"/>
      <c r="M62" s="789"/>
      <c r="N62" s="790"/>
    </row>
    <row r="63" spans="1:14" s="634" customFormat="1" ht="11.1" customHeight="1">
      <c r="A63" s="1741" t="s">
        <v>157</v>
      </c>
      <c r="B63" s="984" t="s">
        <v>548</v>
      </c>
      <c r="C63" s="788">
        <v>2</v>
      </c>
      <c r="D63" s="789">
        <v>5</v>
      </c>
      <c r="E63" s="789"/>
      <c r="F63" s="789"/>
      <c r="G63" s="789">
        <v>3</v>
      </c>
      <c r="H63" s="1115">
        <v>10</v>
      </c>
      <c r="I63" s="788"/>
      <c r="J63" s="789"/>
      <c r="K63" s="789">
        <v>3</v>
      </c>
      <c r="L63" s="789"/>
      <c r="M63" s="789"/>
      <c r="N63" s="790">
        <v>3</v>
      </c>
    </row>
    <row r="64" spans="1:14" ht="11.1" customHeight="1">
      <c r="A64" s="1741"/>
      <c r="B64" s="984" t="s">
        <v>549</v>
      </c>
      <c r="C64" s="788">
        <v>1</v>
      </c>
      <c r="D64" s="789"/>
      <c r="E64" s="789"/>
      <c r="F64" s="789"/>
      <c r="G64" s="789">
        <v>3</v>
      </c>
      <c r="H64" s="1115">
        <v>4</v>
      </c>
      <c r="I64" s="788"/>
      <c r="J64" s="789"/>
      <c r="K64" s="789"/>
      <c r="L64" s="789"/>
      <c r="M64" s="789"/>
      <c r="N64" s="790"/>
    </row>
    <row r="65" spans="1:14" ht="11.1" customHeight="1">
      <c r="A65" s="1741" t="s">
        <v>154</v>
      </c>
      <c r="B65" s="984" t="s">
        <v>548</v>
      </c>
      <c r="C65" s="788">
        <v>2</v>
      </c>
      <c r="D65" s="789">
        <v>4</v>
      </c>
      <c r="E65" s="789"/>
      <c r="F65" s="789"/>
      <c r="G65" s="789"/>
      <c r="H65" s="1115">
        <v>6</v>
      </c>
      <c r="I65" s="788">
        <v>1</v>
      </c>
      <c r="J65" s="789"/>
      <c r="K65" s="789">
        <v>3</v>
      </c>
      <c r="L65" s="789"/>
      <c r="M65" s="789"/>
      <c r="N65" s="790">
        <v>4</v>
      </c>
    </row>
    <row r="66" spans="1:14" ht="11.1" customHeight="1">
      <c r="A66" s="1741"/>
      <c r="B66" s="984" t="s">
        <v>549</v>
      </c>
      <c r="C66" s="788"/>
      <c r="D66" s="789"/>
      <c r="E66" s="789"/>
      <c r="F66" s="789"/>
      <c r="G66" s="789"/>
      <c r="H66" s="1115"/>
      <c r="I66" s="788"/>
      <c r="J66" s="789"/>
      <c r="K66" s="789"/>
      <c r="L66" s="789"/>
      <c r="M66" s="789"/>
      <c r="N66" s="790"/>
    </row>
    <row r="67" spans="1:14" ht="11.1" customHeight="1">
      <c r="A67" s="1741" t="s">
        <v>31</v>
      </c>
      <c r="B67" s="984" t="s">
        <v>548</v>
      </c>
      <c r="C67" s="788"/>
      <c r="D67" s="789">
        <v>7</v>
      </c>
      <c r="E67" s="789"/>
      <c r="F67" s="789"/>
      <c r="G67" s="789">
        <v>9</v>
      </c>
      <c r="H67" s="1115">
        <v>16</v>
      </c>
      <c r="I67" s="788"/>
      <c r="J67" s="789"/>
      <c r="K67" s="789">
        <v>4</v>
      </c>
      <c r="L67" s="789">
        <v>1</v>
      </c>
      <c r="M67" s="789"/>
      <c r="N67" s="790">
        <v>5</v>
      </c>
    </row>
    <row r="68" spans="1:14" ht="11.1" customHeight="1">
      <c r="A68" s="1741"/>
      <c r="B68" s="984" t="s">
        <v>549</v>
      </c>
      <c r="C68" s="788"/>
      <c r="D68" s="789"/>
      <c r="E68" s="789"/>
      <c r="F68" s="789"/>
      <c r="G68" s="789">
        <v>6</v>
      </c>
      <c r="H68" s="1115">
        <v>6</v>
      </c>
      <c r="I68" s="788"/>
      <c r="J68" s="789"/>
      <c r="K68" s="789">
        <v>3</v>
      </c>
      <c r="L68" s="789">
        <v>1</v>
      </c>
      <c r="M68" s="789"/>
      <c r="N68" s="790">
        <v>4</v>
      </c>
    </row>
    <row r="69" spans="1:14" ht="11.1" customHeight="1">
      <c r="A69" s="1116" t="s">
        <v>556</v>
      </c>
      <c r="B69" s="984"/>
      <c r="C69" s="788"/>
      <c r="D69" s="789"/>
      <c r="E69" s="789"/>
      <c r="F69" s="789"/>
      <c r="G69" s="789"/>
      <c r="H69" s="1115"/>
      <c r="I69" s="788"/>
      <c r="J69" s="789"/>
      <c r="K69" s="789"/>
      <c r="L69" s="789"/>
      <c r="M69" s="789"/>
      <c r="N69" s="790"/>
    </row>
    <row r="70" spans="1:14" ht="11.1" customHeight="1">
      <c r="A70" s="1741" t="s">
        <v>45</v>
      </c>
      <c r="B70" s="984" t="s">
        <v>548</v>
      </c>
      <c r="C70" s="788"/>
      <c r="D70" s="789">
        <v>3</v>
      </c>
      <c r="E70" s="789"/>
      <c r="F70" s="789">
        <v>5</v>
      </c>
      <c r="G70" s="789"/>
      <c r="H70" s="1115">
        <v>8</v>
      </c>
      <c r="I70" s="788">
        <v>1</v>
      </c>
      <c r="J70" s="789"/>
      <c r="K70" s="789">
        <v>2</v>
      </c>
      <c r="L70" s="789">
        <v>2</v>
      </c>
      <c r="M70" s="789"/>
      <c r="N70" s="790">
        <v>5</v>
      </c>
    </row>
    <row r="71" spans="1:14" ht="11.1" customHeight="1">
      <c r="A71" s="1741"/>
      <c r="B71" s="984" t="s">
        <v>549</v>
      </c>
      <c r="C71" s="788"/>
      <c r="D71" s="789"/>
      <c r="E71" s="789"/>
      <c r="F71" s="789"/>
      <c r="G71" s="789"/>
      <c r="H71" s="1115"/>
      <c r="I71" s="788"/>
      <c r="J71" s="789"/>
      <c r="K71" s="789">
        <v>1</v>
      </c>
      <c r="L71" s="789"/>
      <c r="M71" s="789"/>
      <c r="N71" s="790">
        <v>1</v>
      </c>
    </row>
    <row r="72" spans="1:14" ht="11.1" customHeight="1">
      <c r="A72" s="1741" t="s">
        <v>50</v>
      </c>
      <c r="B72" s="984" t="s">
        <v>548</v>
      </c>
      <c r="C72" s="788"/>
      <c r="D72" s="789"/>
      <c r="E72" s="789"/>
      <c r="F72" s="789"/>
      <c r="G72" s="789">
        <v>2</v>
      </c>
      <c r="H72" s="1115">
        <v>2</v>
      </c>
      <c r="I72" s="788"/>
      <c r="J72" s="789"/>
      <c r="K72" s="789">
        <v>2</v>
      </c>
      <c r="L72" s="789">
        <v>1</v>
      </c>
      <c r="M72" s="789"/>
      <c r="N72" s="790">
        <v>3</v>
      </c>
    </row>
    <row r="73" spans="1:14" ht="11.1" customHeight="1">
      <c r="A73" s="1741"/>
      <c r="B73" s="984" t="s">
        <v>549</v>
      </c>
      <c r="C73" s="788"/>
      <c r="D73" s="789"/>
      <c r="E73" s="789"/>
      <c r="F73" s="789"/>
      <c r="G73" s="789"/>
      <c r="H73" s="1115"/>
      <c r="I73" s="788"/>
      <c r="J73" s="789"/>
      <c r="K73" s="789">
        <v>1</v>
      </c>
      <c r="L73" s="789"/>
      <c r="M73" s="789"/>
      <c r="N73" s="790">
        <v>1</v>
      </c>
    </row>
    <row r="74" spans="1:14" ht="11.1" customHeight="1">
      <c r="A74" s="1116" t="s">
        <v>557</v>
      </c>
      <c r="B74" s="984"/>
      <c r="C74" s="788"/>
      <c r="D74" s="789"/>
      <c r="E74" s="789"/>
      <c r="F74" s="789"/>
      <c r="G74" s="789"/>
      <c r="H74" s="1115"/>
      <c r="I74" s="788"/>
      <c r="J74" s="789"/>
      <c r="K74" s="789"/>
      <c r="L74" s="789"/>
      <c r="M74" s="789"/>
      <c r="N74" s="790"/>
    </row>
    <row r="75" spans="1:14" ht="11.1" customHeight="1">
      <c r="A75" s="1741" t="s">
        <v>56</v>
      </c>
      <c r="B75" s="984" t="s">
        <v>548</v>
      </c>
      <c r="C75" s="788">
        <v>1</v>
      </c>
      <c r="D75" s="789"/>
      <c r="E75" s="789">
        <v>1</v>
      </c>
      <c r="F75" s="789">
        <v>5</v>
      </c>
      <c r="G75" s="789"/>
      <c r="H75" s="1115">
        <v>7</v>
      </c>
      <c r="I75" s="788">
        <v>4</v>
      </c>
      <c r="J75" s="789"/>
      <c r="K75" s="789"/>
      <c r="L75" s="789">
        <v>2</v>
      </c>
      <c r="M75" s="789"/>
      <c r="N75" s="790">
        <v>6</v>
      </c>
    </row>
    <row r="76" spans="1:14" ht="11.1" customHeight="1" thickBot="1">
      <c r="A76" s="1733"/>
      <c r="B76" s="990" t="s">
        <v>549</v>
      </c>
      <c r="C76" s="1171"/>
      <c r="D76" s="1172"/>
      <c r="E76" s="1172"/>
      <c r="F76" s="1172">
        <v>2</v>
      </c>
      <c r="G76" s="1172"/>
      <c r="H76" s="1173">
        <v>2</v>
      </c>
      <c r="I76" s="1171"/>
      <c r="J76" s="1172"/>
      <c r="K76" s="1172"/>
      <c r="L76" s="1172">
        <v>2</v>
      </c>
      <c r="M76" s="1172"/>
      <c r="N76" s="1174">
        <v>2</v>
      </c>
    </row>
    <row r="77" spans="1:14" ht="11.1" customHeight="1">
      <c r="A77" s="1742" t="s">
        <v>143</v>
      </c>
      <c r="B77" s="1214" t="s">
        <v>665</v>
      </c>
      <c r="C77" s="1175">
        <f t="shared" ref="C77:N77" si="2">C75+C72+C70+C67+C65+C63+C60+C58+C56+C54+C52+C49+C47+C44</f>
        <v>19</v>
      </c>
      <c r="D77" s="1106">
        <f t="shared" si="2"/>
        <v>60</v>
      </c>
      <c r="E77" s="1106">
        <f t="shared" si="2"/>
        <v>2</v>
      </c>
      <c r="F77" s="1106">
        <f t="shared" si="2"/>
        <v>20</v>
      </c>
      <c r="G77" s="1106">
        <f t="shared" si="2"/>
        <v>31</v>
      </c>
      <c r="H77" s="1107">
        <f t="shared" si="2"/>
        <v>132</v>
      </c>
      <c r="I77" s="1175">
        <f t="shared" si="2"/>
        <v>10</v>
      </c>
      <c r="J77" s="1106">
        <f t="shared" si="2"/>
        <v>4</v>
      </c>
      <c r="K77" s="1106">
        <f t="shared" si="2"/>
        <v>45</v>
      </c>
      <c r="L77" s="1106">
        <f t="shared" si="2"/>
        <v>16</v>
      </c>
      <c r="M77" s="1106">
        <f t="shared" si="2"/>
        <v>0</v>
      </c>
      <c r="N77" s="1107">
        <f t="shared" si="2"/>
        <v>75</v>
      </c>
    </row>
    <row r="78" spans="1:14" ht="11.1" customHeight="1" thickBot="1">
      <c r="A78" s="1743"/>
      <c r="B78" s="1215" t="s">
        <v>666</v>
      </c>
      <c r="C78" s="1176">
        <f t="shared" ref="C78:N78" si="3">C76+C73+C71+C68+C66+C64+C61+C59+C57+C55+C53+C50+C48+C45</f>
        <v>8</v>
      </c>
      <c r="D78" s="1109">
        <f t="shared" si="3"/>
        <v>41</v>
      </c>
      <c r="E78" s="1109">
        <f t="shared" si="3"/>
        <v>3</v>
      </c>
      <c r="F78" s="1109">
        <f t="shared" si="3"/>
        <v>16</v>
      </c>
      <c r="G78" s="1109">
        <f t="shared" si="3"/>
        <v>34</v>
      </c>
      <c r="H78" s="1110">
        <f t="shared" si="3"/>
        <v>102</v>
      </c>
      <c r="I78" s="1176">
        <f t="shared" si="3"/>
        <v>4</v>
      </c>
      <c r="J78" s="1109">
        <f t="shared" si="3"/>
        <v>3</v>
      </c>
      <c r="K78" s="1109">
        <f t="shared" si="3"/>
        <v>41</v>
      </c>
      <c r="L78" s="1109">
        <f t="shared" si="3"/>
        <v>6</v>
      </c>
      <c r="M78" s="1109">
        <f t="shared" si="3"/>
        <v>0</v>
      </c>
      <c r="N78" s="1110">
        <f t="shared" si="3"/>
        <v>54</v>
      </c>
    </row>
    <row r="79" spans="1:14" ht="11.1" customHeight="1">
      <c r="A79" s="308"/>
      <c r="B79" s="1216"/>
      <c r="C79" s="308"/>
      <c r="D79" s="308"/>
      <c r="E79" s="308"/>
      <c r="F79" s="308"/>
      <c r="G79" s="308"/>
      <c r="H79" s="308"/>
      <c r="I79" s="690"/>
      <c r="J79" s="690"/>
      <c r="K79" s="690"/>
      <c r="L79" s="690"/>
      <c r="M79" s="690"/>
      <c r="N79" s="690"/>
    </row>
    <row r="80" spans="1:14" ht="11.1" customHeight="1">
      <c r="A80" s="1445" t="s">
        <v>705</v>
      </c>
      <c r="B80" s="1445"/>
      <c r="C80" s="1445"/>
      <c r="D80" s="1445"/>
      <c r="E80" s="1445"/>
      <c r="F80" s="1445"/>
      <c r="G80" s="1445"/>
      <c r="H80" s="1445"/>
      <c r="I80" s="1445"/>
      <c r="J80" s="1445"/>
      <c r="K80" s="1445"/>
      <c r="L80" s="1445"/>
      <c r="M80" s="1445"/>
      <c r="N80" s="1445"/>
    </row>
    <row r="81" spans="1:14" ht="11.1" customHeight="1">
      <c r="A81" s="1445" t="s">
        <v>550</v>
      </c>
      <c r="B81" s="1445"/>
      <c r="C81" s="1445"/>
      <c r="D81" s="1445"/>
      <c r="E81" s="1445"/>
      <c r="F81" s="1445"/>
      <c r="G81" s="1445"/>
      <c r="H81" s="1445"/>
      <c r="I81" s="1445"/>
      <c r="J81" s="1445"/>
      <c r="K81" s="1445"/>
      <c r="L81" s="1445"/>
      <c r="M81" s="1445"/>
      <c r="N81" s="1445"/>
    </row>
    <row r="82" spans="1:14" ht="12" customHeight="1">
      <c r="A82" s="1445" t="s">
        <v>227</v>
      </c>
      <c r="B82" s="1445"/>
      <c r="C82" s="1445"/>
      <c r="D82" s="1445"/>
      <c r="E82" s="1445"/>
      <c r="F82" s="1445"/>
      <c r="G82" s="1445"/>
      <c r="H82" s="1445"/>
      <c r="I82" s="1445"/>
      <c r="J82" s="1445"/>
      <c r="K82" s="1445"/>
      <c r="L82" s="1445"/>
      <c r="M82" s="1445"/>
      <c r="N82" s="1445"/>
    </row>
    <row r="83" spans="1:14" ht="10.5" customHeight="1" thickBot="1">
      <c r="A83" s="251"/>
      <c r="C83" s="238"/>
      <c r="D83" s="238"/>
      <c r="E83" s="238"/>
      <c r="F83" s="238"/>
      <c r="G83" s="238"/>
      <c r="H83" s="238"/>
      <c r="I83" s="238"/>
      <c r="J83" s="238"/>
      <c r="K83" s="238"/>
      <c r="L83" s="238"/>
      <c r="M83" s="238"/>
      <c r="N83" s="238"/>
    </row>
    <row r="84" spans="1:14" ht="15" customHeight="1">
      <c r="A84" s="1734" t="s">
        <v>457</v>
      </c>
      <c r="B84" s="1736" t="s">
        <v>544</v>
      </c>
      <c r="C84" s="1738" t="s">
        <v>551</v>
      </c>
      <c r="D84" s="1739"/>
      <c r="E84" s="1739"/>
      <c r="F84" s="1739"/>
      <c r="G84" s="1739"/>
      <c r="H84" s="1740"/>
      <c r="I84" s="1727" t="s">
        <v>543</v>
      </c>
      <c r="J84" s="1728"/>
      <c r="K84" s="1728"/>
      <c r="L84" s="1728"/>
      <c r="M84" s="1728"/>
      <c r="N84" s="1729"/>
    </row>
    <row r="85" spans="1:14" ht="12.75" customHeight="1">
      <c r="A85" s="1735"/>
      <c r="B85" s="1737"/>
      <c r="C85" s="686" t="s">
        <v>545</v>
      </c>
      <c r="D85" s="687" t="s">
        <v>716</v>
      </c>
      <c r="E85" s="687" t="s">
        <v>546</v>
      </c>
      <c r="F85" s="687" t="s">
        <v>726</v>
      </c>
      <c r="G85" s="687" t="s">
        <v>717</v>
      </c>
      <c r="H85" s="691" t="s">
        <v>142</v>
      </c>
      <c r="I85" s="686" t="s">
        <v>545</v>
      </c>
      <c r="J85" s="687" t="s">
        <v>547</v>
      </c>
      <c r="K85" s="687" t="s">
        <v>716</v>
      </c>
      <c r="L85" s="687" t="s">
        <v>546</v>
      </c>
      <c r="M85" s="687" t="s">
        <v>717</v>
      </c>
      <c r="N85" s="691" t="s">
        <v>142</v>
      </c>
    </row>
    <row r="86" spans="1:14" ht="11.1" customHeight="1">
      <c r="A86" s="1111" t="s">
        <v>558</v>
      </c>
      <c r="B86" s="992"/>
      <c r="C86" s="683"/>
      <c r="D86" s="684"/>
      <c r="E86" s="684"/>
      <c r="F86" s="684"/>
      <c r="G86" s="684"/>
      <c r="H86" s="685"/>
      <c r="I86" s="683"/>
      <c r="J86" s="684"/>
      <c r="K86" s="684"/>
      <c r="L86" s="684"/>
      <c r="M86" s="684"/>
      <c r="N86" s="685"/>
    </row>
    <row r="87" spans="1:14" ht="11.1" customHeight="1">
      <c r="A87" s="1732" t="s">
        <v>559</v>
      </c>
      <c r="B87" s="984" t="s">
        <v>548</v>
      </c>
      <c r="C87" s="788">
        <v>2</v>
      </c>
      <c r="D87" s="789"/>
      <c r="E87" s="789"/>
      <c r="F87" s="789"/>
      <c r="G87" s="789">
        <v>7</v>
      </c>
      <c r="H87" s="790">
        <v>9</v>
      </c>
      <c r="I87" s="788"/>
      <c r="J87" s="789"/>
      <c r="K87" s="789">
        <v>2</v>
      </c>
      <c r="L87" s="789"/>
      <c r="M87" s="789"/>
      <c r="N87" s="790">
        <v>2</v>
      </c>
    </row>
    <row r="88" spans="1:14" ht="11.1" customHeight="1">
      <c r="A88" s="1732"/>
      <c r="B88" s="984" t="s">
        <v>549</v>
      </c>
      <c r="C88" s="788"/>
      <c r="D88" s="789"/>
      <c r="E88" s="789"/>
      <c r="F88" s="789"/>
      <c r="G88" s="789">
        <v>3</v>
      </c>
      <c r="H88" s="790">
        <v>3</v>
      </c>
      <c r="I88" s="788"/>
      <c r="J88" s="789"/>
      <c r="K88" s="789">
        <v>1</v>
      </c>
      <c r="L88" s="789"/>
      <c r="M88" s="789"/>
      <c r="N88" s="790">
        <v>1</v>
      </c>
    </row>
    <row r="89" spans="1:14" ht="11.1" customHeight="1">
      <c r="A89" s="1732" t="s">
        <v>64</v>
      </c>
      <c r="B89" s="984" t="s">
        <v>548</v>
      </c>
      <c r="C89" s="788">
        <v>2</v>
      </c>
      <c r="D89" s="789">
        <v>1</v>
      </c>
      <c r="E89" s="789"/>
      <c r="F89" s="789"/>
      <c r="G89" s="789">
        <v>3</v>
      </c>
      <c r="H89" s="790">
        <v>6</v>
      </c>
      <c r="I89" s="788"/>
      <c r="J89" s="789"/>
      <c r="K89" s="789">
        <v>1</v>
      </c>
      <c r="L89" s="789"/>
      <c r="M89" s="789"/>
      <c r="N89" s="790">
        <v>1</v>
      </c>
    </row>
    <row r="90" spans="1:14" ht="11.1" customHeight="1">
      <c r="A90" s="1732"/>
      <c r="B90" s="984" t="s">
        <v>549</v>
      </c>
      <c r="C90" s="788">
        <v>1</v>
      </c>
      <c r="D90" s="789"/>
      <c r="E90" s="789"/>
      <c r="F90" s="789"/>
      <c r="G90" s="789">
        <v>3</v>
      </c>
      <c r="H90" s="790">
        <v>4</v>
      </c>
      <c r="I90" s="788">
        <v>1</v>
      </c>
      <c r="J90" s="789"/>
      <c r="K90" s="789">
        <v>1</v>
      </c>
      <c r="L90" s="789"/>
      <c r="M90" s="789"/>
      <c r="N90" s="790">
        <v>2</v>
      </c>
    </row>
    <row r="91" spans="1:14" ht="11.1" customHeight="1">
      <c r="A91" s="1732" t="s">
        <v>65</v>
      </c>
      <c r="B91" s="984" t="s">
        <v>548</v>
      </c>
      <c r="C91" s="788"/>
      <c r="D91" s="789">
        <v>2</v>
      </c>
      <c r="E91" s="789"/>
      <c r="F91" s="789"/>
      <c r="G91" s="789">
        <v>2</v>
      </c>
      <c r="H91" s="790">
        <v>4</v>
      </c>
      <c r="I91" s="788"/>
      <c r="J91" s="789"/>
      <c r="K91" s="789">
        <v>4</v>
      </c>
      <c r="L91" s="789"/>
      <c r="M91" s="789"/>
      <c r="N91" s="790">
        <v>4</v>
      </c>
    </row>
    <row r="92" spans="1:14" ht="11.1" customHeight="1">
      <c r="A92" s="1732"/>
      <c r="B92" s="984" t="s">
        <v>549</v>
      </c>
      <c r="C92" s="788">
        <v>1</v>
      </c>
      <c r="D92" s="789">
        <v>4</v>
      </c>
      <c r="E92" s="789"/>
      <c r="F92" s="789"/>
      <c r="G92" s="789">
        <v>4</v>
      </c>
      <c r="H92" s="790">
        <v>9</v>
      </c>
      <c r="I92" s="788"/>
      <c r="J92" s="789"/>
      <c r="K92" s="789">
        <v>2</v>
      </c>
      <c r="L92" s="789"/>
      <c r="M92" s="789"/>
      <c r="N92" s="790">
        <v>2</v>
      </c>
    </row>
    <row r="93" spans="1:14" ht="11.1" customHeight="1">
      <c r="A93" s="1732" t="s">
        <v>66</v>
      </c>
      <c r="B93" s="984" t="s">
        <v>548</v>
      </c>
      <c r="C93" s="788">
        <v>2</v>
      </c>
      <c r="D93" s="517"/>
      <c r="E93" s="517"/>
      <c r="F93" s="517"/>
      <c r="G93" s="517"/>
      <c r="H93" s="1212">
        <v>2</v>
      </c>
      <c r="I93" s="788">
        <v>1</v>
      </c>
      <c r="J93" s="789"/>
      <c r="K93" s="789">
        <v>2</v>
      </c>
      <c r="L93" s="789"/>
      <c r="M93" s="789">
        <v>2</v>
      </c>
      <c r="N93" s="790">
        <v>5</v>
      </c>
    </row>
    <row r="94" spans="1:14" ht="11.1" customHeight="1">
      <c r="A94" s="1732"/>
      <c r="B94" s="984" t="s">
        <v>549</v>
      </c>
      <c r="C94" s="1213"/>
      <c r="D94" s="517"/>
      <c r="E94" s="517"/>
      <c r="F94" s="517"/>
      <c r="G94" s="517"/>
      <c r="H94" s="787"/>
      <c r="I94" s="788"/>
      <c r="J94" s="789"/>
      <c r="K94" s="789">
        <v>1</v>
      </c>
      <c r="L94" s="789"/>
      <c r="M94" s="789"/>
      <c r="N94" s="790">
        <v>1</v>
      </c>
    </row>
    <row r="95" spans="1:14" ht="11.1" customHeight="1">
      <c r="A95" s="1116" t="s">
        <v>560</v>
      </c>
      <c r="B95" s="984"/>
      <c r="C95" s="788"/>
      <c r="D95" s="789"/>
      <c r="E95" s="789"/>
      <c r="F95" s="789"/>
      <c r="G95" s="789"/>
      <c r="H95" s="790"/>
      <c r="I95" s="788"/>
      <c r="J95" s="789"/>
      <c r="K95" s="789"/>
      <c r="L95" s="789"/>
      <c r="M95" s="789"/>
      <c r="N95" s="790"/>
    </row>
    <row r="96" spans="1:14" ht="11.1" customHeight="1">
      <c r="A96" s="1732" t="s">
        <v>74</v>
      </c>
      <c r="B96" s="984" t="s">
        <v>548</v>
      </c>
      <c r="C96" s="788"/>
      <c r="D96" s="789">
        <v>3</v>
      </c>
      <c r="E96" s="789">
        <v>3</v>
      </c>
      <c r="F96" s="789"/>
      <c r="G96" s="789"/>
      <c r="H96" s="790">
        <v>6</v>
      </c>
      <c r="I96" s="788"/>
      <c r="J96" s="789"/>
      <c r="K96" s="789">
        <v>3</v>
      </c>
      <c r="L96" s="789">
        <v>1</v>
      </c>
      <c r="M96" s="789"/>
      <c r="N96" s="790">
        <v>4</v>
      </c>
    </row>
    <row r="97" spans="1:14" ht="11.1" customHeight="1">
      <c r="A97" s="1732"/>
      <c r="B97" s="984" t="s">
        <v>549</v>
      </c>
      <c r="C97" s="788">
        <v>1</v>
      </c>
      <c r="D97" s="789">
        <v>1</v>
      </c>
      <c r="E97" s="789"/>
      <c r="F97" s="789"/>
      <c r="G97" s="789"/>
      <c r="H97" s="790">
        <v>2</v>
      </c>
      <c r="I97" s="788"/>
      <c r="J97" s="789"/>
      <c r="K97" s="789">
        <v>2</v>
      </c>
      <c r="L97" s="789">
        <v>1</v>
      </c>
      <c r="M97" s="789"/>
      <c r="N97" s="790">
        <v>3</v>
      </c>
    </row>
    <row r="98" spans="1:14" ht="11.1" customHeight="1">
      <c r="A98" s="1116" t="s">
        <v>561</v>
      </c>
      <c r="B98" s="984"/>
      <c r="C98" s="788"/>
      <c r="D98" s="789"/>
      <c r="E98" s="789"/>
      <c r="F98" s="789"/>
      <c r="G98" s="789"/>
      <c r="H98" s="790"/>
      <c r="I98" s="788"/>
      <c r="J98" s="789"/>
      <c r="K98" s="789"/>
      <c r="L98" s="789"/>
      <c r="M98" s="789"/>
      <c r="N98" s="790"/>
    </row>
    <row r="99" spans="1:14" ht="11.1" customHeight="1">
      <c r="A99" s="1732" t="s">
        <v>84</v>
      </c>
      <c r="B99" s="984" t="s">
        <v>548</v>
      </c>
      <c r="C99" s="788">
        <v>3</v>
      </c>
      <c r="D99" s="789">
        <v>2</v>
      </c>
      <c r="E99" s="789"/>
      <c r="F99" s="789"/>
      <c r="G99" s="789">
        <v>15</v>
      </c>
      <c r="H99" s="790">
        <v>20</v>
      </c>
      <c r="I99" s="788"/>
      <c r="J99" s="789"/>
      <c r="K99" s="789">
        <v>3</v>
      </c>
      <c r="L99" s="789"/>
      <c r="M99" s="789">
        <v>1</v>
      </c>
      <c r="N99" s="790">
        <v>4</v>
      </c>
    </row>
    <row r="100" spans="1:14" ht="11.1" customHeight="1">
      <c r="A100" s="1732"/>
      <c r="B100" s="984" t="s">
        <v>549</v>
      </c>
      <c r="C100" s="788"/>
      <c r="D100" s="789">
        <v>4</v>
      </c>
      <c r="E100" s="789"/>
      <c r="F100" s="789"/>
      <c r="G100" s="789">
        <v>4</v>
      </c>
      <c r="H100" s="790">
        <v>8</v>
      </c>
      <c r="I100" s="788">
        <v>1</v>
      </c>
      <c r="J100" s="789"/>
      <c r="K100" s="789">
        <v>2</v>
      </c>
      <c r="L100" s="789"/>
      <c r="M100" s="789"/>
      <c r="N100" s="790">
        <v>3</v>
      </c>
    </row>
    <row r="101" spans="1:14" ht="11.1" customHeight="1">
      <c r="A101" s="1732" t="s">
        <v>85</v>
      </c>
      <c r="B101" s="984" t="s">
        <v>548</v>
      </c>
      <c r="C101" s="788"/>
      <c r="D101" s="789"/>
      <c r="E101" s="789"/>
      <c r="F101" s="789"/>
      <c r="G101" s="789"/>
      <c r="H101" s="790"/>
      <c r="I101" s="788"/>
      <c r="J101" s="789"/>
      <c r="K101" s="789">
        <v>4</v>
      </c>
      <c r="L101" s="789"/>
      <c r="M101" s="789"/>
      <c r="N101" s="790">
        <v>4</v>
      </c>
    </row>
    <row r="102" spans="1:14" ht="11.1" customHeight="1">
      <c r="A102" s="1732"/>
      <c r="B102" s="984" t="s">
        <v>549</v>
      </c>
      <c r="C102" s="788"/>
      <c r="D102" s="789">
        <v>1</v>
      </c>
      <c r="E102" s="789"/>
      <c r="F102" s="789"/>
      <c r="G102" s="789">
        <v>10</v>
      </c>
      <c r="H102" s="790">
        <v>11</v>
      </c>
      <c r="I102" s="788"/>
      <c r="J102" s="789"/>
      <c r="K102" s="789">
        <v>6</v>
      </c>
      <c r="L102" s="789"/>
      <c r="M102" s="789"/>
      <c r="N102" s="790">
        <v>6</v>
      </c>
    </row>
    <row r="103" spans="1:14" ht="11.1" customHeight="1">
      <c r="A103" s="1116" t="s">
        <v>562</v>
      </c>
      <c r="B103" s="984"/>
      <c r="C103" s="788"/>
      <c r="D103" s="789"/>
      <c r="E103" s="789"/>
      <c r="F103" s="789"/>
      <c r="G103" s="789"/>
      <c r="H103" s="790"/>
      <c r="I103" s="788"/>
      <c r="J103" s="789"/>
      <c r="K103" s="789"/>
      <c r="L103" s="789"/>
      <c r="M103" s="789"/>
      <c r="N103" s="790"/>
    </row>
    <row r="104" spans="1:14" ht="11.1" customHeight="1">
      <c r="A104" s="1732" t="s">
        <v>91</v>
      </c>
      <c r="B104" s="984" t="s">
        <v>548</v>
      </c>
      <c r="C104" s="788"/>
      <c r="D104" s="789">
        <v>1</v>
      </c>
      <c r="E104" s="789"/>
      <c r="F104" s="789">
        <v>1</v>
      </c>
      <c r="G104" s="789">
        <v>1</v>
      </c>
      <c r="H104" s="790">
        <v>3</v>
      </c>
      <c r="I104" s="788"/>
      <c r="J104" s="789"/>
      <c r="K104" s="789">
        <v>3</v>
      </c>
      <c r="L104" s="789"/>
      <c r="M104" s="789"/>
      <c r="N104" s="790">
        <v>3</v>
      </c>
    </row>
    <row r="105" spans="1:14" ht="11.1" customHeight="1">
      <c r="A105" s="1732"/>
      <c r="B105" s="984" t="s">
        <v>549</v>
      </c>
      <c r="C105" s="788"/>
      <c r="D105" s="789">
        <v>9</v>
      </c>
      <c r="E105" s="789"/>
      <c r="F105" s="789">
        <v>6</v>
      </c>
      <c r="G105" s="789"/>
      <c r="H105" s="790">
        <v>15</v>
      </c>
      <c r="I105" s="788"/>
      <c r="J105" s="789"/>
      <c r="K105" s="789">
        <v>5</v>
      </c>
      <c r="L105" s="789">
        <v>2</v>
      </c>
      <c r="M105" s="789"/>
      <c r="N105" s="790">
        <v>7</v>
      </c>
    </row>
    <row r="106" spans="1:14" ht="11.1" customHeight="1">
      <c r="A106" s="1116" t="s">
        <v>563</v>
      </c>
      <c r="B106" s="984"/>
      <c r="C106" s="788"/>
      <c r="D106" s="789"/>
      <c r="E106" s="789"/>
      <c r="F106" s="789"/>
      <c r="G106" s="789"/>
      <c r="H106" s="790"/>
      <c r="I106" s="788"/>
      <c r="J106" s="789"/>
      <c r="K106" s="789"/>
      <c r="L106" s="789"/>
      <c r="M106" s="789"/>
      <c r="N106" s="790"/>
    </row>
    <row r="107" spans="1:14" ht="11.1" customHeight="1">
      <c r="A107" s="1732" t="s">
        <v>113</v>
      </c>
      <c r="B107" s="984" t="s">
        <v>548</v>
      </c>
      <c r="C107" s="788">
        <v>4</v>
      </c>
      <c r="D107" s="789">
        <v>2</v>
      </c>
      <c r="E107" s="789"/>
      <c r="F107" s="789"/>
      <c r="G107" s="789"/>
      <c r="H107" s="790">
        <v>6</v>
      </c>
      <c r="I107" s="788">
        <v>1</v>
      </c>
      <c r="J107" s="789"/>
      <c r="K107" s="789">
        <v>4</v>
      </c>
      <c r="L107" s="789">
        <v>1</v>
      </c>
      <c r="M107" s="789"/>
      <c r="N107" s="790">
        <v>6</v>
      </c>
    </row>
    <row r="108" spans="1:14" ht="11.1" customHeight="1">
      <c r="A108" s="1732"/>
      <c r="B108" s="984" t="s">
        <v>549</v>
      </c>
      <c r="C108" s="788"/>
      <c r="D108" s="789"/>
      <c r="E108" s="789"/>
      <c r="F108" s="789"/>
      <c r="G108" s="789"/>
      <c r="H108" s="790"/>
      <c r="I108" s="788"/>
      <c r="J108" s="789"/>
      <c r="K108" s="789">
        <v>2</v>
      </c>
      <c r="L108" s="789"/>
      <c r="M108" s="789"/>
      <c r="N108" s="790">
        <v>2</v>
      </c>
    </row>
    <row r="109" spans="1:14" ht="11.1" customHeight="1">
      <c r="A109" s="1116" t="s">
        <v>564</v>
      </c>
      <c r="B109" s="984"/>
      <c r="C109" s="788"/>
      <c r="D109" s="789"/>
      <c r="E109" s="789"/>
      <c r="F109" s="789"/>
      <c r="G109" s="789"/>
      <c r="H109" s="790"/>
      <c r="I109" s="788"/>
      <c r="J109" s="789"/>
      <c r="K109" s="789"/>
      <c r="L109" s="789"/>
      <c r="M109" s="789"/>
      <c r="N109" s="790"/>
    </row>
    <row r="110" spans="1:14" ht="11.1" customHeight="1">
      <c r="A110" s="1732" t="s">
        <v>116</v>
      </c>
      <c r="B110" s="984" t="s">
        <v>548</v>
      </c>
      <c r="C110" s="788"/>
      <c r="D110" s="789">
        <v>3</v>
      </c>
      <c r="E110" s="789"/>
      <c r="F110" s="789"/>
      <c r="G110" s="789">
        <v>4</v>
      </c>
      <c r="H110" s="790">
        <v>7</v>
      </c>
      <c r="I110" s="788"/>
      <c r="J110" s="789"/>
      <c r="K110" s="789">
        <v>2</v>
      </c>
      <c r="L110" s="789"/>
      <c r="M110" s="789"/>
      <c r="N110" s="790">
        <v>2</v>
      </c>
    </row>
    <row r="111" spans="1:14" ht="11.1" customHeight="1">
      <c r="A111" s="1732"/>
      <c r="B111" s="984" t="s">
        <v>549</v>
      </c>
      <c r="C111" s="788">
        <v>2</v>
      </c>
      <c r="D111" s="789"/>
      <c r="E111" s="789"/>
      <c r="F111" s="789"/>
      <c r="G111" s="789">
        <v>2</v>
      </c>
      <c r="H111" s="790">
        <v>4</v>
      </c>
      <c r="I111" s="788"/>
      <c r="J111" s="789"/>
      <c r="K111" s="789">
        <v>1</v>
      </c>
      <c r="L111" s="789">
        <v>1</v>
      </c>
      <c r="M111" s="789"/>
      <c r="N111" s="790">
        <v>2</v>
      </c>
    </row>
    <row r="112" spans="1:14" ht="11.1" customHeight="1">
      <c r="A112" s="1732" t="s">
        <v>117</v>
      </c>
      <c r="B112" s="984" t="s">
        <v>548</v>
      </c>
      <c r="C112" s="788"/>
      <c r="D112" s="789">
        <v>8</v>
      </c>
      <c r="E112" s="789"/>
      <c r="F112" s="789"/>
      <c r="G112" s="789">
        <v>15</v>
      </c>
      <c r="H112" s="790">
        <v>23</v>
      </c>
      <c r="I112" s="788"/>
      <c r="J112" s="789"/>
      <c r="K112" s="789">
        <v>3</v>
      </c>
      <c r="L112" s="789"/>
      <c r="M112" s="789">
        <v>1</v>
      </c>
      <c r="N112" s="790">
        <v>4</v>
      </c>
    </row>
    <row r="113" spans="1:14" ht="11.1" customHeight="1">
      <c r="A113" s="1732"/>
      <c r="B113" s="984" t="s">
        <v>549</v>
      </c>
      <c r="C113" s="788"/>
      <c r="D113" s="789">
        <v>1</v>
      </c>
      <c r="E113" s="789"/>
      <c r="F113" s="789"/>
      <c r="G113" s="789">
        <v>5</v>
      </c>
      <c r="H113" s="790">
        <v>6</v>
      </c>
      <c r="I113" s="788"/>
      <c r="J113" s="789"/>
      <c r="K113" s="789">
        <v>4</v>
      </c>
      <c r="L113" s="789"/>
      <c r="M113" s="789"/>
      <c r="N113" s="790">
        <v>4</v>
      </c>
    </row>
    <row r="114" spans="1:14" ht="11.1" customHeight="1">
      <c r="A114" s="1732" t="s">
        <v>118</v>
      </c>
      <c r="B114" s="984" t="s">
        <v>548</v>
      </c>
      <c r="C114" s="788"/>
      <c r="D114" s="789"/>
      <c r="E114" s="789"/>
      <c r="F114" s="789"/>
      <c r="G114" s="789">
        <v>4</v>
      </c>
      <c r="H114" s="790">
        <v>4</v>
      </c>
      <c r="I114" s="788">
        <v>4</v>
      </c>
      <c r="J114" s="789"/>
      <c r="K114" s="789">
        <v>1</v>
      </c>
      <c r="L114" s="789"/>
      <c r="M114" s="789"/>
      <c r="N114" s="790">
        <v>5</v>
      </c>
    </row>
    <row r="115" spans="1:14" ht="11.1" customHeight="1">
      <c r="A115" s="1732"/>
      <c r="B115" s="984" t="s">
        <v>549</v>
      </c>
      <c r="C115" s="788">
        <v>1</v>
      </c>
      <c r="D115" s="789"/>
      <c r="E115" s="789"/>
      <c r="F115" s="789"/>
      <c r="G115" s="789">
        <v>1</v>
      </c>
      <c r="H115" s="790">
        <v>2</v>
      </c>
      <c r="I115" s="788"/>
      <c r="J115" s="789"/>
      <c r="K115" s="789"/>
      <c r="L115" s="789"/>
      <c r="M115" s="789"/>
      <c r="N115" s="790"/>
    </row>
    <row r="116" spans="1:14" ht="11.1" customHeight="1">
      <c r="A116" s="1116" t="s">
        <v>565</v>
      </c>
      <c r="B116" s="984"/>
      <c r="C116" s="788"/>
      <c r="D116" s="789"/>
      <c r="E116" s="789"/>
      <c r="F116" s="789"/>
      <c r="G116" s="789"/>
      <c r="H116" s="790"/>
      <c r="I116" s="788"/>
      <c r="J116" s="789"/>
      <c r="K116" s="789"/>
      <c r="L116" s="789"/>
      <c r="M116" s="789"/>
      <c r="N116" s="790"/>
    </row>
    <row r="117" spans="1:14">
      <c r="A117" s="1732" t="s">
        <v>120</v>
      </c>
      <c r="B117" s="984" t="s">
        <v>548</v>
      </c>
      <c r="C117" s="788">
        <v>2</v>
      </c>
      <c r="D117" s="789"/>
      <c r="E117" s="789"/>
      <c r="F117" s="789"/>
      <c r="G117" s="789"/>
      <c r="H117" s="790">
        <v>2</v>
      </c>
      <c r="I117" s="788">
        <v>1</v>
      </c>
      <c r="J117" s="789"/>
      <c r="K117" s="789"/>
      <c r="L117" s="789">
        <v>1</v>
      </c>
      <c r="M117" s="789"/>
      <c r="N117" s="790">
        <v>2</v>
      </c>
    </row>
    <row r="118" spans="1:14">
      <c r="A118" s="1732"/>
      <c r="B118" s="984" t="s">
        <v>549</v>
      </c>
      <c r="C118" s="788"/>
      <c r="D118" s="789"/>
      <c r="E118" s="789"/>
      <c r="F118" s="789"/>
      <c r="G118" s="789"/>
      <c r="H118" s="790"/>
      <c r="I118" s="788"/>
      <c r="J118" s="789"/>
      <c r="K118" s="789"/>
      <c r="L118" s="789">
        <v>1</v>
      </c>
      <c r="M118" s="789"/>
      <c r="N118" s="790">
        <v>1</v>
      </c>
    </row>
    <row r="119" spans="1:14">
      <c r="A119" s="1091" t="s">
        <v>566</v>
      </c>
      <c r="B119" s="984"/>
      <c r="C119" s="788"/>
      <c r="D119" s="789"/>
      <c r="E119" s="789"/>
      <c r="F119" s="789"/>
      <c r="G119" s="789"/>
      <c r="H119" s="790"/>
      <c r="I119" s="788"/>
      <c r="J119" s="789"/>
      <c r="K119" s="789"/>
      <c r="L119" s="789"/>
      <c r="M119" s="789"/>
      <c r="N119" s="790"/>
    </row>
    <row r="120" spans="1:14">
      <c r="A120" s="1732" t="s">
        <v>130</v>
      </c>
      <c r="B120" s="984" t="s">
        <v>548</v>
      </c>
      <c r="C120" s="788"/>
      <c r="D120" s="789">
        <v>3</v>
      </c>
      <c r="E120" s="789"/>
      <c r="F120" s="789"/>
      <c r="G120" s="789"/>
      <c r="H120" s="790">
        <v>3</v>
      </c>
      <c r="I120" s="788"/>
      <c r="J120" s="789"/>
      <c r="K120" s="789">
        <v>4</v>
      </c>
      <c r="L120" s="789"/>
      <c r="M120" s="789"/>
      <c r="N120" s="790">
        <v>4</v>
      </c>
    </row>
    <row r="121" spans="1:14">
      <c r="A121" s="1732"/>
      <c r="B121" s="984" t="s">
        <v>549</v>
      </c>
      <c r="C121" s="788"/>
      <c r="D121" s="789">
        <v>10</v>
      </c>
      <c r="E121" s="789"/>
      <c r="F121" s="789"/>
      <c r="G121" s="789"/>
      <c r="H121" s="790">
        <v>10</v>
      </c>
      <c r="I121" s="788"/>
      <c r="J121" s="789"/>
      <c r="K121" s="789">
        <v>5</v>
      </c>
      <c r="L121" s="789">
        <v>1</v>
      </c>
      <c r="M121" s="789"/>
      <c r="N121" s="790">
        <v>6</v>
      </c>
    </row>
    <row r="122" spans="1:14">
      <c r="A122" s="1732" t="s">
        <v>131</v>
      </c>
      <c r="B122" s="984" t="s">
        <v>548</v>
      </c>
      <c r="C122" s="788">
        <v>2</v>
      </c>
      <c r="D122" s="789">
        <v>5</v>
      </c>
      <c r="E122" s="789"/>
      <c r="F122" s="789"/>
      <c r="G122" s="789">
        <v>2</v>
      </c>
      <c r="H122" s="790">
        <v>9</v>
      </c>
      <c r="I122" s="788"/>
      <c r="J122" s="789"/>
      <c r="K122" s="789">
        <v>2</v>
      </c>
      <c r="L122" s="789"/>
      <c r="M122" s="789"/>
      <c r="N122" s="790">
        <v>2</v>
      </c>
    </row>
    <row r="123" spans="1:14">
      <c r="A123" s="1732"/>
      <c r="B123" s="984" t="s">
        <v>549</v>
      </c>
      <c r="C123" s="788"/>
      <c r="D123" s="789">
        <v>2</v>
      </c>
      <c r="E123" s="789"/>
      <c r="F123" s="789"/>
      <c r="G123" s="789">
        <v>2</v>
      </c>
      <c r="H123" s="790">
        <v>4</v>
      </c>
      <c r="I123" s="788"/>
      <c r="J123" s="789"/>
      <c r="K123" s="789"/>
      <c r="L123" s="789"/>
      <c r="M123" s="789"/>
      <c r="N123" s="790"/>
    </row>
    <row r="124" spans="1:14">
      <c r="A124" s="1732" t="s">
        <v>132</v>
      </c>
      <c r="B124" s="984" t="s">
        <v>548</v>
      </c>
      <c r="C124" s="788">
        <v>1</v>
      </c>
      <c r="D124" s="789">
        <v>3</v>
      </c>
      <c r="E124" s="789"/>
      <c r="F124" s="789"/>
      <c r="G124" s="789">
        <v>4</v>
      </c>
      <c r="H124" s="790">
        <v>8</v>
      </c>
      <c r="I124" s="788"/>
      <c r="J124" s="789">
        <v>1</v>
      </c>
      <c r="K124" s="789">
        <v>2</v>
      </c>
      <c r="L124" s="789"/>
      <c r="M124" s="789"/>
      <c r="N124" s="790">
        <v>3</v>
      </c>
    </row>
    <row r="125" spans="1:14" ht="14.4" thickBot="1">
      <c r="A125" s="1733"/>
      <c r="B125" s="990" t="s">
        <v>549</v>
      </c>
      <c r="C125" s="1171">
        <v>2</v>
      </c>
      <c r="D125" s="1172">
        <v>1</v>
      </c>
      <c r="E125" s="1172"/>
      <c r="F125" s="1172"/>
      <c r="G125" s="1172">
        <v>3</v>
      </c>
      <c r="H125" s="1174">
        <v>6</v>
      </c>
      <c r="I125" s="1171">
        <v>1</v>
      </c>
      <c r="J125" s="1172"/>
      <c r="K125" s="1172">
        <v>1</v>
      </c>
      <c r="L125" s="1172"/>
      <c r="M125" s="1172"/>
      <c r="N125" s="1174">
        <v>2</v>
      </c>
    </row>
    <row r="126" spans="1:14">
      <c r="A126" s="1730" t="s">
        <v>143</v>
      </c>
      <c r="B126" s="1214" t="s">
        <v>665</v>
      </c>
      <c r="C126" s="1175">
        <f t="shared" ref="C126:N126" si="4">C124+C122+C120+C117+C114+C112+C110+C107+C104+C101+C99+C96+C93+C91+C89+C87</f>
        <v>18</v>
      </c>
      <c r="D126" s="1106">
        <f t="shared" si="4"/>
        <v>33</v>
      </c>
      <c r="E126" s="1106">
        <f t="shared" si="4"/>
        <v>3</v>
      </c>
      <c r="F126" s="1106">
        <f t="shared" si="4"/>
        <v>1</v>
      </c>
      <c r="G126" s="1106">
        <f t="shared" si="4"/>
        <v>57</v>
      </c>
      <c r="H126" s="1107">
        <f t="shared" si="4"/>
        <v>112</v>
      </c>
      <c r="I126" s="1175">
        <f t="shared" si="4"/>
        <v>7</v>
      </c>
      <c r="J126" s="1106">
        <f t="shared" si="4"/>
        <v>1</v>
      </c>
      <c r="K126" s="1106">
        <f t="shared" si="4"/>
        <v>40</v>
      </c>
      <c r="L126" s="1106">
        <f t="shared" si="4"/>
        <v>3</v>
      </c>
      <c r="M126" s="1106">
        <f t="shared" si="4"/>
        <v>4</v>
      </c>
      <c r="N126" s="1107">
        <f t="shared" si="4"/>
        <v>55</v>
      </c>
    </row>
    <row r="127" spans="1:14" ht="12" customHeight="1" thickBot="1">
      <c r="A127" s="1731"/>
      <c r="B127" s="1215" t="s">
        <v>666</v>
      </c>
      <c r="C127" s="1176">
        <f t="shared" ref="C127:N127" si="5">C125+C123+C121+C118+C115+C113+C111+C108+C105+C102+C100+C97+C94+C92+C90+C88</f>
        <v>8</v>
      </c>
      <c r="D127" s="1109">
        <f t="shared" si="5"/>
        <v>33</v>
      </c>
      <c r="E127" s="1109">
        <f t="shared" si="5"/>
        <v>0</v>
      </c>
      <c r="F127" s="1109">
        <f t="shared" si="5"/>
        <v>6</v>
      </c>
      <c r="G127" s="1109">
        <f t="shared" si="5"/>
        <v>37</v>
      </c>
      <c r="H127" s="1110">
        <f t="shared" si="5"/>
        <v>84</v>
      </c>
      <c r="I127" s="1176">
        <f t="shared" si="5"/>
        <v>3</v>
      </c>
      <c r="J127" s="1109">
        <f t="shared" si="5"/>
        <v>0</v>
      </c>
      <c r="K127" s="1109">
        <f t="shared" si="5"/>
        <v>33</v>
      </c>
      <c r="L127" s="1109">
        <f t="shared" si="5"/>
        <v>6</v>
      </c>
      <c r="M127" s="1109">
        <f t="shared" si="5"/>
        <v>0</v>
      </c>
      <c r="N127" s="1110">
        <f t="shared" si="5"/>
        <v>42</v>
      </c>
    </row>
  </sheetData>
  <mergeCells count="68">
    <mergeCell ref="A1:N1"/>
    <mergeCell ref="A2:N2"/>
    <mergeCell ref="A3:N3"/>
    <mergeCell ref="C5:H5"/>
    <mergeCell ref="I5:N5"/>
    <mergeCell ref="A5:A6"/>
    <mergeCell ref="B5:B6"/>
    <mergeCell ref="A41:A42"/>
    <mergeCell ref="B41:B42"/>
    <mergeCell ref="C41:H41"/>
    <mergeCell ref="A7:A8"/>
    <mergeCell ref="A9:A10"/>
    <mergeCell ref="A11:A12"/>
    <mergeCell ref="A13:A14"/>
    <mergeCell ref="A15:A16"/>
    <mergeCell ref="A31:A32"/>
    <mergeCell ref="A33:A34"/>
    <mergeCell ref="A21:A22"/>
    <mergeCell ref="A23:A24"/>
    <mergeCell ref="A25:A26"/>
    <mergeCell ref="A27:A28"/>
    <mergeCell ref="A29:A30"/>
    <mergeCell ref="A17:A18"/>
    <mergeCell ref="A19:A20"/>
    <mergeCell ref="A37:N37"/>
    <mergeCell ref="A38:N38"/>
    <mergeCell ref="A39:N39"/>
    <mergeCell ref="A35:A36"/>
    <mergeCell ref="A70:A71"/>
    <mergeCell ref="A56:A57"/>
    <mergeCell ref="A58:A59"/>
    <mergeCell ref="A60:A61"/>
    <mergeCell ref="A63:A64"/>
    <mergeCell ref="A65:A66"/>
    <mergeCell ref="A67:A68"/>
    <mergeCell ref="A44:A45"/>
    <mergeCell ref="A47:A48"/>
    <mergeCell ref="A49:A50"/>
    <mergeCell ref="A52:A53"/>
    <mergeCell ref="A54:A55"/>
    <mergeCell ref="A72:A73"/>
    <mergeCell ref="A75:A76"/>
    <mergeCell ref="A77:A78"/>
    <mergeCell ref="A81:N81"/>
    <mergeCell ref="A82:N82"/>
    <mergeCell ref="A80:N80"/>
    <mergeCell ref="A84:A85"/>
    <mergeCell ref="B84:B85"/>
    <mergeCell ref="C84:H84"/>
    <mergeCell ref="A91:A92"/>
    <mergeCell ref="A87:A88"/>
    <mergeCell ref="A89:A90"/>
    <mergeCell ref="I41:N41"/>
    <mergeCell ref="I84:N84"/>
    <mergeCell ref="A126:A127"/>
    <mergeCell ref="A114:A115"/>
    <mergeCell ref="A117:A118"/>
    <mergeCell ref="A120:A121"/>
    <mergeCell ref="A122:A123"/>
    <mergeCell ref="A124:A125"/>
    <mergeCell ref="A93:A94"/>
    <mergeCell ref="A101:A102"/>
    <mergeCell ref="A104:A105"/>
    <mergeCell ref="A110:A111"/>
    <mergeCell ref="A112:A113"/>
    <mergeCell ref="A107:A108"/>
    <mergeCell ref="A96:A97"/>
    <mergeCell ref="A99:A100"/>
  </mergeCells>
  <printOptions horizontalCentered="1"/>
  <pageMargins left="0.51181102362204722" right="0.31496062992125984" top="0.39370078740157483" bottom="0.35433070866141736" header="0.31496062992125984" footer="0.31496062992125984"/>
  <pageSetup paperSize="9" scale="95" orientation="landscape" r:id="rId1"/>
  <headerFooter>
    <oddFooter>&amp;C &amp;P</oddFooter>
  </headerFooter>
  <rowBreaks count="2" manualBreakCount="2">
    <brk id="36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97"/>
  <sheetViews>
    <sheetView topLeftCell="A10" workbookViewId="0">
      <selection activeCell="L89" sqref="L89"/>
    </sheetView>
  </sheetViews>
  <sheetFormatPr baseColWidth="10" defaultColWidth="11.44140625" defaultRowHeight="14.4"/>
  <cols>
    <col min="1" max="1" width="20.109375" style="57" customWidth="1"/>
    <col min="2" max="2" width="6.5546875" style="225" customWidth="1"/>
    <col min="3" max="3" width="7.33203125" style="57" customWidth="1"/>
    <col min="4" max="4" width="5.44140625" style="57" customWidth="1"/>
    <col min="5" max="5" width="8.6640625" style="57" customWidth="1"/>
    <col min="6" max="6" width="7.88671875" style="57" customWidth="1"/>
    <col min="7" max="7" width="7.44140625" style="57" customWidth="1"/>
    <col min="8" max="8" width="5.88671875" style="57" customWidth="1"/>
    <col min="9" max="9" width="7.5546875" style="57" customWidth="1"/>
    <col min="10" max="10" width="6.88671875" style="57" customWidth="1"/>
    <col min="11" max="11" width="7.44140625" style="57" customWidth="1"/>
    <col min="12" max="12" width="6.6640625" style="57" customWidth="1"/>
    <col min="13" max="13" width="7.6640625" style="57" customWidth="1"/>
    <col min="14" max="14" width="5.44140625" style="57" customWidth="1"/>
    <col min="15" max="15" width="7.5546875" style="57" customWidth="1"/>
    <col min="16" max="16" width="6.33203125" style="57" customWidth="1"/>
    <col min="17" max="17" width="7.33203125" style="57" customWidth="1"/>
    <col min="18" max="18" width="5.6640625" style="57" customWidth="1"/>
    <col min="19" max="19" width="7.5546875" style="57" customWidth="1"/>
    <col min="20" max="16384" width="11.44140625" style="57"/>
  </cols>
  <sheetData>
    <row r="1" spans="1:19" s="205" customFormat="1" ht="30.75" customHeight="1">
      <c r="A1" s="201" t="s">
        <v>381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</row>
    <row r="2" spans="1:19" s="18" customFormat="1" ht="15.75" customHeight="1">
      <c r="A2" s="117" t="s">
        <v>409</v>
      </c>
      <c r="B2" s="104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19" s="18" customFormat="1" ht="13.8">
      <c r="A3" s="117" t="s">
        <v>406</v>
      </c>
      <c r="B3" s="104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</row>
    <row r="4" spans="1:19" ht="15" thickBot="1">
      <c r="A4" s="82"/>
      <c r="B4" s="82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</row>
    <row r="5" spans="1:19" s="85" customFormat="1" ht="22.5" customHeight="1" thickBot="1">
      <c r="A5" s="1418" t="s">
        <v>146</v>
      </c>
      <c r="B5" s="1421" t="s">
        <v>221</v>
      </c>
      <c r="C5" s="1431"/>
      <c r="D5" s="1431"/>
      <c r="E5" s="1432"/>
      <c r="F5" s="208" t="s">
        <v>398</v>
      </c>
      <c r="G5" s="209"/>
      <c r="H5" s="209"/>
      <c r="I5" s="209"/>
      <c r="J5" s="210"/>
      <c r="K5" s="211"/>
      <c r="L5" s="1421" t="s">
        <v>222</v>
      </c>
      <c r="M5" s="1422"/>
      <c r="N5" s="1422"/>
      <c r="O5" s="1423"/>
      <c r="P5" s="1421" t="s">
        <v>223</v>
      </c>
      <c r="Q5" s="1422"/>
      <c r="R5" s="1422"/>
      <c r="S5" s="1423"/>
    </row>
    <row r="6" spans="1:19" s="85" customFormat="1" ht="22.5" customHeight="1">
      <c r="A6" s="1419"/>
      <c r="B6" s="1433"/>
      <c r="C6" s="1434"/>
      <c r="D6" s="1434"/>
      <c r="E6" s="1435"/>
      <c r="F6" s="1427" t="s">
        <v>400</v>
      </c>
      <c r="G6" s="1428"/>
      <c r="H6" s="1428"/>
      <c r="I6" s="1428"/>
      <c r="J6" s="1429" t="s">
        <v>399</v>
      </c>
      <c r="K6" s="1430"/>
      <c r="L6" s="1424"/>
      <c r="M6" s="1425"/>
      <c r="N6" s="1425"/>
      <c r="O6" s="1426"/>
      <c r="P6" s="1424"/>
      <c r="Q6" s="1425"/>
      <c r="R6" s="1425"/>
      <c r="S6" s="1426"/>
    </row>
    <row r="7" spans="1:19" ht="29.25" customHeight="1" thickBot="1">
      <c r="A7" s="1420"/>
      <c r="B7" s="316" t="s">
        <v>212</v>
      </c>
      <c r="C7" s="87" t="s">
        <v>397</v>
      </c>
      <c r="D7" s="87" t="s">
        <v>218</v>
      </c>
      <c r="E7" s="88" t="s">
        <v>738</v>
      </c>
      <c r="F7" s="86" t="s">
        <v>212</v>
      </c>
      <c r="G7" s="87" t="s">
        <v>397</v>
      </c>
      <c r="H7" s="87" t="s">
        <v>218</v>
      </c>
      <c r="I7" s="88" t="s">
        <v>739</v>
      </c>
      <c r="J7" s="101" t="s">
        <v>212</v>
      </c>
      <c r="K7" s="89" t="s">
        <v>397</v>
      </c>
      <c r="L7" s="86" t="s">
        <v>212</v>
      </c>
      <c r="M7" s="87" t="s">
        <v>397</v>
      </c>
      <c r="N7" s="87" t="s">
        <v>218</v>
      </c>
      <c r="O7" s="88" t="s">
        <v>739</v>
      </c>
      <c r="P7" s="86" t="s">
        <v>212</v>
      </c>
      <c r="Q7" s="87" t="s">
        <v>397</v>
      </c>
      <c r="R7" s="87" t="s">
        <v>218</v>
      </c>
      <c r="S7" s="88" t="s">
        <v>739</v>
      </c>
    </row>
    <row r="8" spans="1:19">
      <c r="A8" s="90" t="s">
        <v>8</v>
      </c>
      <c r="B8" s="91">
        <f>+'presco PUBLIC'!B7</f>
        <v>179</v>
      </c>
      <c r="C8" s="92">
        <f>+'presco PUBLIC'!M7</f>
        <v>7</v>
      </c>
      <c r="D8" s="92">
        <f>+'presco PUBLIC'!G7</f>
        <v>10</v>
      </c>
      <c r="E8" s="93">
        <f>+'presco PUBLIC'!H7</f>
        <v>4</v>
      </c>
      <c r="F8" s="94">
        <f>'NIV1 PUB '!M7</f>
        <v>183521</v>
      </c>
      <c r="G8" s="92">
        <f>'NIV1 PUB '!BF7</f>
        <v>4097</v>
      </c>
      <c r="H8" s="92">
        <f>'NIV1 PUB '!AV7</f>
        <v>3865</v>
      </c>
      <c r="I8" s="92">
        <f>'NIV1 PUB '!AW7</f>
        <v>1027</v>
      </c>
      <c r="J8" s="92">
        <f>'NIV1 PUB '!O7</f>
        <v>8263</v>
      </c>
      <c r="K8" s="93">
        <f>'NIV1 PUB '!BH7</f>
        <v>398</v>
      </c>
      <c r="L8" s="94">
        <f>'NIV2 PUB '!O7</f>
        <v>27143</v>
      </c>
      <c r="M8" s="92">
        <f>'NIV2 PUB '!BA7</f>
        <v>946</v>
      </c>
      <c r="N8" s="92">
        <f>'NIV2 PUB '!AR7</f>
        <v>571</v>
      </c>
      <c r="O8" s="93">
        <f>'NIV2 PUB '!AS7</f>
        <v>77</v>
      </c>
      <c r="P8" s="94">
        <f>'NIV3 PUB '!Q7</f>
        <v>4293</v>
      </c>
      <c r="Q8" s="92">
        <f>'NIV3 PUB '!BH7</f>
        <v>160</v>
      </c>
      <c r="R8" s="92">
        <f>'NIV3 PUB '!AY7</f>
        <v>80</v>
      </c>
      <c r="S8" s="93">
        <f>'NIV3 PUB '!AZ7</f>
        <v>5</v>
      </c>
    </row>
    <row r="9" spans="1:19">
      <c r="A9" s="90" t="s">
        <v>14</v>
      </c>
      <c r="B9" s="91">
        <f>+'presco PUBLIC'!B8</f>
        <v>2054</v>
      </c>
      <c r="C9" s="92">
        <f>+'presco PUBLIC'!M8</f>
        <v>80</v>
      </c>
      <c r="D9" s="92">
        <f>+'presco PUBLIC'!G8</f>
        <v>75</v>
      </c>
      <c r="E9" s="93">
        <f>+'presco PUBLIC'!H8</f>
        <v>73</v>
      </c>
      <c r="F9" s="94">
        <f>'NIV1 PUB '!M8</f>
        <v>143274</v>
      </c>
      <c r="G9" s="92">
        <f>'NIV1 PUB '!BF8</f>
        <v>3658</v>
      </c>
      <c r="H9" s="92">
        <f>'NIV1 PUB '!AV8</f>
        <v>3753</v>
      </c>
      <c r="I9" s="92">
        <f>'NIV1 PUB '!AW8</f>
        <v>939</v>
      </c>
      <c r="J9" s="92">
        <f>'NIV1 PUB '!O8</f>
        <v>6698</v>
      </c>
      <c r="K9" s="93">
        <f>'NIV1 PUB '!BH8</f>
        <v>292</v>
      </c>
      <c r="L9" s="94">
        <f>'NIV2 PUB '!O8</f>
        <v>18178</v>
      </c>
      <c r="M9" s="92">
        <f>'NIV2 PUB '!BA8</f>
        <v>811</v>
      </c>
      <c r="N9" s="92">
        <f>'NIV2 PUB '!AR8</f>
        <v>444</v>
      </c>
      <c r="O9" s="93">
        <f>'NIV2 PUB '!AS8</f>
        <v>76</v>
      </c>
      <c r="P9" s="94">
        <f>'NIV3 PUB '!Q8</f>
        <v>3544</v>
      </c>
      <c r="Q9" s="92">
        <f>'NIV3 PUB '!BH8</f>
        <v>151</v>
      </c>
      <c r="R9" s="92">
        <f>'NIV3 PUB '!AY8</f>
        <v>75</v>
      </c>
      <c r="S9" s="93">
        <f>'NIV3 PUB '!AZ8</f>
        <v>6</v>
      </c>
    </row>
    <row r="10" spans="1:19">
      <c r="A10" s="95" t="s">
        <v>19</v>
      </c>
      <c r="B10" s="91">
        <f>+'presco PUBLIC'!B9</f>
        <v>1221</v>
      </c>
      <c r="C10" s="92">
        <f>+'presco PUBLIC'!M9</f>
        <v>42</v>
      </c>
      <c r="D10" s="92">
        <f>+'presco PUBLIC'!G9</f>
        <v>25</v>
      </c>
      <c r="E10" s="93">
        <f>+'presco PUBLIC'!H9</f>
        <v>22</v>
      </c>
      <c r="F10" s="94">
        <f>'NIV1 PUB '!M9</f>
        <v>291815</v>
      </c>
      <c r="G10" s="92">
        <f>'NIV1 PUB '!BF9</f>
        <v>6774</v>
      </c>
      <c r="H10" s="92">
        <f>'NIV1 PUB '!AV9</f>
        <v>6012</v>
      </c>
      <c r="I10" s="92">
        <f>'NIV1 PUB '!AW9</f>
        <v>1409</v>
      </c>
      <c r="J10" s="92">
        <f>'NIV1 PUB '!O9</f>
        <v>1358</v>
      </c>
      <c r="K10" s="93">
        <f>'NIV1 PUB '!BH9</f>
        <v>125</v>
      </c>
      <c r="L10" s="94">
        <f>'NIV2 PUB '!O9</f>
        <v>80506</v>
      </c>
      <c r="M10" s="92">
        <f>'NIV2 PUB '!BA9</f>
        <v>2579</v>
      </c>
      <c r="N10" s="92">
        <f>'NIV2 PUB '!AR9</f>
        <v>1372</v>
      </c>
      <c r="O10" s="93">
        <f>'NIV2 PUB '!AS9</f>
        <v>143</v>
      </c>
      <c r="P10" s="94">
        <f>'NIV3 PUB '!Q9</f>
        <v>15976</v>
      </c>
      <c r="Q10" s="92">
        <f>'NIV3 PUB '!BH9</f>
        <v>870</v>
      </c>
      <c r="R10" s="92">
        <f>'NIV3 PUB '!AY9</f>
        <v>365</v>
      </c>
      <c r="S10" s="93">
        <f>'NIV3 PUB '!AZ9</f>
        <v>23</v>
      </c>
    </row>
    <row r="11" spans="1:19">
      <c r="A11" s="90" t="s">
        <v>28</v>
      </c>
      <c r="B11" s="91">
        <f>+'presco PUBLIC'!B10</f>
        <v>352</v>
      </c>
      <c r="C11" s="92">
        <f>+'presco PUBLIC'!M10</f>
        <v>10</v>
      </c>
      <c r="D11" s="92">
        <f>+'presco PUBLIC'!G10</f>
        <v>8</v>
      </c>
      <c r="E11" s="93">
        <f>+'presco PUBLIC'!H10</f>
        <v>5</v>
      </c>
      <c r="F11" s="94">
        <f>'NIV1 PUB '!M10</f>
        <v>249320</v>
      </c>
      <c r="G11" s="92">
        <f>'NIV1 PUB '!BF10</f>
        <v>4863</v>
      </c>
      <c r="H11" s="92">
        <f>'NIV1 PUB '!AV10</f>
        <v>4430</v>
      </c>
      <c r="I11" s="92">
        <f>'NIV1 PUB '!AW10</f>
        <v>1150</v>
      </c>
      <c r="J11" s="92">
        <f>'NIV1 PUB '!O10</f>
        <v>4059</v>
      </c>
      <c r="K11" s="93">
        <f>'NIV1 PUB '!BH10</f>
        <v>175</v>
      </c>
      <c r="L11" s="94">
        <f>'NIV2 PUB '!O10</f>
        <v>30859</v>
      </c>
      <c r="M11" s="92">
        <f>'NIV2 PUB '!BA10</f>
        <v>747</v>
      </c>
      <c r="N11" s="92">
        <f>'NIV2 PUB '!AR10</f>
        <v>499</v>
      </c>
      <c r="O11" s="93">
        <f>'NIV2 PUB '!AS10</f>
        <v>59</v>
      </c>
      <c r="P11" s="94">
        <f>'NIV3 PUB '!Q10</f>
        <v>3052</v>
      </c>
      <c r="Q11" s="92">
        <f>'NIV3 PUB '!BH10</f>
        <v>116</v>
      </c>
      <c r="R11" s="92">
        <f>'NIV3 PUB '!AY10</f>
        <v>58</v>
      </c>
      <c r="S11" s="93">
        <f>'NIV3 PUB '!AZ10</f>
        <v>6</v>
      </c>
    </row>
    <row r="12" spans="1:19">
      <c r="A12" s="90" t="s">
        <v>35</v>
      </c>
      <c r="B12" s="91">
        <f>+'presco PUBLIC'!B11</f>
        <v>0</v>
      </c>
      <c r="C12" s="92">
        <f>+'presco PUBLIC'!M11</f>
        <v>0</v>
      </c>
      <c r="D12" s="92">
        <f>+'presco PUBLIC'!G11</f>
        <v>0</v>
      </c>
      <c r="E12" s="93">
        <f>+'presco PUBLIC'!H11</f>
        <v>0</v>
      </c>
      <c r="F12" s="94">
        <f>'NIV1 PUB '!M11</f>
        <v>102962</v>
      </c>
      <c r="G12" s="92">
        <f>'NIV1 PUB '!BF11</f>
        <v>1601</v>
      </c>
      <c r="H12" s="92">
        <f>'NIV1 PUB '!AV11</f>
        <v>1284</v>
      </c>
      <c r="I12" s="92">
        <f>'NIV1 PUB '!AW11</f>
        <v>692</v>
      </c>
      <c r="J12" s="92">
        <f>'NIV1 PUB '!O11</f>
        <v>0</v>
      </c>
      <c r="K12" s="93">
        <f>'NIV1 PUB '!BH11</f>
        <v>0</v>
      </c>
      <c r="L12" s="94">
        <f>'NIV2 PUB '!O11</f>
        <v>7783</v>
      </c>
      <c r="M12" s="92">
        <f>'NIV2 PUB '!BA11</f>
        <v>145</v>
      </c>
      <c r="N12" s="92">
        <f>'NIV2 PUB '!AR11</f>
        <v>94</v>
      </c>
      <c r="O12" s="93">
        <f>'NIV2 PUB '!AS11</f>
        <v>18</v>
      </c>
      <c r="P12" s="94">
        <f>'NIV3 PUB '!Q11</f>
        <v>1266</v>
      </c>
      <c r="Q12" s="92">
        <f>'NIV3 PUB '!BH11</f>
        <v>39</v>
      </c>
      <c r="R12" s="92">
        <f>'NIV3 PUB '!AY11</f>
        <v>29</v>
      </c>
      <c r="S12" s="93">
        <f>'NIV3 PUB '!AZ11</f>
        <v>4</v>
      </c>
    </row>
    <row r="13" spans="1:19">
      <c r="A13" s="90" t="s">
        <v>40</v>
      </c>
      <c r="B13" s="91">
        <f>+'presco PUBLIC'!B12</f>
        <v>51</v>
      </c>
      <c r="C13" s="92">
        <f>+'presco PUBLIC'!M12</f>
        <v>1</v>
      </c>
      <c r="D13" s="92">
        <f>+'presco PUBLIC'!G12</f>
        <v>1</v>
      </c>
      <c r="E13" s="93">
        <f>+'presco PUBLIC'!H12</f>
        <v>1</v>
      </c>
      <c r="F13" s="94">
        <f>'NIV1 PUB '!M12</f>
        <v>93291</v>
      </c>
      <c r="G13" s="92">
        <f>'NIV1 PUB '!BF12</f>
        <v>1540</v>
      </c>
      <c r="H13" s="92">
        <f>'NIV1 PUB '!AV12</f>
        <v>1371</v>
      </c>
      <c r="I13" s="92">
        <f>'NIV1 PUB '!AW12</f>
        <v>567</v>
      </c>
      <c r="J13" s="92">
        <f>'NIV1 PUB '!O12</f>
        <v>824</v>
      </c>
      <c r="K13" s="93">
        <f>'NIV1 PUB '!BH12</f>
        <v>40</v>
      </c>
      <c r="L13" s="94">
        <f>'NIV2 PUB '!O12</f>
        <v>6103</v>
      </c>
      <c r="M13" s="92">
        <f>'NIV2 PUB '!BA12</f>
        <v>186</v>
      </c>
      <c r="N13" s="92">
        <f>'NIV2 PUB '!AR12</f>
        <v>128</v>
      </c>
      <c r="O13" s="93">
        <f>'NIV2 PUB '!AS12</f>
        <v>23</v>
      </c>
      <c r="P13" s="94">
        <f>'NIV3 PUB '!Q12</f>
        <v>1526</v>
      </c>
      <c r="Q13" s="92">
        <f>'NIV3 PUB '!BH12</f>
        <v>56</v>
      </c>
      <c r="R13" s="92">
        <f>'NIV3 PUB '!AY12</f>
        <v>33</v>
      </c>
      <c r="S13" s="93">
        <f>'NIV3 PUB '!AZ12</f>
        <v>4</v>
      </c>
    </row>
    <row r="14" spans="1:19">
      <c r="A14" s="90" t="s">
        <v>54</v>
      </c>
      <c r="B14" s="91">
        <f>+'presco PUBLIC'!B13</f>
        <v>575</v>
      </c>
      <c r="C14" s="92">
        <f>+'presco PUBLIC'!M13</f>
        <v>13</v>
      </c>
      <c r="D14" s="92">
        <f>+'presco PUBLIC'!G13</f>
        <v>10</v>
      </c>
      <c r="E14" s="93">
        <f>+'presco PUBLIC'!H13</f>
        <v>7</v>
      </c>
      <c r="F14" s="94">
        <f>'NIV1 PUB '!M13</f>
        <v>177477</v>
      </c>
      <c r="G14" s="92">
        <f>'NIV1 PUB '!BF13</f>
        <v>3230</v>
      </c>
      <c r="H14" s="92">
        <f>'NIV1 PUB '!AV13</f>
        <v>2475</v>
      </c>
      <c r="I14" s="92">
        <f>'NIV1 PUB '!AW13</f>
        <v>1043</v>
      </c>
      <c r="J14" s="92">
        <f>'NIV1 PUB '!O13</f>
        <v>653</v>
      </c>
      <c r="K14" s="93">
        <f>'NIV1 PUB '!BH13</f>
        <v>41</v>
      </c>
      <c r="L14" s="94">
        <f>'NIV2 PUB '!O13</f>
        <v>23337</v>
      </c>
      <c r="M14" s="92">
        <f>'NIV2 PUB '!BA13</f>
        <v>672</v>
      </c>
      <c r="N14" s="92">
        <f>'NIV2 PUB '!AR13</f>
        <v>326</v>
      </c>
      <c r="O14" s="93">
        <f>'NIV2 PUB '!AS13</f>
        <v>63</v>
      </c>
      <c r="P14" s="94">
        <f>'NIV3 PUB '!Q13</f>
        <v>3775</v>
      </c>
      <c r="Q14" s="92">
        <f>'NIV3 PUB '!BH13</f>
        <v>165</v>
      </c>
      <c r="R14" s="92">
        <f>'NIV3 PUB '!AY13</f>
        <v>77</v>
      </c>
      <c r="S14" s="93">
        <f>'NIV3 PUB '!AZ13</f>
        <v>9</v>
      </c>
    </row>
    <row r="15" spans="1:19">
      <c r="A15" s="96" t="s">
        <v>44</v>
      </c>
      <c r="B15" s="91">
        <f>+'presco PUBLIC'!B14</f>
        <v>284</v>
      </c>
      <c r="C15" s="92">
        <f>+'presco PUBLIC'!M14</f>
        <v>5</v>
      </c>
      <c r="D15" s="92">
        <f>+'presco PUBLIC'!G14</f>
        <v>4</v>
      </c>
      <c r="E15" s="93">
        <f>+'presco PUBLIC'!H14</f>
        <v>4</v>
      </c>
      <c r="F15" s="94">
        <f>'NIV1 PUB '!M14</f>
        <v>173137</v>
      </c>
      <c r="G15" s="92">
        <f>'NIV1 PUB '!BF14</f>
        <v>2922</v>
      </c>
      <c r="H15" s="92">
        <f>'NIV1 PUB '!AV14</f>
        <v>2557</v>
      </c>
      <c r="I15" s="92">
        <f>'NIV1 PUB '!AW14</f>
        <v>904</v>
      </c>
      <c r="J15" s="92">
        <f>'NIV1 PUB '!O14</f>
        <v>0</v>
      </c>
      <c r="K15" s="93">
        <f>'NIV1 PUB '!BH14</f>
        <v>0</v>
      </c>
      <c r="L15" s="94">
        <f>'NIV2 PUB '!O14</f>
        <v>14310</v>
      </c>
      <c r="M15" s="92">
        <f>'NIV2 PUB '!BA14</f>
        <v>368</v>
      </c>
      <c r="N15" s="92">
        <f>'NIV2 PUB '!AR14</f>
        <v>254</v>
      </c>
      <c r="O15" s="93">
        <f>'NIV2 PUB '!AS14</f>
        <v>43</v>
      </c>
      <c r="P15" s="94">
        <f>'NIV3 PUB '!Q14</f>
        <v>1547</v>
      </c>
      <c r="Q15" s="92">
        <f>'NIV3 PUB '!BH14</f>
        <v>60</v>
      </c>
      <c r="R15" s="92">
        <f>'NIV3 PUB '!AY14</f>
        <v>32</v>
      </c>
      <c r="S15" s="93">
        <f>'NIV3 PUB '!AZ14</f>
        <v>4</v>
      </c>
    </row>
    <row r="16" spans="1:19">
      <c r="A16" s="90" t="s">
        <v>60</v>
      </c>
      <c r="B16" s="91">
        <f>+'presco PUBLIC'!B15</f>
        <v>1297</v>
      </c>
      <c r="C16" s="92">
        <f>+'presco PUBLIC'!M15</f>
        <v>34</v>
      </c>
      <c r="D16" s="92">
        <f>+'presco PUBLIC'!G15</f>
        <v>30</v>
      </c>
      <c r="E16" s="93">
        <f>+'presco PUBLIC'!H15</f>
        <v>10</v>
      </c>
      <c r="F16" s="94">
        <f>'NIV1 PUB '!M15</f>
        <v>265144</v>
      </c>
      <c r="G16" s="92">
        <f>'NIV1 PUB '!BF15</f>
        <v>4789</v>
      </c>
      <c r="H16" s="92">
        <f>'NIV1 PUB '!AV15</f>
        <v>4795</v>
      </c>
      <c r="I16" s="92">
        <f>'NIV1 PUB '!AW15</f>
        <v>1450</v>
      </c>
      <c r="J16" s="92">
        <f>'NIV1 PUB '!O15</f>
        <v>1246</v>
      </c>
      <c r="K16" s="93">
        <f>'NIV1 PUB '!BH15</f>
        <v>71</v>
      </c>
      <c r="L16" s="94">
        <f>'NIV2 PUB '!O15</f>
        <v>29735</v>
      </c>
      <c r="M16" s="92">
        <f>'NIV2 PUB '!BA15</f>
        <v>818</v>
      </c>
      <c r="N16" s="92">
        <f>'NIV2 PUB '!AR15</f>
        <v>460</v>
      </c>
      <c r="O16" s="93">
        <f>'NIV2 PUB '!AS15</f>
        <v>62</v>
      </c>
      <c r="P16" s="94">
        <f>'NIV3 PUB '!Q15</f>
        <v>5197</v>
      </c>
      <c r="Q16" s="92">
        <f>'NIV3 PUB '!BH15</f>
        <v>183</v>
      </c>
      <c r="R16" s="92">
        <f>'NIV3 PUB '!AY15</f>
        <v>89</v>
      </c>
      <c r="S16" s="93">
        <f>'NIV3 PUB '!AZ15</f>
        <v>6</v>
      </c>
    </row>
    <row r="17" spans="1:19">
      <c r="A17" s="90" t="s">
        <v>68</v>
      </c>
      <c r="B17" s="91">
        <f>+'presco PUBLIC'!B16</f>
        <v>0</v>
      </c>
      <c r="C17" s="92">
        <f>+'presco PUBLIC'!M16</f>
        <v>0</v>
      </c>
      <c r="D17" s="92">
        <f>+'presco PUBLIC'!G16</f>
        <v>0</v>
      </c>
      <c r="E17" s="93">
        <f>+'presco PUBLIC'!H16</f>
        <v>0</v>
      </c>
      <c r="F17" s="94">
        <f>'NIV1 PUB '!M16</f>
        <v>50110</v>
      </c>
      <c r="G17" s="92">
        <f>'NIV1 PUB '!BF16</f>
        <v>1078</v>
      </c>
      <c r="H17" s="92">
        <f>'NIV1 PUB '!AV16</f>
        <v>925</v>
      </c>
      <c r="I17" s="92">
        <f>'NIV1 PUB '!AW16</f>
        <v>368</v>
      </c>
      <c r="J17" s="92">
        <f>'NIV1 PUB '!O16</f>
        <v>0</v>
      </c>
      <c r="K17" s="93">
        <f>'NIV1 PUB '!BH16</f>
        <v>0</v>
      </c>
      <c r="L17" s="94">
        <f>'NIV2 PUB '!O16</f>
        <v>5671</v>
      </c>
      <c r="M17" s="92">
        <f>'NIV2 PUB '!BA16</f>
        <v>189</v>
      </c>
      <c r="N17" s="92">
        <f>'NIV2 PUB '!AR16</f>
        <v>101</v>
      </c>
      <c r="O17" s="93">
        <f>'NIV2 PUB '!AS16</f>
        <v>18</v>
      </c>
      <c r="P17" s="94">
        <f>'NIV3 PUB '!Q16</f>
        <v>635</v>
      </c>
      <c r="Q17" s="92">
        <f>'NIV3 PUB '!BH16</f>
        <v>30</v>
      </c>
      <c r="R17" s="92">
        <f>'NIV3 PUB '!AY16</f>
        <v>16</v>
      </c>
      <c r="S17" s="93">
        <f>'NIV3 PUB '!AZ16</f>
        <v>3</v>
      </c>
    </row>
    <row r="18" spans="1:19">
      <c r="A18" s="90" t="s">
        <v>72</v>
      </c>
      <c r="B18" s="91">
        <f>+'presco PUBLIC'!B17</f>
        <v>942</v>
      </c>
      <c r="C18" s="92">
        <f>+'presco PUBLIC'!M17</f>
        <v>37</v>
      </c>
      <c r="D18" s="92">
        <f>+'presco PUBLIC'!G17</f>
        <v>29</v>
      </c>
      <c r="E18" s="93">
        <f>+'presco PUBLIC'!H17</f>
        <v>18</v>
      </c>
      <c r="F18" s="94">
        <f>'NIV1 PUB '!M17</f>
        <v>101787</v>
      </c>
      <c r="G18" s="92">
        <f>'NIV1 PUB '!BF17</f>
        <v>1916</v>
      </c>
      <c r="H18" s="92">
        <f>'NIV1 PUB '!AV17</f>
        <v>1612</v>
      </c>
      <c r="I18" s="92">
        <f>'NIV1 PUB '!AW17</f>
        <v>567</v>
      </c>
      <c r="J18" s="92">
        <f>'NIV1 PUB '!O17</f>
        <v>1051</v>
      </c>
      <c r="K18" s="93">
        <f>'NIV1 PUB '!BH17</f>
        <v>54</v>
      </c>
      <c r="L18" s="94">
        <f>'NIV2 PUB '!O17</f>
        <v>12509</v>
      </c>
      <c r="M18" s="92">
        <f>'NIV2 PUB '!BA17</f>
        <v>436</v>
      </c>
      <c r="N18" s="92">
        <f>'NIV2 PUB '!AR17</f>
        <v>214</v>
      </c>
      <c r="O18" s="93">
        <f>'NIV2 PUB '!AS17</f>
        <v>30</v>
      </c>
      <c r="P18" s="94">
        <f>'NIV3 PUB '!Q17</f>
        <v>2345</v>
      </c>
      <c r="Q18" s="92">
        <f>'NIV3 PUB '!BH17</f>
        <v>120</v>
      </c>
      <c r="R18" s="92">
        <f>'NIV3 PUB '!AY17</f>
        <v>57</v>
      </c>
      <c r="S18" s="93">
        <f>'NIV3 PUB '!AZ17</f>
        <v>5</v>
      </c>
    </row>
    <row r="19" spans="1:19">
      <c r="A19" s="95" t="s">
        <v>79</v>
      </c>
      <c r="B19" s="91">
        <f>+'presco PUBLIC'!B18</f>
        <v>0</v>
      </c>
      <c r="C19" s="92">
        <f>+'presco PUBLIC'!M18</f>
        <v>0</v>
      </c>
      <c r="D19" s="92">
        <f>+'presco PUBLIC'!G18</f>
        <v>0</v>
      </c>
      <c r="E19" s="93">
        <f>+'presco PUBLIC'!H18</f>
        <v>0</v>
      </c>
      <c r="F19" s="94">
        <f>'NIV1 PUB '!M18</f>
        <v>72265</v>
      </c>
      <c r="G19" s="92">
        <f>'NIV1 PUB '!BF18</f>
        <v>1449</v>
      </c>
      <c r="H19" s="92">
        <f>'NIV1 PUB '!AV18</f>
        <v>1259</v>
      </c>
      <c r="I19" s="92">
        <f>'NIV1 PUB '!AW18</f>
        <v>443</v>
      </c>
      <c r="J19" s="92">
        <f>'NIV1 PUB '!O18</f>
        <v>0</v>
      </c>
      <c r="K19" s="93">
        <f>'NIV1 PUB '!BH18</f>
        <v>0</v>
      </c>
      <c r="L19" s="94">
        <f>'NIV2 PUB '!O18</f>
        <v>8429</v>
      </c>
      <c r="M19" s="92">
        <f>'NIV2 PUB '!BA18</f>
        <v>281</v>
      </c>
      <c r="N19" s="92">
        <f>'NIV2 PUB '!AR18</f>
        <v>176</v>
      </c>
      <c r="O19" s="93">
        <f>'NIV2 PUB '!AS18</f>
        <v>25</v>
      </c>
      <c r="P19" s="94">
        <f>'NIV3 PUB '!Q18</f>
        <v>1474</v>
      </c>
      <c r="Q19" s="92">
        <f>'NIV3 PUB '!BH18</f>
        <v>63</v>
      </c>
      <c r="R19" s="92">
        <f>'NIV3 PUB '!AY18</f>
        <v>33</v>
      </c>
      <c r="S19" s="93">
        <f>'NIV3 PUB '!AZ18</f>
        <v>4</v>
      </c>
    </row>
    <row r="20" spans="1:19">
      <c r="A20" s="90" t="s">
        <v>82</v>
      </c>
      <c r="B20" s="91">
        <f>+'presco PUBLIC'!B19</f>
        <v>1042</v>
      </c>
      <c r="C20" s="92">
        <f>+'presco PUBLIC'!M19</f>
        <v>31</v>
      </c>
      <c r="D20" s="92">
        <f>+'presco PUBLIC'!G19</f>
        <v>30</v>
      </c>
      <c r="E20" s="93">
        <f>+'presco PUBLIC'!H19</f>
        <v>22</v>
      </c>
      <c r="F20" s="94">
        <f>'NIV1 PUB '!M19</f>
        <v>99175</v>
      </c>
      <c r="G20" s="92">
        <f>'NIV1 PUB '!BF19</f>
        <v>2021</v>
      </c>
      <c r="H20" s="92">
        <f>'NIV1 PUB '!AV19</f>
        <v>1874</v>
      </c>
      <c r="I20" s="92">
        <f>'NIV1 PUB '!AW19</f>
        <v>602</v>
      </c>
      <c r="J20" s="92">
        <f>'NIV1 PUB '!O19</f>
        <v>2569</v>
      </c>
      <c r="K20" s="93">
        <f>'NIV1 PUB '!BH19</f>
        <v>207</v>
      </c>
      <c r="L20" s="94">
        <f>'NIV2 PUB '!O19</f>
        <v>14518</v>
      </c>
      <c r="M20" s="92">
        <f>'NIV2 PUB '!BA19</f>
        <v>394</v>
      </c>
      <c r="N20" s="92">
        <f>'NIV2 PUB '!AR19</f>
        <v>252</v>
      </c>
      <c r="O20" s="93">
        <f>'NIV2 PUB '!AS19</f>
        <v>40</v>
      </c>
      <c r="P20" s="94">
        <f>'NIV3 PUB '!Q19</f>
        <v>3192</v>
      </c>
      <c r="Q20" s="92">
        <f>'NIV3 PUB '!BH19</f>
        <v>137</v>
      </c>
      <c r="R20" s="92">
        <f>'NIV3 PUB '!AY19</f>
        <v>71</v>
      </c>
      <c r="S20" s="93">
        <f>'NIV3 PUB '!AZ19</f>
        <v>5</v>
      </c>
    </row>
    <row r="21" spans="1:19">
      <c r="A21" s="90" t="s">
        <v>88</v>
      </c>
      <c r="B21" s="91">
        <f>+'presco PUBLIC'!B20</f>
        <v>1689</v>
      </c>
      <c r="C21" s="92">
        <f>+'presco PUBLIC'!M20</f>
        <v>48</v>
      </c>
      <c r="D21" s="92">
        <f>+'presco PUBLIC'!G20</f>
        <v>39</v>
      </c>
      <c r="E21" s="93">
        <f>+'presco PUBLIC'!H20</f>
        <v>37</v>
      </c>
      <c r="F21" s="94">
        <f>'NIV1 PUB '!M20</f>
        <v>197952</v>
      </c>
      <c r="G21" s="92">
        <f>'NIV1 PUB '!BF20</f>
        <v>4294</v>
      </c>
      <c r="H21" s="92">
        <f>'NIV1 PUB '!AV20</f>
        <v>4047</v>
      </c>
      <c r="I21" s="92">
        <f>'NIV1 PUB '!AW20</f>
        <v>976</v>
      </c>
      <c r="J21" s="92">
        <f>'NIV1 PUB '!O20</f>
        <v>2849</v>
      </c>
      <c r="K21" s="93">
        <f>'NIV1 PUB '!BH20</f>
        <v>175</v>
      </c>
      <c r="L21" s="94">
        <f>'NIV2 PUB '!O20</f>
        <v>37462</v>
      </c>
      <c r="M21" s="92">
        <f>'NIV2 PUB '!BA20</f>
        <v>1126</v>
      </c>
      <c r="N21" s="92">
        <f>'NIV2 PUB '!AR20</f>
        <v>671</v>
      </c>
      <c r="O21" s="93">
        <f>'NIV2 PUB '!AS20</f>
        <v>86</v>
      </c>
      <c r="P21" s="94">
        <f>'NIV3 PUB '!Q20</f>
        <v>5228</v>
      </c>
      <c r="Q21" s="92">
        <f>'NIV3 PUB '!BH20</f>
        <v>258</v>
      </c>
      <c r="R21" s="92">
        <f>'NIV3 PUB '!AY20</f>
        <v>133</v>
      </c>
      <c r="S21" s="93">
        <f>'NIV3 PUB '!AZ20</f>
        <v>15</v>
      </c>
    </row>
    <row r="22" spans="1:19">
      <c r="A22" s="90" t="s">
        <v>94</v>
      </c>
      <c r="B22" s="91">
        <f>+'presco PUBLIC'!B21</f>
        <v>83</v>
      </c>
      <c r="C22" s="92">
        <f>+'presco PUBLIC'!M21</f>
        <v>2</v>
      </c>
      <c r="D22" s="92">
        <f>+'presco PUBLIC'!G21</f>
        <v>2</v>
      </c>
      <c r="E22" s="93">
        <f>+'presco PUBLIC'!H21</f>
        <v>1</v>
      </c>
      <c r="F22" s="94">
        <f>'NIV1 PUB '!M21</f>
        <v>46299</v>
      </c>
      <c r="G22" s="92">
        <f>'NIV1 PUB '!BF21</f>
        <v>981</v>
      </c>
      <c r="H22" s="92">
        <f>'NIV1 PUB '!AV21</f>
        <v>886</v>
      </c>
      <c r="I22" s="92">
        <f>'NIV1 PUB '!AW21</f>
        <v>414</v>
      </c>
      <c r="J22" s="92">
        <f>'NIV1 PUB '!O21</f>
        <v>0</v>
      </c>
      <c r="K22" s="93">
        <f>'NIV1 PUB '!BH21</f>
        <v>0</v>
      </c>
      <c r="L22" s="94">
        <f>'NIV2 PUB '!O21</f>
        <v>4264</v>
      </c>
      <c r="M22" s="92">
        <f>'NIV2 PUB '!BA21</f>
        <v>143</v>
      </c>
      <c r="N22" s="92">
        <f>'NIV2 PUB '!AR21</f>
        <v>81</v>
      </c>
      <c r="O22" s="93">
        <f>'NIV2 PUB '!AS21</f>
        <v>15</v>
      </c>
      <c r="P22" s="94">
        <f>'NIV3 PUB '!Q21</f>
        <v>890</v>
      </c>
      <c r="Q22" s="92">
        <f>'NIV3 PUB '!BH21</f>
        <v>26</v>
      </c>
      <c r="R22" s="92">
        <f>'NIV3 PUB '!AY21</f>
        <v>13</v>
      </c>
      <c r="S22" s="93">
        <f>'NIV3 PUB '!AZ21</f>
        <v>2</v>
      </c>
    </row>
    <row r="23" spans="1:19">
      <c r="A23" s="95" t="s">
        <v>98</v>
      </c>
      <c r="B23" s="91">
        <f>+'presco PUBLIC'!B22</f>
        <v>155</v>
      </c>
      <c r="C23" s="92">
        <f>+'presco PUBLIC'!M22</f>
        <v>3</v>
      </c>
      <c r="D23" s="92">
        <f>+'presco PUBLIC'!G22</f>
        <v>3</v>
      </c>
      <c r="E23" s="93">
        <f>+'presco PUBLIC'!H22</f>
        <v>2</v>
      </c>
      <c r="F23" s="94">
        <f>'NIV1 PUB '!M22</f>
        <v>109911</v>
      </c>
      <c r="G23" s="92">
        <f>'NIV1 PUB '!BF22</f>
        <v>2406</v>
      </c>
      <c r="H23" s="92">
        <f>'NIV1 PUB '!AV22</f>
        <v>2085</v>
      </c>
      <c r="I23" s="92">
        <f>'NIV1 PUB '!AW22</f>
        <v>560</v>
      </c>
      <c r="J23" s="92">
        <f>'NIV1 PUB '!O22</f>
        <v>2319</v>
      </c>
      <c r="K23" s="93">
        <f>'NIV1 PUB '!BH22</f>
        <v>183</v>
      </c>
      <c r="L23" s="94">
        <f>'NIV2 PUB '!O22</f>
        <v>15457</v>
      </c>
      <c r="M23" s="92">
        <f>'NIV2 PUB '!BA22</f>
        <v>507</v>
      </c>
      <c r="N23" s="92">
        <f>'NIV2 PUB '!AR22</f>
        <v>319</v>
      </c>
      <c r="O23" s="93">
        <f>'NIV2 PUB '!AS22</f>
        <v>50</v>
      </c>
      <c r="P23" s="94">
        <f>'NIV3 PUB '!Q22</f>
        <v>2027</v>
      </c>
      <c r="Q23" s="92">
        <f>'NIV3 PUB '!BH22</f>
        <v>96</v>
      </c>
      <c r="R23" s="92">
        <f>'NIV3 PUB '!AY22</f>
        <v>43</v>
      </c>
      <c r="S23" s="93">
        <f>'NIV3 PUB '!AZ22</f>
        <v>4</v>
      </c>
    </row>
    <row r="24" spans="1:19">
      <c r="A24" s="90" t="s">
        <v>102</v>
      </c>
      <c r="B24" s="91">
        <f>+'presco PUBLIC'!B23</f>
        <v>11</v>
      </c>
      <c r="C24" s="92">
        <f>+'presco PUBLIC'!M23</f>
        <v>1</v>
      </c>
      <c r="D24" s="92">
        <f>+'presco PUBLIC'!G23</f>
        <v>1</v>
      </c>
      <c r="E24" s="93">
        <f>+'presco PUBLIC'!H23</f>
        <v>1</v>
      </c>
      <c r="F24" s="94">
        <f>'NIV1 PUB '!M23</f>
        <v>34065</v>
      </c>
      <c r="G24" s="92">
        <f>'NIV1 PUB '!BF23</f>
        <v>554</v>
      </c>
      <c r="H24" s="92">
        <f>'NIV1 PUB '!AV23</f>
        <v>481</v>
      </c>
      <c r="I24" s="92">
        <f>'NIV1 PUB '!AW23</f>
        <v>245</v>
      </c>
      <c r="J24" s="92">
        <f>'NIV1 PUB '!O23</f>
        <v>0</v>
      </c>
      <c r="K24" s="93">
        <f>'NIV1 PUB '!BH23</f>
        <v>0</v>
      </c>
      <c r="L24" s="94">
        <f>'NIV2 PUB '!O23</f>
        <v>2280</v>
      </c>
      <c r="M24" s="92">
        <f>'NIV2 PUB '!BA23</f>
        <v>97</v>
      </c>
      <c r="N24" s="92">
        <f>'NIV2 PUB '!AR23</f>
        <v>62</v>
      </c>
      <c r="O24" s="93">
        <f>'NIV2 PUB '!AS23</f>
        <v>11</v>
      </c>
      <c r="P24" s="94">
        <f>'NIV3 PUB '!Q23</f>
        <v>386</v>
      </c>
      <c r="Q24" s="92">
        <f>'NIV3 PUB '!BH23</f>
        <v>24</v>
      </c>
      <c r="R24" s="92">
        <f>'NIV3 PUB '!AY23</f>
        <v>10</v>
      </c>
      <c r="S24" s="93">
        <f>'NIV3 PUB '!AZ23</f>
        <v>2</v>
      </c>
    </row>
    <row r="25" spans="1:19">
      <c r="A25" s="97" t="s">
        <v>108</v>
      </c>
      <c r="B25" s="91">
        <f>+'presco PUBLIC'!B24</f>
        <v>1153</v>
      </c>
      <c r="C25" s="92">
        <f>+'presco PUBLIC'!M24</f>
        <v>36</v>
      </c>
      <c r="D25" s="92">
        <f>+'presco PUBLIC'!G24</f>
        <v>22</v>
      </c>
      <c r="E25" s="93">
        <f>+'presco PUBLIC'!H24</f>
        <v>18</v>
      </c>
      <c r="F25" s="94">
        <f>'NIV1 PUB '!M24</f>
        <v>89857</v>
      </c>
      <c r="G25" s="92">
        <f>'NIV1 PUB '!BF24</f>
        <v>1709</v>
      </c>
      <c r="H25" s="92">
        <f>'NIV1 PUB '!AV24</f>
        <v>1192</v>
      </c>
      <c r="I25" s="92">
        <f>'NIV1 PUB '!AW24</f>
        <v>484</v>
      </c>
      <c r="J25" s="92">
        <f>'NIV1 PUB '!O24</f>
        <v>0</v>
      </c>
      <c r="K25" s="93">
        <f>'NIV1 PUB '!BH24</f>
        <v>0</v>
      </c>
      <c r="L25" s="94">
        <f>'NIV2 PUB '!O24</f>
        <v>8815</v>
      </c>
      <c r="M25" s="92">
        <f>'NIV2 PUB '!BA24</f>
        <v>243</v>
      </c>
      <c r="N25" s="92">
        <f>'NIV2 PUB '!AR24</f>
        <v>144</v>
      </c>
      <c r="O25" s="93">
        <f>'NIV2 PUB '!AS24</f>
        <v>24</v>
      </c>
      <c r="P25" s="94">
        <f>'NIV3 PUB '!Q24</f>
        <v>1906</v>
      </c>
      <c r="Q25" s="92">
        <f>'NIV3 PUB '!BH24</f>
        <v>82</v>
      </c>
      <c r="R25" s="92">
        <f>'NIV3 PUB '!AY24</f>
        <v>44</v>
      </c>
      <c r="S25" s="93">
        <f>'NIV3 PUB '!AZ24</f>
        <v>5</v>
      </c>
    </row>
    <row r="26" spans="1:19">
      <c r="A26" s="90" t="s">
        <v>114</v>
      </c>
      <c r="B26" s="91">
        <f>+'presco PUBLIC'!B25</f>
        <v>194</v>
      </c>
      <c r="C26" s="92">
        <f>+'presco PUBLIC'!M25</f>
        <v>5</v>
      </c>
      <c r="D26" s="92">
        <f>+'presco PUBLIC'!G25</f>
        <v>5</v>
      </c>
      <c r="E26" s="93">
        <f>+'presco PUBLIC'!H25</f>
        <v>5</v>
      </c>
      <c r="F26" s="94">
        <f>'NIV1 PUB '!M25</f>
        <v>226816</v>
      </c>
      <c r="G26" s="92">
        <f>'NIV1 PUB '!BF25</f>
        <v>3711</v>
      </c>
      <c r="H26" s="92">
        <f>'NIV1 PUB '!AV25</f>
        <v>3573</v>
      </c>
      <c r="I26" s="92">
        <f>'NIV1 PUB '!AW25</f>
        <v>1026</v>
      </c>
      <c r="J26" s="92">
        <f>'NIV1 PUB '!O25</f>
        <v>5970</v>
      </c>
      <c r="K26" s="93">
        <f>'NIV1 PUB '!BH25</f>
        <v>229</v>
      </c>
      <c r="L26" s="94">
        <f>'NIV2 PUB '!O25</f>
        <v>27753</v>
      </c>
      <c r="M26" s="92">
        <f>'NIV2 PUB '!BA25</f>
        <v>666</v>
      </c>
      <c r="N26" s="92">
        <f>'NIV2 PUB '!AR25</f>
        <v>439</v>
      </c>
      <c r="O26" s="93">
        <f>'NIV2 PUB '!AS25</f>
        <v>54</v>
      </c>
      <c r="P26" s="94">
        <f>'NIV3 PUB '!Q25</f>
        <v>4312</v>
      </c>
      <c r="Q26" s="92">
        <f>'NIV3 PUB '!BH25</f>
        <v>128</v>
      </c>
      <c r="R26" s="92">
        <f>'NIV3 PUB '!AY25</f>
        <v>71</v>
      </c>
      <c r="S26" s="93">
        <f>'NIV3 PUB '!AZ25</f>
        <v>4</v>
      </c>
    </row>
    <row r="27" spans="1:19">
      <c r="A27" s="90" t="s">
        <v>119</v>
      </c>
      <c r="B27" s="91">
        <f>+'presco PUBLIC'!B26</f>
        <v>65</v>
      </c>
      <c r="C27" s="92">
        <f>+'presco PUBLIC'!M26</f>
        <v>2</v>
      </c>
      <c r="D27" s="92">
        <f>+'presco PUBLIC'!G26</f>
        <v>2</v>
      </c>
      <c r="E27" s="93">
        <f>+'presco PUBLIC'!H26</f>
        <v>2</v>
      </c>
      <c r="F27" s="94">
        <f>'NIV1 PUB '!M26</f>
        <v>280090</v>
      </c>
      <c r="G27" s="92">
        <f>'NIV1 PUB '!BF26</f>
        <v>5565</v>
      </c>
      <c r="H27" s="92">
        <f>'NIV1 PUB '!AV26</f>
        <v>5038</v>
      </c>
      <c r="I27" s="92">
        <f>'NIV1 PUB '!AW26</f>
        <v>1716</v>
      </c>
      <c r="J27" s="92">
        <f>'NIV1 PUB '!O26</f>
        <v>1521</v>
      </c>
      <c r="K27" s="93">
        <f>'NIV1 PUB '!BH26</f>
        <v>75</v>
      </c>
      <c r="L27" s="94">
        <f>'NIV2 PUB '!O26</f>
        <v>33487</v>
      </c>
      <c r="M27" s="92">
        <f>'NIV2 PUB '!BA26</f>
        <v>817</v>
      </c>
      <c r="N27" s="92">
        <f>'NIV2 PUB '!AR26</f>
        <v>475</v>
      </c>
      <c r="O27" s="93">
        <f>'NIV2 PUB '!AS26</f>
        <v>75</v>
      </c>
      <c r="P27" s="94">
        <f>'NIV3 PUB '!Q26</f>
        <v>5205</v>
      </c>
      <c r="Q27" s="92">
        <f>'NIV3 PUB '!BH26</f>
        <v>163</v>
      </c>
      <c r="R27" s="92">
        <f>'NIV3 PUB '!AY26</f>
        <v>91</v>
      </c>
      <c r="S27" s="93">
        <f>'NIV3 PUB '!AZ26</f>
        <v>7</v>
      </c>
    </row>
    <row r="28" spans="1:19">
      <c r="A28" s="95" t="s">
        <v>127</v>
      </c>
      <c r="B28" s="91">
        <f>+'presco PUBLIC'!B27</f>
        <v>3006</v>
      </c>
      <c r="C28" s="92">
        <f>+'presco PUBLIC'!M27</f>
        <v>121</v>
      </c>
      <c r="D28" s="92">
        <f>+'presco PUBLIC'!G27</f>
        <v>116</v>
      </c>
      <c r="E28" s="93">
        <f>+'presco PUBLIC'!H27</f>
        <v>109</v>
      </c>
      <c r="F28" s="94">
        <f>'NIV1 PUB '!M27</f>
        <v>244311</v>
      </c>
      <c r="G28" s="92">
        <f>'NIV1 PUB '!BF27</f>
        <v>4908</v>
      </c>
      <c r="H28" s="92">
        <f>'NIV1 PUB '!AV27</f>
        <v>4505</v>
      </c>
      <c r="I28" s="92">
        <f>'NIV1 PUB '!AW27</f>
        <v>1157</v>
      </c>
      <c r="J28" s="92">
        <f>'NIV1 PUB '!O27</f>
        <v>6423</v>
      </c>
      <c r="K28" s="93">
        <f>'NIV1 PUB '!BH27</f>
        <v>406</v>
      </c>
      <c r="L28" s="94">
        <f>'NIV2 PUB '!O27</f>
        <v>31699</v>
      </c>
      <c r="M28" s="92">
        <f>'NIV2 PUB '!BA27</f>
        <v>1084</v>
      </c>
      <c r="N28" s="92">
        <f>'NIV2 PUB '!AR27</f>
        <v>646</v>
      </c>
      <c r="O28" s="93">
        <f>'NIV2 PUB '!AS27</f>
        <v>98</v>
      </c>
      <c r="P28" s="94">
        <f>'NIV3 PUB '!Q27</f>
        <v>4167</v>
      </c>
      <c r="Q28" s="92">
        <f>'NIV3 PUB '!BH27</f>
        <v>194</v>
      </c>
      <c r="R28" s="92">
        <f>'NIV3 PUB '!AY27</f>
        <v>88</v>
      </c>
      <c r="S28" s="93">
        <f>'NIV3 PUB '!AZ27</f>
        <v>8</v>
      </c>
    </row>
    <row r="29" spans="1:19" ht="15" thickBot="1">
      <c r="A29" s="96" t="s">
        <v>134</v>
      </c>
      <c r="B29" s="91">
        <f>+'presco PUBLIC'!B28</f>
        <v>1286</v>
      </c>
      <c r="C29" s="92">
        <f>+'presco PUBLIC'!M28</f>
        <v>32</v>
      </c>
      <c r="D29" s="92">
        <f>+'presco PUBLIC'!G28</f>
        <v>25</v>
      </c>
      <c r="E29" s="93">
        <f>+'presco PUBLIC'!H28</f>
        <v>25</v>
      </c>
      <c r="F29" s="94">
        <f>'NIV1 PUB '!M28</f>
        <v>313534</v>
      </c>
      <c r="G29" s="92">
        <f>'NIV1 PUB '!BF28</f>
        <v>5547</v>
      </c>
      <c r="H29" s="92">
        <f>'NIV1 PUB '!AV28</f>
        <v>5159</v>
      </c>
      <c r="I29" s="92">
        <f>'NIV1 PUB '!AW28</f>
        <v>1908</v>
      </c>
      <c r="J29" s="92">
        <f>'NIV1 PUB '!O28</f>
        <v>3125</v>
      </c>
      <c r="K29" s="93">
        <f>'NIV1 PUB '!BH28</f>
        <v>165</v>
      </c>
      <c r="L29" s="94">
        <f>'NIV2 PUB '!O28</f>
        <v>23017</v>
      </c>
      <c r="M29" s="92">
        <f>'NIV2 PUB '!BA28</f>
        <v>691</v>
      </c>
      <c r="N29" s="92">
        <f>'NIV2 PUB '!AR28</f>
        <v>412</v>
      </c>
      <c r="O29" s="93">
        <f>'NIV2 PUB '!AS28</f>
        <v>78</v>
      </c>
      <c r="P29" s="94">
        <f>'NIV3 PUB '!Q28</f>
        <v>4005</v>
      </c>
      <c r="Q29" s="92">
        <f>'NIV3 PUB '!BH28</f>
        <v>117</v>
      </c>
      <c r="R29" s="92">
        <f>'NIV3 PUB '!AY28</f>
        <v>63</v>
      </c>
      <c r="S29" s="93">
        <f>'NIV3 PUB '!AZ28</f>
        <v>7</v>
      </c>
    </row>
    <row r="30" spans="1:19" s="85" customFormat="1" ht="29.25" customHeight="1" thickBot="1">
      <c r="A30" s="286" t="s">
        <v>143</v>
      </c>
      <c r="B30" s="287">
        <f t="shared" ref="B30:S30" si="0">SUM(B8:B29)</f>
        <v>15639</v>
      </c>
      <c r="C30" s="288">
        <f t="shared" si="0"/>
        <v>510</v>
      </c>
      <c r="D30" s="288">
        <f t="shared" si="0"/>
        <v>437</v>
      </c>
      <c r="E30" s="289">
        <f t="shared" si="0"/>
        <v>366</v>
      </c>
      <c r="F30" s="290">
        <f t="shared" si="0"/>
        <v>3546113</v>
      </c>
      <c r="G30" s="288">
        <f t="shared" si="0"/>
        <v>69613</v>
      </c>
      <c r="H30" s="288">
        <f t="shared" si="0"/>
        <v>63178</v>
      </c>
      <c r="I30" s="288">
        <f t="shared" si="0"/>
        <v>19647</v>
      </c>
      <c r="J30" s="288">
        <f t="shared" si="0"/>
        <v>48928</v>
      </c>
      <c r="K30" s="289">
        <f t="shared" si="0"/>
        <v>2636</v>
      </c>
      <c r="L30" s="290">
        <f t="shared" si="0"/>
        <v>463315</v>
      </c>
      <c r="M30" s="288">
        <f t="shared" si="0"/>
        <v>13946</v>
      </c>
      <c r="N30" s="288">
        <f t="shared" si="0"/>
        <v>8140</v>
      </c>
      <c r="O30" s="289">
        <f t="shared" si="0"/>
        <v>1168</v>
      </c>
      <c r="P30" s="290">
        <f t="shared" si="0"/>
        <v>75948</v>
      </c>
      <c r="Q30" s="288">
        <f t="shared" si="0"/>
        <v>3238</v>
      </c>
      <c r="R30" s="288">
        <f t="shared" si="0"/>
        <v>1571</v>
      </c>
      <c r="S30" s="289">
        <f t="shared" si="0"/>
        <v>138</v>
      </c>
    </row>
    <row r="31" spans="1:19" s="18" customFormat="1" ht="13.8">
      <c r="A31" s="117" t="s">
        <v>410</v>
      </c>
      <c r="B31" s="104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</row>
    <row r="32" spans="1:19" s="18" customFormat="1" ht="13.8">
      <c r="A32" s="117" t="s">
        <v>406</v>
      </c>
      <c r="B32" s="104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</row>
    <row r="33" spans="1:19" ht="15" thickBot="1">
      <c r="A33" s="82"/>
      <c r="B33" s="82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</row>
    <row r="34" spans="1:19" ht="15" customHeight="1" thickBot="1">
      <c r="A34" s="1418" t="s">
        <v>146</v>
      </c>
      <c r="B34" s="1421" t="s">
        <v>221</v>
      </c>
      <c r="C34" s="1431"/>
      <c r="D34" s="1431"/>
      <c r="E34" s="1432"/>
      <c r="F34" s="208" t="s">
        <v>398</v>
      </c>
      <c r="G34" s="209"/>
      <c r="H34" s="209"/>
      <c r="I34" s="209"/>
      <c r="J34" s="210"/>
      <c r="K34" s="211"/>
      <c r="L34" s="1421" t="s">
        <v>222</v>
      </c>
      <c r="M34" s="1422"/>
      <c r="N34" s="1422"/>
      <c r="O34" s="1423"/>
      <c r="P34" s="1421" t="s">
        <v>223</v>
      </c>
      <c r="Q34" s="1422"/>
      <c r="R34" s="1422"/>
      <c r="S34" s="1423"/>
    </row>
    <row r="35" spans="1:19" ht="15" customHeight="1">
      <c r="A35" s="1419"/>
      <c r="B35" s="1433"/>
      <c r="C35" s="1434"/>
      <c r="D35" s="1434"/>
      <c r="E35" s="1435"/>
      <c r="F35" s="1427" t="s">
        <v>400</v>
      </c>
      <c r="G35" s="1428"/>
      <c r="H35" s="1428"/>
      <c r="I35" s="1428"/>
      <c r="J35" s="1429" t="s">
        <v>399</v>
      </c>
      <c r="K35" s="1430"/>
      <c r="L35" s="1424"/>
      <c r="M35" s="1425"/>
      <c r="N35" s="1425"/>
      <c r="O35" s="1426"/>
      <c r="P35" s="1424"/>
      <c r="Q35" s="1425"/>
      <c r="R35" s="1425"/>
      <c r="S35" s="1426"/>
    </row>
    <row r="36" spans="1:19" ht="39" thickBot="1">
      <c r="A36" s="1420"/>
      <c r="B36" s="316" t="s">
        <v>212</v>
      </c>
      <c r="C36" s="87" t="s">
        <v>397</v>
      </c>
      <c r="D36" s="87" t="s">
        <v>218</v>
      </c>
      <c r="E36" s="88" t="s">
        <v>738</v>
      </c>
      <c r="F36" s="86" t="s">
        <v>212</v>
      </c>
      <c r="G36" s="87" t="s">
        <v>397</v>
      </c>
      <c r="H36" s="87" t="s">
        <v>218</v>
      </c>
      <c r="I36" s="88" t="s">
        <v>739</v>
      </c>
      <c r="J36" s="101" t="s">
        <v>212</v>
      </c>
      <c r="K36" s="89" t="s">
        <v>397</v>
      </c>
      <c r="L36" s="86" t="s">
        <v>212</v>
      </c>
      <c r="M36" s="87" t="s">
        <v>397</v>
      </c>
      <c r="N36" s="87" t="s">
        <v>218</v>
      </c>
      <c r="O36" s="88" t="s">
        <v>739</v>
      </c>
      <c r="P36" s="86" t="s">
        <v>212</v>
      </c>
      <c r="Q36" s="87" t="s">
        <v>397</v>
      </c>
      <c r="R36" s="87" t="s">
        <v>218</v>
      </c>
      <c r="S36" s="88" t="s">
        <v>739</v>
      </c>
    </row>
    <row r="37" spans="1:19">
      <c r="A37" s="90" t="s">
        <v>8</v>
      </c>
      <c r="B37" s="91">
        <f>'PRESCO PRIV'!C7</f>
        <v>7216</v>
      </c>
      <c r="C37" s="92">
        <f>'PRESCO PRIV'!J7</f>
        <v>259</v>
      </c>
      <c r="D37" s="92">
        <f>'PRESCO PRIV'!H7</f>
        <v>229</v>
      </c>
      <c r="E37" s="93">
        <f>'PRESCO PRIV'!I7</f>
        <v>149</v>
      </c>
      <c r="F37" s="94">
        <f>'NIV1 PV  '!M7</f>
        <v>23900</v>
      </c>
      <c r="G37" s="92">
        <f>'NIV1 PV  '!BA7</f>
        <v>705</v>
      </c>
      <c r="H37" s="92">
        <f>'NIV1 PV  '!AV7</f>
        <v>759</v>
      </c>
      <c r="I37" s="92">
        <f>'NIV1 PV  '!AW7</f>
        <v>179</v>
      </c>
      <c r="J37" s="92">
        <f>'NIV1 PV  '!O7</f>
        <v>554</v>
      </c>
      <c r="K37" s="93">
        <f>'NIV1 PV  '!BC7</f>
        <v>43</v>
      </c>
      <c r="L37" s="94">
        <f>'NIV2 PV '!O7</f>
        <v>11456</v>
      </c>
      <c r="M37" s="92">
        <f>'NIV2 PV '!AW7</f>
        <v>531</v>
      </c>
      <c r="N37" s="92">
        <f>'NIV2 PV '!AR7</f>
        <v>288</v>
      </c>
      <c r="O37" s="93">
        <f>'NIV2 PV '!AS7</f>
        <v>55</v>
      </c>
      <c r="P37" s="94">
        <f>'NIV3 PV '!U7</f>
        <v>4708</v>
      </c>
      <c r="Q37" s="92">
        <f>'NIV3 PV '!BN7</f>
        <v>233</v>
      </c>
      <c r="R37" s="92">
        <f>'NIV3 PV '!BI7</f>
        <v>126</v>
      </c>
      <c r="S37" s="93">
        <f>'NIV3 PV '!BJ7</f>
        <v>18</v>
      </c>
    </row>
    <row r="38" spans="1:19">
      <c r="A38" s="90" t="s">
        <v>14</v>
      </c>
      <c r="B38" s="91">
        <f>'PRESCO PRIV'!C8</f>
        <v>2035</v>
      </c>
      <c r="C38" s="92">
        <f>'PRESCO PRIV'!J8</f>
        <v>68</v>
      </c>
      <c r="D38" s="92">
        <f>'PRESCO PRIV'!H8</f>
        <v>62</v>
      </c>
      <c r="E38" s="93">
        <f>'PRESCO PRIV'!I8</f>
        <v>41</v>
      </c>
      <c r="F38" s="94">
        <f>'NIV1 PV  '!M8</f>
        <v>19800</v>
      </c>
      <c r="G38" s="92">
        <f>'NIV1 PV  '!BA8</f>
        <v>490</v>
      </c>
      <c r="H38" s="92">
        <f>'NIV1 PV  '!AV8</f>
        <v>552</v>
      </c>
      <c r="I38" s="92">
        <f>'NIV1 PV  '!AW8</f>
        <v>190</v>
      </c>
      <c r="J38" s="92">
        <f>'NIV1 PV  '!O8</f>
        <v>442</v>
      </c>
      <c r="K38" s="93">
        <f>'NIV1 PV  '!BC8</f>
        <v>40</v>
      </c>
      <c r="L38" s="94">
        <f>'NIV2 PV '!O8</f>
        <v>6866</v>
      </c>
      <c r="M38" s="92">
        <f>'NIV2 PV '!AW8</f>
        <v>319</v>
      </c>
      <c r="N38" s="92">
        <f>'NIV2 PV '!AR8</f>
        <v>188</v>
      </c>
      <c r="O38" s="93">
        <f>'NIV2 PV '!AS8</f>
        <v>39</v>
      </c>
      <c r="P38" s="94">
        <f>'NIV3 PV '!U8</f>
        <v>3278</v>
      </c>
      <c r="Q38" s="92">
        <f>'NIV3 PV '!BN8</f>
        <v>122</v>
      </c>
      <c r="R38" s="92">
        <f>'NIV3 PV '!BI8</f>
        <v>70</v>
      </c>
      <c r="S38" s="93">
        <f>'NIV3 PV '!BJ8</f>
        <v>11</v>
      </c>
    </row>
    <row r="39" spans="1:19">
      <c r="A39" s="95" t="s">
        <v>19</v>
      </c>
      <c r="B39" s="91">
        <f>'PRESCO PRIV'!C9</f>
        <v>63967</v>
      </c>
      <c r="C39" s="92">
        <f>'PRESCO PRIV'!J9</f>
        <v>2356</v>
      </c>
      <c r="D39" s="92">
        <f>'PRESCO PRIV'!H9</f>
        <v>2272</v>
      </c>
      <c r="E39" s="93">
        <f>'PRESCO PRIV'!I9</f>
        <v>1156</v>
      </c>
      <c r="F39" s="94">
        <f>'NIV1 PV  '!M9</f>
        <v>220938</v>
      </c>
      <c r="G39" s="92">
        <f>'NIV1 PV  '!BA9</f>
        <v>7056</v>
      </c>
      <c r="H39" s="92">
        <f>'NIV1 PV  '!AV9</f>
        <v>7334</v>
      </c>
      <c r="I39" s="92">
        <f>'NIV1 PV  '!AW9</f>
        <v>1611</v>
      </c>
      <c r="J39" s="92">
        <f>'NIV1 PV  '!O9</f>
        <v>465</v>
      </c>
      <c r="K39" s="93">
        <f>'NIV1 PV  '!BC9</f>
        <v>51</v>
      </c>
      <c r="L39" s="94">
        <f>'NIV2 PV '!O9</f>
        <v>109224</v>
      </c>
      <c r="M39" s="92">
        <f>'NIV2 PV '!AW9</f>
        <v>6824</v>
      </c>
      <c r="N39" s="92">
        <f>'NIV2 PV '!AR9</f>
        <v>3201</v>
      </c>
      <c r="O39" s="93">
        <f>'NIV2 PV '!AS9</f>
        <v>643</v>
      </c>
      <c r="P39" s="94">
        <f>'NIV3 PV '!U9</f>
        <v>39685</v>
      </c>
      <c r="Q39" s="92">
        <f>'NIV3 PV '!BN9</f>
        <v>3236</v>
      </c>
      <c r="R39" s="92">
        <f>'NIV3 PV '!BI9</f>
        <v>1193</v>
      </c>
      <c r="S39" s="93">
        <f>'NIV3 PV '!BJ9</f>
        <v>251</v>
      </c>
    </row>
    <row r="40" spans="1:19">
      <c r="A40" s="90" t="s">
        <v>28</v>
      </c>
      <c r="B40" s="91">
        <f>'PRESCO PRIV'!C10</f>
        <v>4352</v>
      </c>
      <c r="C40" s="92">
        <f>'PRESCO PRIV'!J10</f>
        <v>154</v>
      </c>
      <c r="D40" s="92">
        <f>'PRESCO PRIV'!H10</f>
        <v>131</v>
      </c>
      <c r="E40" s="93">
        <f>'PRESCO PRIV'!I10</f>
        <v>94</v>
      </c>
      <c r="F40" s="94">
        <f>'NIV1 PV  '!M10</f>
        <v>11528</v>
      </c>
      <c r="G40" s="92">
        <f>'NIV1 PV  '!BA10</f>
        <v>283</v>
      </c>
      <c r="H40" s="92">
        <f>'NIV1 PV  '!AV10</f>
        <v>297</v>
      </c>
      <c r="I40" s="92">
        <f>'NIV1 PV  '!AW10</f>
        <v>112</v>
      </c>
      <c r="J40" s="92">
        <f>'NIV1 PV  '!O10</f>
        <v>124</v>
      </c>
      <c r="K40" s="93">
        <f>'NIV1 PV  '!BC10</f>
        <v>10</v>
      </c>
      <c r="L40" s="94">
        <f>'NIV2 PV '!O10</f>
        <v>9982</v>
      </c>
      <c r="M40" s="92">
        <f>'NIV2 PV '!AW10</f>
        <v>390</v>
      </c>
      <c r="N40" s="92">
        <f>'NIV2 PV '!AR10</f>
        <v>189</v>
      </c>
      <c r="O40" s="93">
        <f>'NIV2 PV '!AS10</f>
        <v>33</v>
      </c>
      <c r="P40" s="94">
        <f>'NIV3 PV '!U10</f>
        <v>2320</v>
      </c>
      <c r="Q40" s="92">
        <f>'NIV3 PV '!BN10</f>
        <v>129</v>
      </c>
      <c r="R40" s="92">
        <f>'NIV3 PV '!BI10</f>
        <v>51</v>
      </c>
      <c r="S40" s="93">
        <f>'NIV3 PV '!BJ10</f>
        <v>9</v>
      </c>
    </row>
    <row r="41" spans="1:19">
      <c r="A41" s="90" t="s">
        <v>35</v>
      </c>
      <c r="B41" s="91">
        <f>'PRESCO PRIV'!C11</f>
        <v>1111</v>
      </c>
      <c r="C41" s="92">
        <f>'PRESCO PRIV'!J11</f>
        <v>27</v>
      </c>
      <c r="D41" s="92">
        <f>'PRESCO PRIV'!H11</f>
        <v>20</v>
      </c>
      <c r="E41" s="93">
        <f>'PRESCO PRIV'!I11</f>
        <v>14</v>
      </c>
      <c r="F41" s="94">
        <f>'NIV1 PV  '!M11</f>
        <v>12060</v>
      </c>
      <c r="G41" s="92">
        <f>'NIV1 PV  '!BA11</f>
        <v>209</v>
      </c>
      <c r="H41" s="92">
        <f>'NIV1 PV  '!AV11</f>
        <v>197</v>
      </c>
      <c r="I41" s="92">
        <f>'NIV1 PV  '!AW11</f>
        <v>109</v>
      </c>
      <c r="J41" s="92">
        <f>'NIV1 PV  '!O11</f>
        <v>20</v>
      </c>
      <c r="K41" s="93">
        <f>'NIV1 PV  '!BC11</f>
        <v>7</v>
      </c>
      <c r="L41" s="94">
        <f>'NIV2 PV '!O11</f>
        <v>763</v>
      </c>
      <c r="M41" s="92">
        <f>'NIV2 PV '!AW11</f>
        <v>34</v>
      </c>
      <c r="N41" s="92">
        <f>'NIV2 PV '!AR11</f>
        <v>18</v>
      </c>
      <c r="O41" s="93">
        <f>'NIV2 PV '!AS11</f>
        <v>5</v>
      </c>
      <c r="P41" s="94">
        <f>'NIV3 PV '!U11</f>
        <v>75</v>
      </c>
      <c r="Q41" s="92">
        <f>'NIV3 PV '!BN11</f>
        <v>4</v>
      </c>
      <c r="R41" s="92">
        <f>'NIV3 PV '!BI11</f>
        <v>2</v>
      </c>
      <c r="S41" s="93">
        <f>'NIV3 PV '!BJ11</f>
        <v>1</v>
      </c>
    </row>
    <row r="42" spans="1:19">
      <c r="A42" s="90" t="s">
        <v>40</v>
      </c>
      <c r="B42" s="91">
        <f>'PRESCO PRIV'!C12</f>
        <v>2688</v>
      </c>
      <c r="C42" s="92">
        <f>'PRESCO PRIV'!J12</f>
        <v>65</v>
      </c>
      <c r="D42" s="92">
        <f>'PRESCO PRIV'!H12</f>
        <v>55</v>
      </c>
      <c r="E42" s="93">
        <f>'PRESCO PRIV'!I12</f>
        <v>28</v>
      </c>
      <c r="F42" s="94">
        <f>'NIV1 PV  '!M12</f>
        <v>13120</v>
      </c>
      <c r="G42" s="92">
        <f>'NIV1 PV  '!BA12</f>
        <v>269</v>
      </c>
      <c r="H42" s="92">
        <f>'NIV1 PV  '!AV12</f>
        <v>279</v>
      </c>
      <c r="I42" s="92">
        <f>'NIV1 PV  '!AW12</f>
        <v>84</v>
      </c>
      <c r="J42" s="92">
        <f>'NIV1 PV  '!O12</f>
        <v>110</v>
      </c>
      <c r="K42" s="93">
        <f>'NIV1 PV  '!BC12</f>
        <v>7</v>
      </c>
      <c r="L42" s="94">
        <f>'NIV2 PV '!O12</f>
        <v>4429</v>
      </c>
      <c r="M42" s="92">
        <f>'NIV2 PV '!AW12</f>
        <v>107</v>
      </c>
      <c r="N42" s="92">
        <f>'NIV2 PV '!AR12</f>
        <v>85</v>
      </c>
      <c r="O42" s="93">
        <f>'NIV2 PV '!AS12</f>
        <v>12</v>
      </c>
      <c r="P42" s="94">
        <f>'NIV3 PV '!U12</f>
        <v>1069</v>
      </c>
      <c r="Q42" s="92">
        <f>'NIV3 PV '!BN12</f>
        <v>34</v>
      </c>
      <c r="R42" s="92">
        <f>'NIV3 PV '!BI12</f>
        <v>18</v>
      </c>
      <c r="S42" s="93">
        <f>'NIV3 PV '!BJ12</f>
        <v>3</v>
      </c>
    </row>
    <row r="43" spans="1:19">
      <c r="A43" s="90" t="s">
        <v>54</v>
      </c>
      <c r="B43" s="91">
        <f>'PRESCO PRIV'!C13</f>
        <v>9232</v>
      </c>
      <c r="C43" s="92">
        <f>'PRESCO PRIV'!J13</f>
        <v>307</v>
      </c>
      <c r="D43" s="92">
        <f>'PRESCO PRIV'!H13</f>
        <v>253</v>
      </c>
      <c r="E43" s="93">
        <f>'PRESCO PRIV'!I13</f>
        <v>89</v>
      </c>
      <c r="F43" s="94">
        <f>'NIV1 PV  '!M13</f>
        <v>36506</v>
      </c>
      <c r="G43" s="92">
        <f>'NIV1 PV  '!BA13</f>
        <v>834</v>
      </c>
      <c r="H43" s="92">
        <f>'NIV1 PV  '!AV13</f>
        <v>863</v>
      </c>
      <c r="I43" s="92">
        <f>'NIV1 PV  '!AW13</f>
        <v>274</v>
      </c>
      <c r="J43" s="92">
        <f>'NIV1 PV  '!O13</f>
        <v>5</v>
      </c>
      <c r="K43" s="93">
        <f>'NIV1 PV  '!BC13</f>
        <v>2</v>
      </c>
      <c r="L43" s="94">
        <f>'NIV2 PV '!O13</f>
        <v>9121</v>
      </c>
      <c r="M43" s="92">
        <f>'NIV2 PV '!AW13</f>
        <v>533</v>
      </c>
      <c r="N43" s="92">
        <f>'NIV2 PV '!AR13</f>
        <v>230</v>
      </c>
      <c r="O43" s="93">
        <f>'NIV2 PV '!AS13</f>
        <v>45</v>
      </c>
      <c r="P43" s="94">
        <f>'NIV3 PV '!U13</f>
        <v>2084</v>
      </c>
      <c r="Q43" s="92">
        <f>'NIV3 PV '!BN13</f>
        <v>171</v>
      </c>
      <c r="R43" s="92">
        <f>'NIV3 PV '!BI13</f>
        <v>58</v>
      </c>
      <c r="S43" s="93">
        <f>'NIV3 PV '!BJ13</f>
        <v>11</v>
      </c>
    </row>
    <row r="44" spans="1:19">
      <c r="A44" s="96" t="s">
        <v>44</v>
      </c>
      <c r="B44" s="91">
        <f>'PRESCO PRIV'!C14</f>
        <v>1337</v>
      </c>
      <c r="C44" s="92">
        <f>'PRESCO PRIV'!J14</f>
        <v>46</v>
      </c>
      <c r="D44" s="92">
        <f>'PRESCO PRIV'!H14</f>
        <v>37</v>
      </c>
      <c r="E44" s="93">
        <f>'PRESCO PRIV'!I14</f>
        <v>18</v>
      </c>
      <c r="F44" s="94">
        <f>'NIV1 PV  '!M14</f>
        <v>3892</v>
      </c>
      <c r="G44" s="92">
        <f>'NIV1 PV  '!BA14</f>
        <v>114</v>
      </c>
      <c r="H44" s="92">
        <f>'NIV1 PV  '!AV14</f>
        <v>107</v>
      </c>
      <c r="I44" s="92">
        <f>'NIV1 PV  '!AW14</f>
        <v>20</v>
      </c>
      <c r="J44" s="92">
        <f>'NIV1 PV  '!O14</f>
        <v>0</v>
      </c>
      <c r="K44" s="93">
        <f>'NIV1 PV  '!BC14</f>
        <v>0</v>
      </c>
      <c r="L44" s="94">
        <f>'NIV2 PV '!O14</f>
        <v>2185</v>
      </c>
      <c r="M44" s="92">
        <f>'NIV2 PV '!AW14</f>
        <v>81</v>
      </c>
      <c r="N44" s="92">
        <f>'NIV2 PV '!AR14</f>
        <v>52</v>
      </c>
      <c r="O44" s="93">
        <f>'NIV2 PV '!AS14</f>
        <v>7</v>
      </c>
      <c r="P44" s="94">
        <f>'NIV3 PV '!U14</f>
        <v>853</v>
      </c>
      <c r="Q44" s="92">
        <f>'NIV3 PV '!BN14</f>
        <v>54</v>
      </c>
      <c r="R44" s="92">
        <f>'NIV3 PV '!BI14</f>
        <v>17</v>
      </c>
      <c r="S44" s="93">
        <f>'NIV3 PV '!BJ14</f>
        <v>4</v>
      </c>
    </row>
    <row r="45" spans="1:19">
      <c r="A45" s="90" t="s">
        <v>60</v>
      </c>
      <c r="B45" s="91">
        <f>'PRESCO PRIV'!C15</f>
        <v>10468</v>
      </c>
      <c r="C45" s="92">
        <f>'PRESCO PRIV'!J15</f>
        <v>357</v>
      </c>
      <c r="D45" s="92">
        <f>'PRESCO PRIV'!H15</f>
        <v>325</v>
      </c>
      <c r="E45" s="93">
        <f>'PRESCO PRIV'!I15</f>
        <v>121</v>
      </c>
      <c r="F45" s="94">
        <f>'NIV1 PV  '!M15</f>
        <v>22618</v>
      </c>
      <c r="G45" s="92">
        <f>'NIV1 PV  '!BA15</f>
        <v>646</v>
      </c>
      <c r="H45" s="92">
        <f>'NIV1 PV  '!AV15</f>
        <v>660</v>
      </c>
      <c r="I45" s="92">
        <f>'NIV1 PV  '!AW15</f>
        <v>131</v>
      </c>
      <c r="J45" s="92">
        <f>'NIV1 PV  '!O15</f>
        <v>0</v>
      </c>
      <c r="K45" s="93">
        <f>'NIV1 PV  '!BC15</f>
        <v>0</v>
      </c>
      <c r="L45" s="94">
        <f>'NIV2 PV '!O15</f>
        <v>11488</v>
      </c>
      <c r="M45" s="92">
        <f>'NIV2 PV '!AW15</f>
        <v>567</v>
      </c>
      <c r="N45" s="92">
        <f>'NIV2 PV '!AR15</f>
        <v>257</v>
      </c>
      <c r="O45" s="93">
        <f>'NIV2 PV '!AS15</f>
        <v>44</v>
      </c>
      <c r="P45" s="94">
        <f>'NIV3 PV '!U15</f>
        <v>2763</v>
      </c>
      <c r="Q45" s="92">
        <f>'NIV3 PV '!BN15</f>
        <v>180</v>
      </c>
      <c r="R45" s="92">
        <f>'NIV3 PV '!BI15</f>
        <v>59</v>
      </c>
      <c r="S45" s="93">
        <f>'NIV3 PV '!BJ15</f>
        <v>8</v>
      </c>
    </row>
    <row r="46" spans="1:19">
      <c r="A46" s="90" t="s">
        <v>68</v>
      </c>
      <c r="B46" s="91">
        <f>'PRESCO PRIV'!C16</f>
        <v>780</v>
      </c>
      <c r="C46" s="92">
        <f>'PRESCO PRIV'!J16</f>
        <v>24</v>
      </c>
      <c r="D46" s="92">
        <f>'PRESCO PRIV'!H16</f>
        <v>23</v>
      </c>
      <c r="E46" s="93">
        <f>'PRESCO PRIV'!I16</f>
        <v>16</v>
      </c>
      <c r="F46" s="94">
        <f>'NIV1 PV  '!M16</f>
        <v>4069</v>
      </c>
      <c r="G46" s="92">
        <f>'NIV1 PV  '!BA16</f>
        <v>92</v>
      </c>
      <c r="H46" s="92">
        <f>'NIV1 PV  '!AV16</f>
        <v>96</v>
      </c>
      <c r="I46" s="92">
        <f>'NIV1 PV  '!AW16</f>
        <v>19</v>
      </c>
      <c r="J46" s="92">
        <f>'NIV1 PV  '!O16</f>
        <v>35</v>
      </c>
      <c r="K46" s="93">
        <f>'NIV1 PV  '!BC16</f>
        <v>2</v>
      </c>
      <c r="L46" s="94">
        <f>'NIV2 PV '!O16</f>
        <v>965</v>
      </c>
      <c r="M46" s="92">
        <f>'NIV2 PV '!AW16</f>
        <v>45</v>
      </c>
      <c r="N46" s="92">
        <f>'NIV2 PV '!AR16</f>
        <v>31</v>
      </c>
      <c r="O46" s="93">
        <f>'NIV2 PV '!AS16</f>
        <v>6</v>
      </c>
      <c r="P46" s="94">
        <f>'NIV3 PV '!U16</f>
        <v>0</v>
      </c>
      <c r="Q46" s="92">
        <f>'NIV3 PV '!BN16</f>
        <v>0</v>
      </c>
      <c r="R46" s="92">
        <f>'NIV3 PV '!BI16</f>
        <v>0</v>
      </c>
      <c r="S46" s="93">
        <f>'NIV3 PV '!BJ16</f>
        <v>0</v>
      </c>
    </row>
    <row r="47" spans="1:19">
      <c r="A47" s="90" t="s">
        <v>72</v>
      </c>
      <c r="B47" s="91">
        <f>'PRESCO PRIV'!C17</f>
        <v>6856</v>
      </c>
      <c r="C47" s="92">
        <f>'PRESCO PRIV'!J17</f>
        <v>258</v>
      </c>
      <c r="D47" s="92">
        <f>'PRESCO PRIV'!H17</f>
        <v>233</v>
      </c>
      <c r="E47" s="93">
        <f>'PRESCO PRIV'!I17</f>
        <v>135</v>
      </c>
      <c r="F47" s="94">
        <f>'NIV1 PV  '!M17</f>
        <v>28037</v>
      </c>
      <c r="G47" s="92">
        <f>'NIV1 PV  '!BA17</f>
        <v>762</v>
      </c>
      <c r="H47" s="92">
        <f>'NIV1 PV  '!AV17</f>
        <v>775</v>
      </c>
      <c r="I47" s="92">
        <f>'NIV1 PV  '!AW17</f>
        <v>166</v>
      </c>
      <c r="J47" s="92">
        <f>'NIV1 PV  '!O17</f>
        <v>90</v>
      </c>
      <c r="K47" s="93">
        <f>'NIV1 PV  '!BC17</f>
        <v>9</v>
      </c>
      <c r="L47" s="94">
        <f>'NIV2 PV '!O17</f>
        <v>13370</v>
      </c>
      <c r="M47" s="92">
        <f>'NIV2 PV '!AW17</f>
        <v>666</v>
      </c>
      <c r="N47" s="92">
        <f>'NIV2 PV '!AR17</f>
        <v>340</v>
      </c>
      <c r="O47" s="93">
        <f>'NIV2 PV '!AS17</f>
        <v>65</v>
      </c>
      <c r="P47" s="94">
        <f>'NIV3 PV '!U17</f>
        <v>3688</v>
      </c>
      <c r="Q47" s="92">
        <f>'NIV3 PV '!BN17</f>
        <v>217</v>
      </c>
      <c r="R47" s="92">
        <f>'NIV3 PV '!BI17</f>
        <v>99</v>
      </c>
      <c r="S47" s="93">
        <f>'NIV3 PV '!BJ17</f>
        <v>17</v>
      </c>
    </row>
    <row r="48" spans="1:19">
      <c r="A48" s="95" t="s">
        <v>79</v>
      </c>
      <c r="B48" s="91">
        <f>'PRESCO PRIV'!C18</f>
        <v>2590</v>
      </c>
      <c r="C48" s="92">
        <f>'PRESCO PRIV'!J18</f>
        <v>80</v>
      </c>
      <c r="D48" s="92">
        <f>'PRESCO PRIV'!H18</f>
        <v>76</v>
      </c>
      <c r="E48" s="93">
        <f>'PRESCO PRIV'!I18</f>
        <v>54</v>
      </c>
      <c r="F48" s="94">
        <f>'NIV1 PV  '!M18</f>
        <v>31727</v>
      </c>
      <c r="G48" s="92">
        <f>'NIV1 PV  '!BA18</f>
        <v>744</v>
      </c>
      <c r="H48" s="92">
        <f>'NIV1 PV  '!AV18</f>
        <v>791</v>
      </c>
      <c r="I48" s="92">
        <f>'NIV1 PV  '!AW18</f>
        <v>273</v>
      </c>
      <c r="J48" s="92">
        <f>'NIV1 PV  '!O18</f>
        <v>0</v>
      </c>
      <c r="K48" s="93">
        <f>'NIV1 PV  '!BC18</f>
        <v>0</v>
      </c>
      <c r="L48" s="94">
        <f>'NIV2 PV '!O18</f>
        <v>6639</v>
      </c>
      <c r="M48" s="92">
        <f>'NIV2 PV '!AW18</f>
        <v>220</v>
      </c>
      <c r="N48" s="92">
        <f>'NIV2 PV '!AR18</f>
        <v>145</v>
      </c>
      <c r="O48" s="93">
        <f>'NIV2 PV '!AS18</f>
        <v>26</v>
      </c>
      <c r="P48" s="94">
        <f>'NIV3 PV '!U18</f>
        <v>1114</v>
      </c>
      <c r="Q48" s="92">
        <f>'NIV3 PV '!BN18</f>
        <v>50</v>
      </c>
      <c r="R48" s="92"/>
      <c r="S48" s="93">
        <f>'NIV3 PV '!BJ18</f>
        <v>5</v>
      </c>
    </row>
    <row r="49" spans="1:19">
      <c r="A49" s="90" t="s">
        <v>82</v>
      </c>
      <c r="B49" s="91">
        <f>'PRESCO PRIV'!C19</f>
        <v>8942</v>
      </c>
      <c r="C49" s="92">
        <f>'PRESCO PRIV'!J19</f>
        <v>316</v>
      </c>
      <c r="D49" s="92">
        <f>'PRESCO PRIV'!H19</f>
        <v>275</v>
      </c>
      <c r="E49" s="93">
        <f>'PRESCO PRIV'!I19</f>
        <v>162</v>
      </c>
      <c r="F49" s="94">
        <f>'NIV1 PV  '!M19</f>
        <v>35868</v>
      </c>
      <c r="G49" s="92">
        <f>'NIV1 PV  '!BA19</f>
        <v>914</v>
      </c>
      <c r="H49" s="92">
        <f>'NIV1 PV  '!AV19</f>
        <v>926</v>
      </c>
      <c r="I49" s="92">
        <f>'NIV1 PV  '!AW19</f>
        <v>196</v>
      </c>
      <c r="J49" s="92">
        <f>'NIV1 PV  '!O19</f>
        <v>825</v>
      </c>
      <c r="K49" s="93">
        <f>'NIV1 PV  '!BC19</f>
        <v>42</v>
      </c>
      <c r="L49" s="94">
        <f>'NIV2 PV '!O19</f>
        <v>18320</v>
      </c>
      <c r="M49" s="92">
        <f>'NIV2 PV '!AW19</f>
        <v>739</v>
      </c>
      <c r="N49" s="92">
        <f>'NIV2 PV '!AR19</f>
        <v>403</v>
      </c>
      <c r="O49" s="93">
        <f>'NIV2 PV '!AS19</f>
        <v>74</v>
      </c>
      <c r="P49" s="94">
        <f>'NIV3 PV '!U19</f>
        <v>4396</v>
      </c>
      <c r="Q49" s="92">
        <f>'NIV3 PV '!BN19</f>
        <v>298</v>
      </c>
      <c r="R49" s="92">
        <f>'NIV3 PV '!BI19</f>
        <v>115</v>
      </c>
      <c r="S49" s="93">
        <f>'NIV3 PV '!BJ19</f>
        <v>24</v>
      </c>
    </row>
    <row r="50" spans="1:19">
      <c r="A50" s="90" t="s">
        <v>88</v>
      </c>
      <c r="B50" s="91">
        <f>'PRESCO PRIV'!C20</f>
        <v>7465</v>
      </c>
      <c r="C50" s="92">
        <f>'PRESCO PRIV'!J20</f>
        <v>265</v>
      </c>
      <c r="D50" s="92">
        <f>'PRESCO PRIV'!H20</f>
        <v>216</v>
      </c>
      <c r="E50" s="93">
        <f>'PRESCO PRIV'!I20</f>
        <v>133</v>
      </c>
      <c r="F50" s="94">
        <f>'NIV1 PV  '!M20</f>
        <v>63883</v>
      </c>
      <c r="G50" s="92">
        <f>'NIV1 PV  '!BA20</f>
        <v>1451</v>
      </c>
      <c r="H50" s="92">
        <f>'NIV1 PV  '!AV20</f>
        <v>1532</v>
      </c>
      <c r="I50" s="92">
        <f>'NIV1 PV  '!AW20</f>
        <v>487</v>
      </c>
      <c r="J50" s="92">
        <f>'NIV1 PV  '!O20</f>
        <v>61</v>
      </c>
      <c r="K50" s="93">
        <f>'NIV1 PV  '!BC20</f>
        <v>6</v>
      </c>
      <c r="L50" s="94">
        <f>'NIV2 PV '!O20</f>
        <v>14234</v>
      </c>
      <c r="M50" s="92">
        <f>'NIV2 PV '!AW20</f>
        <v>655</v>
      </c>
      <c r="N50" s="92">
        <f>'NIV2 PV '!AR20</f>
        <v>360</v>
      </c>
      <c r="O50" s="93">
        <f>'NIV2 PV '!AS20</f>
        <v>65</v>
      </c>
      <c r="P50" s="94">
        <f>'NIV3 PV '!U20</f>
        <v>5351</v>
      </c>
      <c r="Q50" s="92">
        <f>'NIV3 PV '!BN20</f>
        <v>309</v>
      </c>
      <c r="R50" s="92">
        <f>'NIV3 PV '!BI20</f>
        <v>129</v>
      </c>
      <c r="S50" s="93">
        <f>'NIV3 PV '!BJ20</f>
        <v>19</v>
      </c>
    </row>
    <row r="51" spans="1:19">
      <c r="A51" s="90" t="s">
        <v>94</v>
      </c>
      <c r="B51" s="91">
        <f>'PRESCO PRIV'!C21</f>
        <v>2288</v>
      </c>
      <c r="C51" s="92">
        <f>'PRESCO PRIV'!J21</f>
        <v>59</v>
      </c>
      <c r="D51" s="92">
        <f>'PRESCO PRIV'!H21</f>
        <v>57</v>
      </c>
      <c r="E51" s="93">
        <f>'PRESCO PRIV'!I21</f>
        <v>30</v>
      </c>
      <c r="F51" s="94">
        <f>'NIV1 PV  '!M21</f>
        <v>9070</v>
      </c>
      <c r="G51" s="92">
        <f>'NIV1 PV  '!BA21</f>
        <v>221</v>
      </c>
      <c r="H51" s="92">
        <f>'NIV1 PV  '!AV21</f>
        <v>229</v>
      </c>
      <c r="I51" s="92">
        <f>'NIV1 PV  '!AW21</f>
        <v>48</v>
      </c>
      <c r="J51" s="92">
        <f>'NIV1 PV  '!O21</f>
        <v>0</v>
      </c>
      <c r="K51" s="93">
        <f>'NIV1 PV  '!BC21</f>
        <v>0</v>
      </c>
      <c r="L51" s="94">
        <f>'NIV2 PV '!O21</f>
        <v>2192</v>
      </c>
      <c r="M51" s="92">
        <f>'NIV2 PV '!AW21</f>
        <v>82</v>
      </c>
      <c r="N51" s="92">
        <f>'NIV2 PV '!AR21</f>
        <v>44</v>
      </c>
      <c r="O51" s="93">
        <f>'NIV2 PV '!AS21</f>
        <v>9</v>
      </c>
      <c r="P51" s="94">
        <f>'NIV3 PV '!U21</f>
        <v>376</v>
      </c>
      <c r="Q51" s="92">
        <f>'NIV3 PV '!BN21</f>
        <v>24</v>
      </c>
      <c r="R51" s="92">
        <f>'NIV3 PV '!BI21</f>
        <v>15</v>
      </c>
      <c r="S51" s="93">
        <f>'NIV3 PV '!BJ21</f>
        <v>2</v>
      </c>
    </row>
    <row r="52" spans="1:19">
      <c r="A52" s="95" t="s">
        <v>98</v>
      </c>
      <c r="B52" s="91">
        <f>'PRESCO PRIV'!C22</f>
        <v>2450</v>
      </c>
      <c r="C52" s="92">
        <f>'PRESCO PRIV'!J22</f>
        <v>107</v>
      </c>
      <c r="D52" s="92">
        <f>'PRESCO PRIV'!H22</f>
        <v>99</v>
      </c>
      <c r="E52" s="93">
        <f>'PRESCO PRIV'!I22</f>
        <v>81</v>
      </c>
      <c r="F52" s="94">
        <f>'NIV1 PV  '!M22</f>
        <v>49580</v>
      </c>
      <c r="G52" s="92">
        <f>'NIV1 PV  '!BA22</f>
        <v>1199</v>
      </c>
      <c r="H52" s="92">
        <f>'NIV1 PV  '!AV22</f>
        <v>1297</v>
      </c>
      <c r="I52" s="92">
        <f>'NIV1 PV  '!AW22</f>
        <v>448</v>
      </c>
      <c r="J52" s="92">
        <f>'NIV1 PV  '!O22</f>
        <v>406</v>
      </c>
      <c r="K52" s="93">
        <f>'NIV1 PV  '!BC22</f>
        <v>39</v>
      </c>
      <c r="L52" s="94">
        <f>'NIV2 PV '!O22</f>
        <v>11752</v>
      </c>
      <c r="M52" s="92">
        <f>'NIV2 PV '!AW22</f>
        <v>543</v>
      </c>
      <c r="N52" s="92">
        <f>'NIV2 PV '!AR22</f>
        <v>323</v>
      </c>
      <c r="O52" s="93">
        <f>'NIV2 PV '!AS22</f>
        <v>69</v>
      </c>
      <c r="P52" s="94">
        <f>'NIV3 PV '!U22</f>
        <v>3278</v>
      </c>
      <c r="Q52" s="92">
        <f>'NIV3 PV '!BN22</f>
        <v>213</v>
      </c>
      <c r="R52" s="92">
        <f>'NIV3 PV '!BI22</f>
        <v>95</v>
      </c>
      <c r="S52" s="93">
        <f>'NIV3 PV '!BJ22</f>
        <v>18</v>
      </c>
    </row>
    <row r="53" spans="1:19">
      <c r="A53" s="90" t="s">
        <v>102</v>
      </c>
      <c r="B53" s="91">
        <f>'PRESCO PRIV'!C23</f>
        <v>848</v>
      </c>
      <c r="C53" s="92">
        <f>'PRESCO PRIV'!J23</f>
        <v>20</v>
      </c>
      <c r="D53" s="92">
        <f>'PRESCO PRIV'!H23</f>
        <v>20</v>
      </c>
      <c r="E53" s="93">
        <f>'PRESCO PRIV'!I23</f>
        <v>10</v>
      </c>
      <c r="F53" s="94">
        <f>'NIV1 PV  '!M23</f>
        <v>3125</v>
      </c>
      <c r="G53" s="92">
        <f>'NIV1 PV  '!BA23</f>
        <v>78</v>
      </c>
      <c r="H53" s="92">
        <f>'NIV1 PV  '!AV23</f>
        <v>70</v>
      </c>
      <c r="I53" s="92">
        <f>'NIV1 PV  '!AW23</f>
        <v>22</v>
      </c>
      <c r="J53" s="92">
        <f>'NIV1 PV  '!O23</f>
        <v>0</v>
      </c>
      <c r="K53" s="93">
        <f>'NIV1 PV  '!BC23</f>
        <v>0</v>
      </c>
      <c r="L53" s="94">
        <f>'NIV2 PV '!O23</f>
        <v>871</v>
      </c>
      <c r="M53" s="92">
        <f>'NIV2 PV '!AW23</f>
        <v>39</v>
      </c>
      <c r="N53" s="92">
        <f>'NIV2 PV '!AR23</f>
        <v>20</v>
      </c>
      <c r="O53" s="93">
        <f>'NIV2 PV '!AS23</f>
        <v>3</v>
      </c>
      <c r="P53" s="94">
        <f>'NIV3 PV '!U23</f>
        <v>212</v>
      </c>
      <c r="Q53" s="92">
        <f>'NIV3 PV '!BN23</f>
        <v>19</v>
      </c>
      <c r="R53" s="92">
        <f>'NIV3 PV '!BI23</f>
        <v>4</v>
      </c>
      <c r="S53" s="93">
        <f>'NIV3 PV '!BJ23</f>
        <v>2</v>
      </c>
    </row>
    <row r="54" spans="1:19">
      <c r="A54" s="90" t="s">
        <v>108</v>
      </c>
      <c r="B54" s="91">
        <f>'PRESCO PRIV'!C24</f>
        <v>3528</v>
      </c>
      <c r="C54" s="92">
        <f>'PRESCO PRIV'!J24</f>
        <v>125</v>
      </c>
      <c r="D54" s="92">
        <f>'PRESCO PRIV'!H24</f>
        <v>109</v>
      </c>
      <c r="E54" s="93">
        <f>'PRESCO PRIV'!I24</f>
        <v>59</v>
      </c>
      <c r="F54" s="94">
        <f>'NIV1 PV  '!M24</f>
        <v>11378</v>
      </c>
      <c r="G54" s="92">
        <f>'NIV1 PV  '!BA24</f>
        <v>279</v>
      </c>
      <c r="H54" s="92">
        <f>'NIV1 PV  '!AV24</f>
        <v>279</v>
      </c>
      <c r="I54" s="92">
        <f>'NIV1 PV  '!AW24</f>
        <v>74</v>
      </c>
      <c r="J54" s="92">
        <f>'NIV1 PV  '!O24</f>
        <v>0</v>
      </c>
      <c r="K54" s="93">
        <f>'NIV1 PV  '!BC24</f>
        <v>0</v>
      </c>
      <c r="L54" s="94">
        <f>'NIV2 PV '!O24</f>
        <v>3323</v>
      </c>
      <c r="M54" s="92">
        <f>'NIV2 PV '!AW24</f>
        <v>149</v>
      </c>
      <c r="N54" s="92">
        <f>'NIV2 PV '!AR24</f>
        <v>84</v>
      </c>
      <c r="O54" s="93">
        <f>'NIV2 PV '!AS24</f>
        <v>16</v>
      </c>
      <c r="P54" s="94">
        <f>'NIV3 PV '!U24</f>
        <v>1130</v>
      </c>
      <c r="Q54" s="92">
        <f>'NIV3 PV '!BN24</f>
        <v>40</v>
      </c>
      <c r="R54" s="92">
        <f>'NIV3 PV '!BI24</f>
        <v>28</v>
      </c>
      <c r="S54" s="93">
        <f>'NIV3 PV '!BJ24</f>
        <v>5</v>
      </c>
    </row>
    <row r="55" spans="1:19">
      <c r="A55" s="90" t="s">
        <v>114</v>
      </c>
      <c r="B55" s="91">
        <f>'PRESCO PRIV'!C25</f>
        <v>8326</v>
      </c>
      <c r="C55" s="92">
        <f>'PRESCO PRIV'!J25</f>
        <v>263</v>
      </c>
      <c r="D55" s="92">
        <f>'PRESCO PRIV'!H25</f>
        <v>247</v>
      </c>
      <c r="E55" s="93">
        <f>'PRESCO PRIV'!I25</f>
        <v>169</v>
      </c>
      <c r="F55" s="94">
        <f>'NIV1 PV  '!M25</f>
        <v>32446</v>
      </c>
      <c r="G55" s="92">
        <f>'NIV1 PV  '!BA25</f>
        <v>729</v>
      </c>
      <c r="H55" s="92">
        <f>'NIV1 PV  '!AV25</f>
        <v>821</v>
      </c>
      <c r="I55" s="92">
        <f>'NIV1 PV  '!AW25</f>
        <v>211</v>
      </c>
      <c r="J55" s="92">
        <f>'NIV1 PV  '!O25</f>
        <v>807</v>
      </c>
      <c r="K55" s="93">
        <f>'NIV1 PV  '!BC25</f>
        <v>53</v>
      </c>
      <c r="L55" s="94">
        <f>'NIV2 PV '!O25</f>
        <v>13574</v>
      </c>
      <c r="M55" s="92">
        <f>'NIV2 PV '!AW25</f>
        <v>497</v>
      </c>
      <c r="N55" s="92">
        <f>'NIV2 PV '!AR25</f>
        <v>290</v>
      </c>
      <c r="O55" s="93">
        <f>'NIV2 PV '!AS25</f>
        <v>59</v>
      </c>
      <c r="P55" s="94">
        <f>'NIV3 PV '!U25</f>
        <v>3751</v>
      </c>
      <c r="Q55" s="92">
        <f>'NIV3 PV '!BN25</f>
        <v>187</v>
      </c>
      <c r="R55" s="92">
        <f>'NIV3 PV '!BI25</f>
        <v>69</v>
      </c>
      <c r="S55" s="93">
        <f>'NIV3 PV '!BJ25</f>
        <v>16</v>
      </c>
    </row>
    <row r="56" spans="1:19">
      <c r="A56" s="90" t="s">
        <v>119</v>
      </c>
      <c r="B56" s="91">
        <f>'PRESCO PRIV'!C26</f>
        <v>4569</v>
      </c>
      <c r="C56" s="92">
        <f>'PRESCO PRIV'!J26</f>
        <v>152</v>
      </c>
      <c r="D56" s="92">
        <f>'PRESCO PRIV'!H26</f>
        <v>127</v>
      </c>
      <c r="E56" s="93">
        <f>'PRESCO PRIV'!I26</f>
        <v>87</v>
      </c>
      <c r="F56" s="94">
        <f>'NIV1 PV  '!M26</f>
        <v>24183</v>
      </c>
      <c r="G56" s="92">
        <f>'NIV1 PV  '!BA26</f>
        <v>565</v>
      </c>
      <c r="H56" s="92">
        <f>'NIV1 PV  '!AV26</f>
        <v>563</v>
      </c>
      <c r="I56" s="92">
        <f>'NIV1 PV  '!AW26</f>
        <v>125</v>
      </c>
      <c r="J56" s="92">
        <f>'NIV1 PV  '!O26</f>
        <v>20</v>
      </c>
      <c r="K56" s="93">
        <f>'NIV1 PV  '!BC26</f>
        <v>1</v>
      </c>
      <c r="L56" s="94">
        <f>'NIV2 PV '!O26</f>
        <v>13844</v>
      </c>
      <c r="M56" s="92">
        <f>'NIV2 PV '!AW26</f>
        <v>413</v>
      </c>
      <c r="N56" s="92">
        <f>'NIV2 PV '!AR26</f>
        <v>265</v>
      </c>
      <c r="O56" s="93">
        <f>'NIV2 PV '!AS26</f>
        <v>40</v>
      </c>
      <c r="P56" s="94">
        <f>'NIV3 PV '!U26</f>
        <v>2794</v>
      </c>
      <c r="Q56" s="92">
        <f>'NIV3 PV '!BN26</f>
        <v>126</v>
      </c>
      <c r="R56" s="92">
        <f>'NIV3 PV '!BI26</f>
        <v>57</v>
      </c>
      <c r="S56" s="93">
        <f>'NIV3 PV '!BJ26</f>
        <v>10</v>
      </c>
    </row>
    <row r="57" spans="1:19">
      <c r="A57" s="95" t="s">
        <v>127</v>
      </c>
      <c r="B57" s="91">
        <f>'PRESCO PRIV'!C27</f>
        <v>8303</v>
      </c>
      <c r="C57" s="92">
        <f>'PRESCO PRIV'!J27</f>
        <v>375</v>
      </c>
      <c r="D57" s="92">
        <f>'PRESCO PRIV'!H27</f>
        <v>335</v>
      </c>
      <c r="E57" s="93">
        <f>'PRESCO PRIV'!I27</f>
        <v>194</v>
      </c>
      <c r="F57" s="94">
        <f>'NIV1 PV  '!M27</f>
        <v>100878</v>
      </c>
      <c r="G57" s="92">
        <f>'NIV1 PV  '!BA27</f>
        <v>2537</v>
      </c>
      <c r="H57" s="92">
        <f>'NIV1 PV  '!AV27</f>
        <v>2798</v>
      </c>
      <c r="I57" s="92">
        <f>'NIV1 PV  '!AW27</f>
        <v>915</v>
      </c>
      <c r="J57" s="92">
        <f>'NIV1 PV  '!O27</f>
        <v>190</v>
      </c>
      <c r="K57" s="93">
        <f>'NIV1 PV  '!BC27</f>
        <v>29</v>
      </c>
      <c r="L57" s="94">
        <f>'NIV2 PV '!O27</f>
        <v>30126</v>
      </c>
      <c r="M57" s="92">
        <f>'NIV2 PV '!AW27</f>
        <v>1322</v>
      </c>
      <c r="N57" s="92">
        <f>'NIV2 PV '!AR27</f>
        <v>776</v>
      </c>
      <c r="O57" s="93">
        <f>'NIV2 PV '!AS27</f>
        <v>151</v>
      </c>
      <c r="P57" s="94">
        <f>'NIV3 PV '!U27</f>
        <v>9108</v>
      </c>
      <c r="Q57" s="92">
        <f>'NIV3 PV '!BN27</f>
        <v>545</v>
      </c>
      <c r="R57" s="92">
        <f>'NIV3 PV '!BI27</f>
        <v>237</v>
      </c>
      <c r="S57" s="93">
        <f>'NIV3 PV '!BJ27</f>
        <v>45</v>
      </c>
    </row>
    <row r="58" spans="1:19" ht="15" thickBot="1">
      <c r="A58" s="90" t="s">
        <v>134</v>
      </c>
      <c r="B58" s="91">
        <f>'PRESCO PRIV'!C28</f>
        <v>4546</v>
      </c>
      <c r="C58" s="92">
        <f>'PRESCO PRIV'!J28</f>
        <v>132</v>
      </c>
      <c r="D58" s="92">
        <f>'PRESCO PRIV'!H28</f>
        <v>122</v>
      </c>
      <c r="E58" s="93">
        <f>'PRESCO PRIV'!I28</f>
        <v>69</v>
      </c>
      <c r="F58" s="94">
        <f>'NIV1 PV  '!M28</f>
        <v>19262</v>
      </c>
      <c r="G58" s="92">
        <f>'NIV1 PV  '!BA28</f>
        <v>475</v>
      </c>
      <c r="H58" s="92">
        <f>'NIV1 PV  '!AV28</f>
        <v>504</v>
      </c>
      <c r="I58" s="92">
        <f>'NIV1 PV  '!AW28</f>
        <v>125</v>
      </c>
      <c r="J58" s="92">
        <f>'NIV1 PV  '!O28</f>
        <v>106</v>
      </c>
      <c r="K58" s="93">
        <f>'NIV1 PV  '!BC28</f>
        <v>8</v>
      </c>
      <c r="L58" s="94">
        <f>'NIV2 PV '!O28</f>
        <v>5310</v>
      </c>
      <c r="M58" s="92">
        <f>'NIV2 PV '!AW28</f>
        <v>202</v>
      </c>
      <c r="N58" s="92">
        <f>'NIV2 PV '!AR28</f>
        <v>126</v>
      </c>
      <c r="O58" s="93">
        <f>'NIV2 PV '!AS28</f>
        <v>26</v>
      </c>
      <c r="P58" s="94">
        <f>'NIV3 PV '!U28</f>
        <v>1038</v>
      </c>
      <c r="Q58" s="92">
        <f>'NIV3 PV '!BN28</f>
        <v>34</v>
      </c>
      <c r="R58" s="92">
        <f>'NIV3 PV '!BI28</f>
        <v>19</v>
      </c>
      <c r="S58" s="93">
        <f>'NIV3 PV '!BJ28</f>
        <v>3</v>
      </c>
    </row>
    <row r="59" spans="1:19" s="85" customFormat="1" ht="30.75" customHeight="1" thickBot="1">
      <c r="A59" s="286" t="s">
        <v>143</v>
      </c>
      <c r="B59" s="287">
        <f t="shared" ref="B59:S59" si="1">SUM(B37:B58)</f>
        <v>163897</v>
      </c>
      <c r="C59" s="288">
        <f t="shared" si="1"/>
        <v>5815</v>
      </c>
      <c r="D59" s="288">
        <f t="shared" si="1"/>
        <v>5323</v>
      </c>
      <c r="E59" s="289">
        <f t="shared" si="1"/>
        <v>2909</v>
      </c>
      <c r="F59" s="290">
        <f t="shared" si="1"/>
        <v>777868</v>
      </c>
      <c r="G59" s="288">
        <f t="shared" si="1"/>
        <v>20652</v>
      </c>
      <c r="H59" s="288">
        <f t="shared" si="1"/>
        <v>21729</v>
      </c>
      <c r="I59" s="288">
        <f t="shared" si="1"/>
        <v>5819</v>
      </c>
      <c r="J59" s="288">
        <f t="shared" si="1"/>
        <v>4260</v>
      </c>
      <c r="K59" s="289">
        <f t="shared" si="1"/>
        <v>349</v>
      </c>
      <c r="L59" s="290">
        <f t="shared" si="1"/>
        <v>300034</v>
      </c>
      <c r="M59" s="288">
        <f t="shared" si="1"/>
        <v>14958</v>
      </c>
      <c r="N59" s="288">
        <f t="shared" si="1"/>
        <v>7715</v>
      </c>
      <c r="O59" s="289">
        <f t="shared" si="1"/>
        <v>1492</v>
      </c>
      <c r="P59" s="290">
        <f t="shared" si="1"/>
        <v>93071</v>
      </c>
      <c r="Q59" s="288">
        <f t="shared" si="1"/>
        <v>6225</v>
      </c>
      <c r="R59" s="288">
        <f t="shared" si="1"/>
        <v>2461</v>
      </c>
      <c r="S59" s="289">
        <f t="shared" si="1"/>
        <v>482</v>
      </c>
    </row>
    <row r="60" spans="1:19" s="85" customFormat="1" ht="11.25" customHeight="1">
      <c r="A60" s="284"/>
      <c r="B60" s="188"/>
      <c r="C60" s="285"/>
      <c r="D60" s="285"/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85"/>
      <c r="P60" s="285"/>
      <c r="Q60" s="285"/>
      <c r="R60" s="285"/>
      <c r="S60" s="285"/>
    </row>
    <row r="61" spans="1:19">
      <c r="A61" s="117" t="s">
        <v>411</v>
      </c>
      <c r="B61" s="104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spans="1:19">
      <c r="A62" s="117" t="s">
        <v>406</v>
      </c>
      <c r="B62" s="104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</row>
    <row r="63" spans="1:19" ht="15" thickBot="1">
      <c r="A63" s="82"/>
      <c r="B63" s="82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</row>
    <row r="64" spans="1:19" ht="15" customHeight="1" thickBot="1">
      <c r="A64" s="1418" t="s">
        <v>146</v>
      </c>
      <c r="B64" s="1421" t="s">
        <v>221</v>
      </c>
      <c r="C64" s="1431"/>
      <c r="D64" s="1431"/>
      <c r="E64" s="1432"/>
      <c r="F64" s="208" t="s">
        <v>398</v>
      </c>
      <c r="G64" s="209"/>
      <c r="H64" s="209"/>
      <c r="I64" s="209"/>
      <c r="J64" s="210"/>
      <c r="K64" s="211"/>
      <c r="L64" s="1421" t="s">
        <v>222</v>
      </c>
      <c r="M64" s="1422"/>
      <c r="N64" s="1422"/>
      <c r="O64" s="1423"/>
      <c r="P64" s="1421" t="s">
        <v>223</v>
      </c>
      <c r="Q64" s="1422"/>
      <c r="R64" s="1422"/>
      <c r="S64" s="1423"/>
    </row>
    <row r="65" spans="1:35" ht="15" customHeight="1">
      <c r="A65" s="1419"/>
      <c r="B65" s="1433"/>
      <c r="C65" s="1434"/>
      <c r="D65" s="1434"/>
      <c r="E65" s="1435"/>
      <c r="F65" s="1427" t="s">
        <v>400</v>
      </c>
      <c r="G65" s="1428"/>
      <c r="H65" s="1428"/>
      <c r="I65" s="1428"/>
      <c r="J65" s="1429" t="s">
        <v>399</v>
      </c>
      <c r="K65" s="1430"/>
      <c r="L65" s="1424"/>
      <c r="M65" s="1425"/>
      <c r="N65" s="1425"/>
      <c r="O65" s="1426"/>
      <c r="P65" s="1424"/>
      <c r="Q65" s="1425"/>
      <c r="R65" s="1425"/>
      <c r="S65" s="1426"/>
    </row>
    <row r="66" spans="1:35" ht="39" thickBot="1">
      <c r="A66" s="1420"/>
      <c r="B66" s="316" t="s">
        <v>212</v>
      </c>
      <c r="C66" s="87" t="s">
        <v>397</v>
      </c>
      <c r="D66" s="87" t="s">
        <v>218</v>
      </c>
      <c r="E66" s="88" t="s">
        <v>738</v>
      </c>
      <c r="F66" s="86" t="s">
        <v>212</v>
      </c>
      <c r="G66" s="87" t="s">
        <v>397</v>
      </c>
      <c r="H66" s="87" t="s">
        <v>218</v>
      </c>
      <c r="I66" s="88" t="s">
        <v>739</v>
      </c>
      <c r="J66" s="101" t="s">
        <v>212</v>
      </c>
      <c r="K66" s="89" t="s">
        <v>397</v>
      </c>
      <c r="L66" s="86" t="s">
        <v>212</v>
      </c>
      <c r="M66" s="87" t="s">
        <v>397</v>
      </c>
      <c r="N66" s="87" t="s">
        <v>218</v>
      </c>
      <c r="O66" s="88" t="s">
        <v>739</v>
      </c>
      <c r="P66" s="86" t="s">
        <v>212</v>
      </c>
      <c r="Q66" s="87" t="s">
        <v>397</v>
      </c>
      <c r="R66" s="87" t="s">
        <v>218</v>
      </c>
      <c r="S66" s="88" t="s">
        <v>739</v>
      </c>
    </row>
    <row r="67" spans="1:35">
      <c r="A67" s="96" t="s">
        <v>8</v>
      </c>
      <c r="B67" s="91">
        <f t="shared" ref="B67:S67" si="2">+B8+B37</f>
        <v>7395</v>
      </c>
      <c r="C67" s="98">
        <f t="shared" si="2"/>
        <v>266</v>
      </c>
      <c r="D67" s="98">
        <f t="shared" si="2"/>
        <v>239</v>
      </c>
      <c r="E67" s="99">
        <f t="shared" si="2"/>
        <v>153</v>
      </c>
      <c r="F67" s="91">
        <f t="shared" si="2"/>
        <v>207421</v>
      </c>
      <c r="G67" s="98">
        <f t="shared" si="2"/>
        <v>4802</v>
      </c>
      <c r="H67" s="98">
        <f t="shared" si="2"/>
        <v>4624</v>
      </c>
      <c r="I67" s="98">
        <f t="shared" si="2"/>
        <v>1206</v>
      </c>
      <c r="J67" s="212">
        <f t="shared" si="2"/>
        <v>8817</v>
      </c>
      <c r="K67" s="99">
        <f t="shared" si="2"/>
        <v>441</v>
      </c>
      <c r="L67" s="91">
        <f t="shared" si="2"/>
        <v>38599</v>
      </c>
      <c r="M67" s="98">
        <f t="shared" si="2"/>
        <v>1477</v>
      </c>
      <c r="N67" s="98">
        <f t="shared" si="2"/>
        <v>859</v>
      </c>
      <c r="O67" s="99">
        <f t="shared" si="2"/>
        <v>132</v>
      </c>
      <c r="P67" s="91">
        <f t="shared" si="2"/>
        <v>9001</v>
      </c>
      <c r="Q67" s="98">
        <f t="shared" si="2"/>
        <v>393</v>
      </c>
      <c r="R67" s="98">
        <f t="shared" si="2"/>
        <v>206</v>
      </c>
      <c r="S67" s="99">
        <f t="shared" si="2"/>
        <v>23</v>
      </c>
      <c r="AI67" s="1344"/>
    </row>
    <row r="68" spans="1:35">
      <c r="A68" s="96" t="s">
        <v>14</v>
      </c>
      <c r="B68" s="91">
        <f t="shared" ref="B68:S68" si="3">+B9+B38</f>
        <v>4089</v>
      </c>
      <c r="C68" s="98">
        <f t="shared" si="3"/>
        <v>148</v>
      </c>
      <c r="D68" s="98">
        <f t="shared" si="3"/>
        <v>137</v>
      </c>
      <c r="E68" s="99">
        <f t="shared" si="3"/>
        <v>114</v>
      </c>
      <c r="F68" s="91">
        <f t="shared" si="3"/>
        <v>163074</v>
      </c>
      <c r="G68" s="98">
        <f t="shared" si="3"/>
        <v>4148</v>
      </c>
      <c r="H68" s="98">
        <f t="shared" si="3"/>
        <v>4305</v>
      </c>
      <c r="I68" s="98">
        <f t="shared" si="3"/>
        <v>1129</v>
      </c>
      <c r="J68" s="98">
        <f t="shared" si="3"/>
        <v>7140</v>
      </c>
      <c r="K68" s="99">
        <f t="shared" si="3"/>
        <v>332</v>
      </c>
      <c r="L68" s="91">
        <f t="shared" si="3"/>
        <v>25044</v>
      </c>
      <c r="M68" s="98">
        <f t="shared" si="3"/>
        <v>1130</v>
      </c>
      <c r="N68" s="98">
        <f t="shared" si="3"/>
        <v>632</v>
      </c>
      <c r="O68" s="99">
        <f t="shared" si="3"/>
        <v>115</v>
      </c>
      <c r="P68" s="91">
        <f t="shared" si="3"/>
        <v>6822</v>
      </c>
      <c r="Q68" s="98">
        <f t="shared" si="3"/>
        <v>273</v>
      </c>
      <c r="R68" s="98">
        <f t="shared" si="3"/>
        <v>145</v>
      </c>
      <c r="S68" s="99">
        <f t="shared" si="3"/>
        <v>17</v>
      </c>
    </row>
    <row r="69" spans="1:35">
      <c r="A69" s="100" t="s">
        <v>19</v>
      </c>
      <c r="B69" s="91">
        <f t="shared" ref="B69:S69" si="4">+B10+B39</f>
        <v>65188</v>
      </c>
      <c r="C69" s="98">
        <f t="shared" si="4"/>
        <v>2398</v>
      </c>
      <c r="D69" s="98">
        <f t="shared" si="4"/>
        <v>2297</v>
      </c>
      <c r="E69" s="99">
        <f t="shared" si="4"/>
        <v>1178</v>
      </c>
      <c r="F69" s="91">
        <f t="shared" si="4"/>
        <v>512753</v>
      </c>
      <c r="G69" s="98">
        <f t="shared" si="4"/>
        <v>13830</v>
      </c>
      <c r="H69" s="98">
        <f t="shared" si="4"/>
        <v>13346</v>
      </c>
      <c r="I69" s="98">
        <f t="shared" si="4"/>
        <v>3020</v>
      </c>
      <c r="J69" s="98">
        <f t="shared" si="4"/>
        <v>1823</v>
      </c>
      <c r="K69" s="99">
        <f t="shared" si="4"/>
        <v>176</v>
      </c>
      <c r="L69" s="91">
        <f t="shared" si="4"/>
        <v>189730</v>
      </c>
      <c r="M69" s="98">
        <f t="shared" si="4"/>
        <v>9403</v>
      </c>
      <c r="N69" s="98">
        <f t="shared" si="4"/>
        <v>4573</v>
      </c>
      <c r="O69" s="99">
        <f t="shared" si="4"/>
        <v>786</v>
      </c>
      <c r="P69" s="91">
        <f t="shared" si="4"/>
        <v>55661</v>
      </c>
      <c r="Q69" s="98">
        <f t="shared" si="4"/>
        <v>4106</v>
      </c>
      <c r="R69" s="98">
        <f t="shared" si="4"/>
        <v>1558</v>
      </c>
      <c r="S69" s="99">
        <f t="shared" si="4"/>
        <v>274</v>
      </c>
    </row>
    <row r="70" spans="1:35">
      <c r="A70" s="96" t="s">
        <v>28</v>
      </c>
      <c r="B70" s="91">
        <f t="shared" ref="B70:S70" si="5">+B11+B40</f>
        <v>4704</v>
      </c>
      <c r="C70" s="98">
        <f t="shared" si="5"/>
        <v>164</v>
      </c>
      <c r="D70" s="98">
        <f t="shared" si="5"/>
        <v>139</v>
      </c>
      <c r="E70" s="99">
        <f t="shared" si="5"/>
        <v>99</v>
      </c>
      <c r="F70" s="91">
        <f t="shared" si="5"/>
        <v>260848</v>
      </c>
      <c r="G70" s="98">
        <f t="shared" si="5"/>
        <v>5146</v>
      </c>
      <c r="H70" s="98">
        <f t="shared" si="5"/>
        <v>4727</v>
      </c>
      <c r="I70" s="98">
        <f t="shared" si="5"/>
        <v>1262</v>
      </c>
      <c r="J70" s="98">
        <f t="shared" si="5"/>
        <v>4183</v>
      </c>
      <c r="K70" s="99">
        <f t="shared" si="5"/>
        <v>185</v>
      </c>
      <c r="L70" s="91">
        <f t="shared" si="5"/>
        <v>40841</v>
      </c>
      <c r="M70" s="98">
        <f t="shared" si="5"/>
        <v>1137</v>
      </c>
      <c r="N70" s="98">
        <f t="shared" si="5"/>
        <v>688</v>
      </c>
      <c r="O70" s="99">
        <f t="shared" si="5"/>
        <v>92</v>
      </c>
      <c r="P70" s="91">
        <f t="shared" si="5"/>
        <v>5372</v>
      </c>
      <c r="Q70" s="98">
        <f t="shared" si="5"/>
        <v>245</v>
      </c>
      <c r="R70" s="98">
        <f t="shared" si="5"/>
        <v>109</v>
      </c>
      <c r="S70" s="99">
        <f t="shared" si="5"/>
        <v>15</v>
      </c>
    </row>
    <row r="71" spans="1:35">
      <c r="A71" s="96" t="s">
        <v>35</v>
      </c>
      <c r="B71" s="91">
        <f t="shared" ref="B71:S71" si="6">+B12+B41</f>
        <v>1111</v>
      </c>
      <c r="C71" s="98">
        <f t="shared" si="6"/>
        <v>27</v>
      </c>
      <c r="D71" s="98">
        <f t="shared" si="6"/>
        <v>20</v>
      </c>
      <c r="E71" s="99">
        <f t="shared" si="6"/>
        <v>14</v>
      </c>
      <c r="F71" s="91">
        <f t="shared" si="6"/>
        <v>115022</v>
      </c>
      <c r="G71" s="98">
        <f t="shared" si="6"/>
        <v>1810</v>
      </c>
      <c r="H71" s="98">
        <f t="shared" si="6"/>
        <v>1481</v>
      </c>
      <c r="I71" s="98">
        <f t="shared" si="6"/>
        <v>801</v>
      </c>
      <c r="J71" s="98">
        <f t="shared" si="6"/>
        <v>20</v>
      </c>
      <c r="K71" s="99">
        <f t="shared" si="6"/>
        <v>7</v>
      </c>
      <c r="L71" s="91">
        <f t="shared" si="6"/>
        <v>8546</v>
      </c>
      <c r="M71" s="98">
        <f t="shared" si="6"/>
        <v>179</v>
      </c>
      <c r="N71" s="98">
        <f t="shared" si="6"/>
        <v>112</v>
      </c>
      <c r="O71" s="99">
        <f t="shared" si="6"/>
        <v>23</v>
      </c>
      <c r="P71" s="91">
        <f t="shared" si="6"/>
        <v>1341</v>
      </c>
      <c r="Q71" s="98">
        <f t="shared" si="6"/>
        <v>43</v>
      </c>
      <c r="R71" s="98">
        <f t="shared" si="6"/>
        <v>31</v>
      </c>
      <c r="S71" s="99">
        <f t="shared" si="6"/>
        <v>5</v>
      </c>
    </row>
    <row r="72" spans="1:35">
      <c r="A72" s="96" t="s">
        <v>40</v>
      </c>
      <c r="B72" s="91">
        <f t="shared" ref="B72:S72" si="7">+B13+B42</f>
        <v>2739</v>
      </c>
      <c r="C72" s="98">
        <f t="shared" si="7"/>
        <v>66</v>
      </c>
      <c r="D72" s="98">
        <f t="shared" si="7"/>
        <v>56</v>
      </c>
      <c r="E72" s="99">
        <f t="shared" si="7"/>
        <v>29</v>
      </c>
      <c r="F72" s="91">
        <f t="shared" si="7"/>
        <v>106411</v>
      </c>
      <c r="G72" s="98">
        <f t="shared" si="7"/>
        <v>1809</v>
      </c>
      <c r="H72" s="98">
        <f t="shared" si="7"/>
        <v>1650</v>
      </c>
      <c r="I72" s="98">
        <f t="shared" si="7"/>
        <v>651</v>
      </c>
      <c r="J72" s="98">
        <f t="shared" si="7"/>
        <v>934</v>
      </c>
      <c r="K72" s="99">
        <f t="shared" si="7"/>
        <v>47</v>
      </c>
      <c r="L72" s="91">
        <f t="shared" si="7"/>
        <v>10532</v>
      </c>
      <c r="M72" s="98">
        <f t="shared" si="7"/>
        <v>293</v>
      </c>
      <c r="N72" s="98">
        <f t="shared" si="7"/>
        <v>213</v>
      </c>
      <c r="O72" s="99">
        <f t="shared" si="7"/>
        <v>35</v>
      </c>
      <c r="P72" s="91">
        <f t="shared" si="7"/>
        <v>2595</v>
      </c>
      <c r="Q72" s="98">
        <f t="shared" si="7"/>
        <v>90</v>
      </c>
      <c r="R72" s="98">
        <f t="shared" si="7"/>
        <v>51</v>
      </c>
      <c r="S72" s="99">
        <f t="shared" si="7"/>
        <v>7</v>
      </c>
    </row>
    <row r="73" spans="1:35">
      <c r="A73" s="96" t="s">
        <v>54</v>
      </c>
      <c r="B73" s="91">
        <f t="shared" ref="B73:S73" si="8">+B14+B43</f>
        <v>9807</v>
      </c>
      <c r="C73" s="98">
        <f t="shared" si="8"/>
        <v>320</v>
      </c>
      <c r="D73" s="98">
        <f t="shared" si="8"/>
        <v>263</v>
      </c>
      <c r="E73" s="99">
        <f t="shared" si="8"/>
        <v>96</v>
      </c>
      <c r="F73" s="91">
        <f t="shared" si="8"/>
        <v>213983</v>
      </c>
      <c r="G73" s="98">
        <f t="shared" si="8"/>
        <v>4064</v>
      </c>
      <c r="H73" s="98">
        <f t="shared" si="8"/>
        <v>3338</v>
      </c>
      <c r="I73" s="98">
        <f t="shared" si="8"/>
        <v>1317</v>
      </c>
      <c r="J73" s="98">
        <f t="shared" si="8"/>
        <v>658</v>
      </c>
      <c r="K73" s="99">
        <f t="shared" si="8"/>
        <v>43</v>
      </c>
      <c r="L73" s="91">
        <f t="shared" si="8"/>
        <v>32458</v>
      </c>
      <c r="M73" s="98">
        <f t="shared" si="8"/>
        <v>1205</v>
      </c>
      <c r="N73" s="98">
        <f t="shared" si="8"/>
        <v>556</v>
      </c>
      <c r="O73" s="99">
        <f t="shared" si="8"/>
        <v>108</v>
      </c>
      <c r="P73" s="91">
        <f t="shared" si="8"/>
        <v>5859</v>
      </c>
      <c r="Q73" s="98">
        <f t="shared" si="8"/>
        <v>336</v>
      </c>
      <c r="R73" s="98">
        <f t="shared" si="8"/>
        <v>135</v>
      </c>
      <c r="S73" s="99">
        <f t="shared" si="8"/>
        <v>20</v>
      </c>
    </row>
    <row r="74" spans="1:35">
      <c r="A74" s="96" t="s">
        <v>44</v>
      </c>
      <c r="B74" s="91">
        <f t="shared" ref="B74:S74" si="9">+B15+B44</f>
        <v>1621</v>
      </c>
      <c r="C74" s="98">
        <f t="shared" si="9"/>
        <v>51</v>
      </c>
      <c r="D74" s="98">
        <f t="shared" si="9"/>
        <v>41</v>
      </c>
      <c r="E74" s="99">
        <f t="shared" si="9"/>
        <v>22</v>
      </c>
      <c r="F74" s="91">
        <f t="shared" si="9"/>
        <v>177029</v>
      </c>
      <c r="G74" s="98">
        <f t="shared" si="9"/>
        <v>3036</v>
      </c>
      <c r="H74" s="98">
        <f t="shared" si="9"/>
        <v>2664</v>
      </c>
      <c r="I74" s="98">
        <f t="shared" si="9"/>
        <v>924</v>
      </c>
      <c r="J74" s="98">
        <f t="shared" si="9"/>
        <v>0</v>
      </c>
      <c r="K74" s="99">
        <f t="shared" si="9"/>
        <v>0</v>
      </c>
      <c r="L74" s="91">
        <f t="shared" si="9"/>
        <v>16495</v>
      </c>
      <c r="M74" s="98">
        <f t="shared" si="9"/>
        <v>449</v>
      </c>
      <c r="N74" s="98">
        <f t="shared" si="9"/>
        <v>306</v>
      </c>
      <c r="O74" s="99">
        <f t="shared" si="9"/>
        <v>50</v>
      </c>
      <c r="P74" s="91">
        <f t="shared" si="9"/>
        <v>2400</v>
      </c>
      <c r="Q74" s="98">
        <f t="shared" si="9"/>
        <v>114</v>
      </c>
      <c r="R74" s="98">
        <f t="shared" si="9"/>
        <v>49</v>
      </c>
      <c r="S74" s="99">
        <f t="shared" si="9"/>
        <v>8</v>
      </c>
    </row>
    <row r="75" spans="1:35">
      <c r="A75" s="96" t="s">
        <v>60</v>
      </c>
      <c r="B75" s="91">
        <f t="shared" ref="B75:S75" si="10">+B16+B45</f>
        <v>11765</v>
      </c>
      <c r="C75" s="98">
        <f t="shared" si="10"/>
        <v>391</v>
      </c>
      <c r="D75" s="98">
        <f t="shared" si="10"/>
        <v>355</v>
      </c>
      <c r="E75" s="99">
        <f t="shared" si="10"/>
        <v>131</v>
      </c>
      <c r="F75" s="91">
        <f t="shared" si="10"/>
        <v>287762</v>
      </c>
      <c r="G75" s="98">
        <f t="shared" si="10"/>
        <v>5435</v>
      </c>
      <c r="H75" s="98">
        <f t="shared" si="10"/>
        <v>5455</v>
      </c>
      <c r="I75" s="98">
        <f t="shared" si="10"/>
        <v>1581</v>
      </c>
      <c r="J75" s="98">
        <f t="shared" si="10"/>
        <v>1246</v>
      </c>
      <c r="K75" s="99">
        <f t="shared" si="10"/>
        <v>71</v>
      </c>
      <c r="L75" s="91">
        <f t="shared" si="10"/>
        <v>41223</v>
      </c>
      <c r="M75" s="98">
        <f t="shared" si="10"/>
        <v>1385</v>
      </c>
      <c r="N75" s="98">
        <f t="shared" si="10"/>
        <v>717</v>
      </c>
      <c r="O75" s="99">
        <f t="shared" si="10"/>
        <v>106</v>
      </c>
      <c r="P75" s="91">
        <f t="shared" si="10"/>
        <v>7960</v>
      </c>
      <c r="Q75" s="98">
        <f t="shared" si="10"/>
        <v>363</v>
      </c>
      <c r="R75" s="98">
        <f t="shared" si="10"/>
        <v>148</v>
      </c>
      <c r="S75" s="99">
        <f t="shared" si="10"/>
        <v>14</v>
      </c>
    </row>
    <row r="76" spans="1:35">
      <c r="A76" s="96" t="s">
        <v>68</v>
      </c>
      <c r="B76" s="91">
        <f t="shared" ref="B76:S76" si="11">+B17+B46</f>
        <v>780</v>
      </c>
      <c r="C76" s="98">
        <f t="shared" si="11"/>
        <v>24</v>
      </c>
      <c r="D76" s="98">
        <f t="shared" si="11"/>
        <v>23</v>
      </c>
      <c r="E76" s="99">
        <f t="shared" si="11"/>
        <v>16</v>
      </c>
      <c r="F76" s="91">
        <f t="shared" si="11"/>
        <v>54179</v>
      </c>
      <c r="G76" s="98">
        <f t="shared" si="11"/>
        <v>1170</v>
      </c>
      <c r="H76" s="98">
        <f t="shared" si="11"/>
        <v>1021</v>
      </c>
      <c r="I76" s="98">
        <f t="shared" si="11"/>
        <v>387</v>
      </c>
      <c r="J76" s="98">
        <f t="shared" si="11"/>
        <v>35</v>
      </c>
      <c r="K76" s="99">
        <f t="shared" si="11"/>
        <v>2</v>
      </c>
      <c r="L76" s="91">
        <f t="shared" si="11"/>
        <v>6636</v>
      </c>
      <c r="M76" s="98">
        <f t="shared" si="11"/>
        <v>234</v>
      </c>
      <c r="N76" s="98">
        <f t="shared" si="11"/>
        <v>132</v>
      </c>
      <c r="O76" s="99">
        <f t="shared" si="11"/>
        <v>24</v>
      </c>
      <c r="P76" s="91">
        <f t="shared" si="11"/>
        <v>635</v>
      </c>
      <c r="Q76" s="98">
        <f t="shared" si="11"/>
        <v>30</v>
      </c>
      <c r="R76" s="98">
        <f t="shared" si="11"/>
        <v>16</v>
      </c>
      <c r="S76" s="99">
        <f t="shared" si="11"/>
        <v>3</v>
      </c>
    </row>
    <row r="77" spans="1:35">
      <c r="A77" s="96" t="s">
        <v>72</v>
      </c>
      <c r="B77" s="91">
        <f t="shared" ref="B77:S77" si="12">+B18+B47</f>
        <v>7798</v>
      </c>
      <c r="C77" s="98">
        <f t="shared" si="12"/>
        <v>295</v>
      </c>
      <c r="D77" s="98">
        <f t="shared" si="12"/>
        <v>262</v>
      </c>
      <c r="E77" s="99">
        <f t="shared" si="12"/>
        <v>153</v>
      </c>
      <c r="F77" s="91">
        <f t="shared" si="12"/>
        <v>129824</v>
      </c>
      <c r="G77" s="98">
        <f t="shared" si="12"/>
        <v>2678</v>
      </c>
      <c r="H77" s="98">
        <f t="shared" si="12"/>
        <v>2387</v>
      </c>
      <c r="I77" s="98">
        <f t="shared" si="12"/>
        <v>733</v>
      </c>
      <c r="J77" s="98">
        <f t="shared" si="12"/>
        <v>1141</v>
      </c>
      <c r="K77" s="99">
        <f t="shared" si="12"/>
        <v>63</v>
      </c>
      <c r="L77" s="91">
        <f t="shared" si="12"/>
        <v>25879</v>
      </c>
      <c r="M77" s="98">
        <f t="shared" si="12"/>
        <v>1102</v>
      </c>
      <c r="N77" s="98">
        <f t="shared" si="12"/>
        <v>554</v>
      </c>
      <c r="O77" s="99">
        <f t="shared" si="12"/>
        <v>95</v>
      </c>
      <c r="P77" s="91">
        <f t="shared" si="12"/>
        <v>6033</v>
      </c>
      <c r="Q77" s="98">
        <f t="shared" si="12"/>
        <v>337</v>
      </c>
      <c r="R77" s="98">
        <f t="shared" si="12"/>
        <v>156</v>
      </c>
      <c r="S77" s="99">
        <f t="shared" si="12"/>
        <v>22</v>
      </c>
    </row>
    <row r="78" spans="1:35">
      <c r="A78" s="100" t="s">
        <v>79</v>
      </c>
      <c r="B78" s="91">
        <f t="shared" ref="B78:S78" si="13">+B19+B48</f>
        <v>2590</v>
      </c>
      <c r="C78" s="98">
        <f t="shared" si="13"/>
        <v>80</v>
      </c>
      <c r="D78" s="98">
        <f t="shared" si="13"/>
        <v>76</v>
      </c>
      <c r="E78" s="99">
        <f t="shared" si="13"/>
        <v>54</v>
      </c>
      <c r="F78" s="91">
        <f t="shared" si="13"/>
        <v>103992</v>
      </c>
      <c r="G78" s="98">
        <f t="shared" si="13"/>
        <v>2193</v>
      </c>
      <c r="H78" s="98">
        <f t="shared" si="13"/>
        <v>2050</v>
      </c>
      <c r="I78" s="98">
        <f t="shared" si="13"/>
        <v>716</v>
      </c>
      <c r="J78" s="98">
        <f t="shared" si="13"/>
        <v>0</v>
      </c>
      <c r="K78" s="99">
        <f t="shared" si="13"/>
        <v>0</v>
      </c>
      <c r="L78" s="91">
        <f t="shared" si="13"/>
        <v>15068</v>
      </c>
      <c r="M78" s="98">
        <f t="shared" si="13"/>
        <v>501</v>
      </c>
      <c r="N78" s="98">
        <f t="shared" si="13"/>
        <v>321</v>
      </c>
      <c r="O78" s="99">
        <f t="shared" si="13"/>
        <v>51</v>
      </c>
      <c r="P78" s="91">
        <f t="shared" si="13"/>
        <v>2588</v>
      </c>
      <c r="Q78" s="98">
        <f t="shared" si="13"/>
        <v>113</v>
      </c>
      <c r="R78" s="98">
        <f t="shared" si="13"/>
        <v>33</v>
      </c>
      <c r="S78" s="99">
        <f t="shared" si="13"/>
        <v>9</v>
      </c>
    </row>
    <row r="79" spans="1:35">
      <c r="A79" s="96" t="s">
        <v>82</v>
      </c>
      <c r="B79" s="91">
        <f t="shared" ref="B79:S79" si="14">+B20+B49</f>
        <v>9984</v>
      </c>
      <c r="C79" s="98">
        <f t="shared" si="14"/>
        <v>347</v>
      </c>
      <c r="D79" s="98">
        <f t="shared" si="14"/>
        <v>305</v>
      </c>
      <c r="E79" s="99">
        <f t="shared" si="14"/>
        <v>184</v>
      </c>
      <c r="F79" s="91">
        <f t="shared" si="14"/>
        <v>135043</v>
      </c>
      <c r="G79" s="98">
        <f t="shared" si="14"/>
        <v>2935</v>
      </c>
      <c r="H79" s="98">
        <f t="shared" si="14"/>
        <v>2800</v>
      </c>
      <c r="I79" s="98">
        <f t="shared" si="14"/>
        <v>798</v>
      </c>
      <c r="J79" s="98">
        <f t="shared" si="14"/>
        <v>3394</v>
      </c>
      <c r="K79" s="99">
        <f t="shared" si="14"/>
        <v>249</v>
      </c>
      <c r="L79" s="91">
        <f t="shared" si="14"/>
        <v>32838</v>
      </c>
      <c r="M79" s="98">
        <f t="shared" si="14"/>
        <v>1133</v>
      </c>
      <c r="N79" s="98">
        <f t="shared" si="14"/>
        <v>655</v>
      </c>
      <c r="O79" s="99">
        <f t="shared" si="14"/>
        <v>114</v>
      </c>
      <c r="P79" s="91">
        <f t="shared" si="14"/>
        <v>7588</v>
      </c>
      <c r="Q79" s="98">
        <f t="shared" si="14"/>
        <v>435</v>
      </c>
      <c r="R79" s="98">
        <f t="shared" si="14"/>
        <v>186</v>
      </c>
      <c r="S79" s="99">
        <f t="shared" si="14"/>
        <v>29</v>
      </c>
    </row>
    <row r="80" spans="1:35">
      <c r="A80" s="96" t="s">
        <v>88</v>
      </c>
      <c r="B80" s="91">
        <f t="shared" ref="B80:S80" si="15">+B21+B50</f>
        <v>9154</v>
      </c>
      <c r="C80" s="98">
        <f t="shared" si="15"/>
        <v>313</v>
      </c>
      <c r="D80" s="98">
        <f t="shared" si="15"/>
        <v>255</v>
      </c>
      <c r="E80" s="99">
        <f t="shared" si="15"/>
        <v>170</v>
      </c>
      <c r="F80" s="91">
        <f t="shared" si="15"/>
        <v>261835</v>
      </c>
      <c r="G80" s="98">
        <f t="shared" si="15"/>
        <v>5745</v>
      </c>
      <c r="H80" s="98">
        <f t="shared" si="15"/>
        <v>5579</v>
      </c>
      <c r="I80" s="98">
        <f t="shared" si="15"/>
        <v>1463</v>
      </c>
      <c r="J80" s="98">
        <f t="shared" si="15"/>
        <v>2910</v>
      </c>
      <c r="K80" s="99">
        <f t="shared" si="15"/>
        <v>181</v>
      </c>
      <c r="L80" s="91">
        <f t="shared" si="15"/>
        <v>51696</v>
      </c>
      <c r="M80" s="98">
        <f t="shared" si="15"/>
        <v>1781</v>
      </c>
      <c r="N80" s="98">
        <f t="shared" si="15"/>
        <v>1031</v>
      </c>
      <c r="O80" s="99">
        <f t="shared" si="15"/>
        <v>151</v>
      </c>
      <c r="P80" s="91">
        <f t="shared" si="15"/>
        <v>10579</v>
      </c>
      <c r="Q80" s="98">
        <f t="shared" si="15"/>
        <v>567</v>
      </c>
      <c r="R80" s="98">
        <f t="shared" si="15"/>
        <v>262</v>
      </c>
      <c r="S80" s="99">
        <f t="shared" si="15"/>
        <v>34</v>
      </c>
    </row>
    <row r="81" spans="1:19">
      <c r="A81" s="96" t="s">
        <v>94</v>
      </c>
      <c r="B81" s="91">
        <f t="shared" ref="B81:S81" si="16">+B22+B51</f>
        <v>2371</v>
      </c>
      <c r="C81" s="98">
        <f t="shared" si="16"/>
        <v>61</v>
      </c>
      <c r="D81" s="98">
        <f t="shared" si="16"/>
        <v>59</v>
      </c>
      <c r="E81" s="99">
        <f t="shared" si="16"/>
        <v>31</v>
      </c>
      <c r="F81" s="91">
        <f t="shared" si="16"/>
        <v>55369</v>
      </c>
      <c r="G81" s="98">
        <f t="shared" si="16"/>
        <v>1202</v>
      </c>
      <c r="H81" s="98">
        <f t="shared" si="16"/>
        <v>1115</v>
      </c>
      <c r="I81" s="98">
        <f t="shared" si="16"/>
        <v>462</v>
      </c>
      <c r="J81" s="98">
        <f t="shared" si="16"/>
        <v>0</v>
      </c>
      <c r="K81" s="99">
        <f t="shared" si="16"/>
        <v>0</v>
      </c>
      <c r="L81" s="91">
        <f t="shared" si="16"/>
        <v>6456</v>
      </c>
      <c r="M81" s="98">
        <f t="shared" si="16"/>
        <v>225</v>
      </c>
      <c r="N81" s="98">
        <f t="shared" si="16"/>
        <v>125</v>
      </c>
      <c r="O81" s="99">
        <f t="shared" si="16"/>
        <v>24</v>
      </c>
      <c r="P81" s="91">
        <f t="shared" si="16"/>
        <v>1266</v>
      </c>
      <c r="Q81" s="98">
        <f t="shared" si="16"/>
        <v>50</v>
      </c>
      <c r="R81" s="98">
        <f t="shared" si="16"/>
        <v>28</v>
      </c>
      <c r="S81" s="99">
        <f t="shared" si="16"/>
        <v>4</v>
      </c>
    </row>
    <row r="82" spans="1:19">
      <c r="A82" s="100" t="s">
        <v>98</v>
      </c>
      <c r="B82" s="91">
        <f t="shared" ref="B82:S82" si="17">+B23+B52</f>
        <v>2605</v>
      </c>
      <c r="C82" s="98">
        <f t="shared" si="17"/>
        <v>110</v>
      </c>
      <c r="D82" s="98">
        <f t="shared" si="17"/>
        <v>102</v>
      </c>
      <c r="E82" s="99">
        <f t="shared" si="17"/>
        <v>83</v>
      </c>
      <c r="F82" s="91">
        <f t="shared" si="17"/>
        <v>159491</v>
      </c>
      <c r="G82" s="98">
        <f t="shared" si="17"/>
        <v>3605</v>
      </c>
      <c r="H82" s="98">
        <f t="shared" si="17"/>
        <v>3382</v>
      </c>
      <c r="I82" s="98">
        <f t="shared" si="17"/>
        <v>1008</v>
      </c>
      <c r="J82" s="98">
        <f t="shared" si="17"/>
        <v>2725</v>
      </c>
      <c r="K82" s="99">
        <f t="shared" si="17"/>
        <v>222</v>
      </c>
      <c r="L82" s="91">
        <f t="shared" si="17"/>
        <v>27209</v>
      </c>
      <c r="M82" s="98">
        <f t="shared" si="17"/>
        <v>1050</v>
      </c>
      <c r="N82" s="98">
        <f t="shared" si="17"/>
        <v>642</v>
      </c>
      <c r="O82" s="99">
        <f t="shared" si="17"/>
        <v>119</v>
      </c>
      <c r="P82" s="91">
        <f t="shared" si="17"/>
        <v>5305</v>
      </c>
      <c r="Q82" s="98">
        <f t="shared" si="17"/>
        <v>309</v>
      </c>
      <c r="R82" s="98">
        <f t="shared" si="17"/>
        <v>138</v>
      </c>
      <c r="S82" s="99">
        <f t="shared" si="17"/>
        <v>22</v>
      </c>
    </row>
    <row r="83" spans="1:19">
      <c r="A83" s="96" t="s">
        <v>102</v>
      </c>
      <c r="B83" s="91">
        <f t="shared" ref="B83:S83" si="18">+B24+B53</f>
        <v>859</v>
      </c>
      <c r="C83" s="98">
        <f t="shared" si="18"/>
        <v>21</v>
      </c>
      <c r="D83" s="98">
        <f t="shared" si="18"/>
        <v>21</v>
      </c>
      <c r="E83" s="99">
        <f t="shared" si="18"/>
        <v>11</v>
      </c>
      <c r="F83" s="91">
        <f t="shared" si="18"/>
        <v>37190</v>
      </c>
      <c r="G83" s="98">
        <f t="shared" si="18"/>
        <v>632</v>
      </c>
      <c r="H83" s="98">
        <f t="shared" si="18"/>
        <v>551</v>
      </c>
      <c r="I83" s="98">
        <f t="shared" si="18"/>
        <v>267</v>
      </c>
      <c r="J83" s="98">
        <f t="shared" si="18"/>
        <v>0</v>
      </c>
      <c r="K83" s="99">
        <f t="shared" si="18"/>
        <v>0</v>
      </c>
      <c r="L83" s="91">
        <f t="shared" si="18"/>
        <v>3151</v>
      </c>
      <c r="M83" s="98">
        <f t="shared" si="18"/>
        <v>136</v>
      </c>
      <c r="N83" s="98">
        <f t="shared" si="18"/>
        <v>82</v>
      </c>
      <c r="O83" s="99">
        <f t="shared" si="18"/>
        <v>14</v>
      </c>
      <c r="P83" s="91">
        <f t="shared" si="18"/>
        <v>598</v>
      </c>
      <c r="Q83" s="98">
        <f t="shared" si="18"/>
        <v>43</v>
      </c>
      <c r="R83" s="98">
        <f t="shared" si="18"/>
        <v>14</v>
      </c>
      <c r="S83" s="99">
        <f t="shared" si="18"/>
        <v>4</v>
      </c>
    </row>
    <row r="84" spans="1:19">
      <c r="A84" s="96" t="s">
        <v>108</v>
      </c>
      <c r="B84" s="91">
        <f t="shared" ref="B84:S84" si="19">+B25+B54</f>
        <v>4681</v>
      </c>
      <c r="C84" s="98">
        <f t="shared" si="19"/>
        <v>161</v>
      </c>
      <c r="D84" s="98">
        <f t="shared" si="19"/>
        <v>131</v>
      </c>
      <c r="E84" s="99">
        <f t="shared" si="19"/>
        <v>77</v>
      </c>
      <c r="F84" s="91">
        <f t="shared" si="19"/>
        <v>101235</v>
      </c>
      <c r="G84" s="98">
        <f t="shared" si="19"/>
        <v>1988</v>
      </c>
      <c r="H84" s="98">
        <f t="shared" si="19"/>
        <v>1471</v>
      </c>
      <c r="I84" s="98">
        <f t="shared" si="19"/>
        <v>558</v>
      </c>
      <c r="J84" s="98">
        <f t="shared" si="19"/>
        <v>0</v>
      </c>
      <c r="K84" s="99">
        <f t="shared" si="19"/>
        <v>0</v>
      </c>
      <c r="L84" s="91">
        <f t="shared" si="19"/>
        <v>12138</v>
      </c>
      <c r="M84" s="98">
        <f t="shared" si="19"/>
        <v>392</v>
      </c>
      <c r="N84" s="98">
        <f t="shared" si="19"/>
        <v>228</v>
      </c>
      <c r="O84" s="99">
        <f t="shared" si="19"/>
        <v>40</v>
      </c>
      <c r="P84" s="91">
        <f t="shared" si="19"/>
        <v>3036</v>
      </c>
      <c r="Q84" s="98">
        <f t="shared" si="19"/>
        <v>122</v>
      </c>
      <c r="R84" s="98">
        <f t="shared" si="19"/>
        <v>72</v>
      </c>
      <c r="S84" s="99">
        <f t="shared" si="19"/>
        <v>10</v>
      </c>
    </row>
    <row r="85" spans="1:19">
      <c r="A85" s="96" t="s">
        <v>114</v>
      </c>
      <c r="B85" s="91">
        <f t="shared" ref="B85:S85" si="20">+B26+B55</f>
        <v>8520</v>
      </c>
      <c r="C85" s="98">
        <f t="shared" si="20"/>
        <v>268</v>
      </c>
      <c r="D85" s="98">
        <f t="shared" si="20"/>
        <v>252</v>
      </c>
      <c r="E85" s="99">
        <f t="shared" si="20"/>
        <v>174</v>
      </c>
      <c r="F85" s="91">
        <f t="shared" si="20"/>
        <v>259262</v>
      </c>
      <c r="G85" s="98">
        <f t="shared" si="20"/>
        <v>4440</v>
      </c>
      <c r="H85" s="98">
        <f t="shared" si="20"/>
        <v>4394</v>
      </c>
      <c r="I85" s="98">
        <f t="shared" si="20"/>
        <v>1237</v>
      </c>
      <c r="J85" s="98">
        <f t="shared" si="20"/>
        <v>6777</v>
      </c>
      <c r="K85" s="99">
        <f t="shared" si="20"/>
        <v>282</v>
      </c>
      <c r="L85" s="91">
        <f t="shared" si="20"/>
        <v>41327</v>
      </c>
      <c r="M85" s="98">
        <f t="shared" si="20"/>
        <v>1163</v>
      </c>
      <c r="N85" s="98">
        <f t="shared" si="20"/>
        <v>729</v>
      </c>
      <c r="O85" s="99">
        <f t="shared" si="20"/>
        <v>113</v>
      </c>
      <c r="P85" s="91">
        <f t="shared" si="20"/>
        <v>8063</v>
      </c>
      <c r="Q85" s="98">
        <f t="shared" si="20"/>
        <v>315</v>
      </c>
      <c r="R85" s="98">
        <f t="shared" si="20"/>
        <v>140</v>
      </c>
      <c r="S85" s="99">
        <f t="shared" si="20"/>
        <v>20</v>
      </c>
    </row>
    <row r="86" spans="1:19">
      <c r="A86" s="96" t="s">
        <v>119</v>
      </c>
      <c r="B86" s="91">
        <f t="shared" ref="B86:S86" si="21">+B27+B56</f>
        <v>4634</v>
      </c>
      <c r="C86" s="98">
        <f t="shared" si="21"/>
        <v>154</v>
      </c>
      <c r="D86" s="98">
        <f t="shared" si="21"/>
        <v>129</v>
      </c>
      <c r="E86" s="99">
        <f t="shared" si="21"/>
        <v>89</v>
      </c>
      <c r="F86" s="91">
        <f t="shared" si="21"/>
        <v>304273</v>
      </c>
      <c r="G86" s="98">
        <f t="shared" si="21"/>
        <v>6130</v>
      </c>
      <c r="H86" s="98">
        <f t="shared" si="21"/>
        <v>5601</v>
      </c>
      <c r="I86" s="98">
        <f t="shared" si="21"/>
        <v>1841</v>
      </c>
      <c r="J86" s="98">
        <f t="shared" si="21"/>
        <v>1541</v>
      </c>
      <c r="K86" s="99">
        <f t="shared" si="21"/>
        <v>76</v>
      </c>
      <c r="L86" s="91">
        <f t="shared" si="21"/>
        <v>47331</v>
      </c>
      <c r="M86" s="98">
        <f t="shared" si="21"/>
        <v>1230</v>
      </c>
      <c r="N86" s="98">
        <f t="shared" si="21"/>
        <v>740</v>
      </c>
      <c r="O86" s="99">
        <f t="shared" si="21"/>
        <v>115</v>
      </c>
      <c r="P86" s="91">
        <f t="shared" si="21"/>
        <v>7999</v>
      </c>
      <c r="Q86" s="98">
        <f t="shared" si="21"/>
        <v>289</v>
      </c>
      <c r="R86" s="98">
        <f t="shared" si="21"/>
        <v>148</v>
      </c>
      <c r="S86" s="99">
        <f t="shared" si="21"/>
        <v>17</v>
      </c>
    </row>
    <row r="87" spans="1:19">
      <c r="A87" s="100" t="s">
        <v>127</v>
      </c>
      <c r="B87" s="91">
        <f t="shared" ref="B87:S87" si="22">+B28+B57</f>
        <v>11309</v>
      </c>
      <c r="C87" s="98">
        <f t="shared" si="22"/>
        <v>496</v>
      </c>
      <c r="D87" s="98">
        <f t="shared" si="22"/>
        <v>451</v>
      </c>
      <c r="E87" s="99">
        <f t="shared" si="22"/>
        <v>303</v>
      </c>
      <c r="F87" s="91">
        <f t="shared" si="22"/>
        <v>345189</v>
      </c>
      <c r="G87" s="98">
        <f t="shared" si="22"/>
        <v>7445</v>
      </c>
      <c r="H87" s="98">
        <f t="shared" si="22"/>
        <v>7303</v>
      </c>
      <c r="I87" s="98">
        <f t="shared" si="22"/>
        <v>2072</v>
      </c>
      <c r="J87" s="98">
        <f t="shared" si="22"/>
        <v>6613</v>
      </c>
      <c r="K87" s="99">
        <f t="shared" si="22"/>
        <v>435</v>
      </c>
      <c r="L87" s="91">
        <f t="shared" si="22"/>
        <v>61825</v>
      </c>
      <c r="M87" s="98">
        <f t="shared" si="22"/>
        <v>2406</v>
      </c>
      <c r="N87" s="98">
        <f t="shared" si="22"/>
        <v>1422</v>
      </c>
      <c r="O87" s="99">
        <f t="shared" si="22"/>
        <v>249</v>
      </c>
      <c r="P87" s="91">
        <f t="shared" si="22"/>
        <v>13275</v>
      </c>
      <c r="Q87" s="98">
        <f t="shared" si="22"/>
        <v>739</v>
      </c>
      <c r="R87" s="98">
        <f t="shared" si="22"/>
        <v>325</v>
      </c>
      <c r="S87" s="99">
        <f t="shared" si="22"/>
        <v>53</v>
      </c>
    </row>
    <row r="88" spans="1:19" ht="15" thickBot="1">
      <c r="A88" s="96" t="s">
        <v>134</v>
      </c>
      <c r="B88" s="91">
        <f t="shared" ref="B88:S88" si="23">+B29+B58</f>
        <v>5832</v>
      </c>
      <c r="C88" s="98">
        <f t="shared" si="23"/>
        <v>164</v>
      </c>
      <c r="D88" s="98">
        <f t="shared" si="23"/>
        <v>147</v>
      </c>
      <c r="E88" s="99">
        <f t="shared" si="23"/>
        <v>94</v>
      </c>
      <c r="F88" s="91">
        <f t="shared" si="23"/>
        <v>332796</v>
      </c>
      <c r="G88" s="98">
        <f t="shared" si="23"/>
        <v>6022</v>
      </c>
      <c r="H88" s="98">
        <f t="shared" si="23"/>
        <v>5663</v>
      </c>
      <c r="I88" s="98">
        <f t="shared" si="23"/>
        <v>2033</v>
      </c>
      <c r="J88" s="98">
        <f t="shared" si="23"/>
        <v>3231</v>
      </c>
      <c r="K88" s="99">
        <f t="shared" si="23"/>
        <v>173</v>
      </c>
      <c r="L88" s="91">
        <f t="shared" si="23"/>
        <v>28327</v>
      </c>
      <c r="M88" s="98">
        <f t="shared" si="23"/>
        <v>893</v>
      </c>
      <c r="N88" s="98">
        <f t="shared" si="23"/>
        <v>538</v>
      </c>
      <c r="O88" s="99">
        <f t="shared" si="23"/>
        <v>104</v>
      </c>
      <c r="P88" s="91">
        <f t="shared" si="23"/>
        <v>5043</v>
      </c>
      <c r="Q88" s="98">
        <f t="shared" si="23"/>
        <v>151</v>
      </c>
      <c r="R88" s="98">
        <f t="shared" si="23"/>
        <v>82</v>
      </c>
      <c r="S88" s="99">
        <f t="shared" si="23"/>
        <v>10</v>
      </c>
    </row>
    <row r="89" spans="1:19" s="85" customFormat="1" ht="24" customHeight="1" thickBot="1">
      <c r="A89" s="286" t="s">
        <v>143</v>
      </c>
      <c r="B89" s="287">
        <f t="shared" ref="B89:S89" si="24">SUM(B67:B88)</f>
        <v>179536</v>
      </c>
      <c r="C89" s="288">
        <f t="shared" si="24"/>
        <v>6325</v>
      </c>
      <c r="D89" s="288">
        <f t="shared" si="24"/>
        <v>5760</v>
      </c>
      <c r="E89" s="289">
        <f t="shared" si="24"/>
        <v>3275</v>
      </c>
      <c r="F89" s="290">
        <f>SUM(F67:F88)</f>
        <v>4323981</v>
      </c>
      <c r="G89" s="288">
        <f t="shared" si="24"/>
        <v>90265</v>
      </c>
      <c r="H89" s="288">
        <f t="shared" si="24"/>
        <v>84907</v>
      </c>
      <c r="I89" s="288">
        <f t="shared" si="24"/>
        <v>25466</v>
      </c>
      <c r="J89" s="288">
        <f t="shared" si="24"/>
        <v>53188</v>
      </c>
      <c r="K89" s="289">
        <f t="shared" si="24"/>
        <v>2985</v>
      </c>
      <c r="L89" s="290">
        <f t="shared" si="24"/>
        <v>763349</v>
      </c>
      <c r="M89" s="288">
        <f t="shared" si="24"/>
        <v>28904</v>
      </c>
      <c r="N89" s="288">
        <f t="shared" si="24"/>
        <v>15855</v>
      </c>
      <c r="O89" s="289">
        <f t="shared" si="24"/>
        <v>2660</v>
      </c>
      <c r="P89" s="290">
        <f t="shared" si="24"/>
        <v>169019</v>
      </c>
      <c r="Q89" s="288">
        <f t="shared" si="24"/>
        <v>9463</v>
      </c>
      <c r="R89" s="288">
        <f t="shared" si="24"/>
        <v>4032</v>
      </c>
      <c r="S89" s="289">
        <f t="shared" si="24"/>
        <v>620</v>
      </c>
    </row>
    <row r="90" spans="1:19" ht="15" customHeight="1">
      <c r="A90" s="114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</row>
    <row r="92" spans="1:19">
      <c r="C92" s="1377"/>
      <c r="E92" s="1377"/>
    </row>
    <row r="93" spans="1:19">
      <c r="C93" s="1377"/>
      <c r="E93" s="1377"/>
      <c r="F93" s="1377"/>
    </row>
    <row r="95" spans="1:19">
      <c r="C95" s="1377"/>
      <c r="E95" s="1377"/>
    </row>
    <row r="97" spans="3:5">
      <c r="C97" s="1377"/>
      <c r="E97" s="1377"/>
    </row>
  </sheetData>
  <mergeCells count="18">
    <mergeCell ref="F35:I35"/>
    <mergeCell ref="J35:K35"/>
    <mergeCell ref="A64:A66"/>
    <mergeCell ref="A34:A36"/>
    <mergeCell ref="A5:A7"/>
    <mergeCell ref="L64:O65"/>
    <mergeCell ref="P64:S65"/>
    <mergeCell ref="F65:I65"/>
    <mergeCell ref="J65:K65"/>
    <mergeCell ref="B5:E6"/>
    <mergeCell ref="B64:E65"/>
    <mergeCell ref="B34:E35"/>
    <mergeCell ref="L5:O6"/>
    <mergeCell ref="P5:S6"/>
    <mergeCell ref="F6:I6"/>
    <mergeCell ref="J6:K6"/>
    <mergeCell ref="L34:O35"/>
    <mergeCell ref="P34:S35"/>
  </mergeCells>
  <printOptions horizontalCentered="1"/>
  <pageMargins left="0.51181102362204722" right="0.31496062992125984" top="0.39370078740157483" bottom="0.35433070866141736" header="0.31496062992125984" footer="0.31496062992125984"/>
  <pageSetup paperSize="9" scale="95" orientation="landscape" r:id="rId1"/>
  <headerFooter>
    <oddFooter>&amp;C &amp;P</oddFooter>
  </headerFooter>
  <rowBreaks count="4" manualBreakCount="4">
    <brk id="30" max="16383" man="1"/>
    <brk id="60" max="16383" man="1"/>
    <brk id="93" max="16383" man="1"/>
    <brk id="14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I81"/>
  <sheetViews>
    <sheetView topLeftCell="C4" workbookViewId="0">
      <selection activeCell="C19" sqref="C19"/>
    </sheetView>
  </sheetViews>
  <sheetFormatPr baseColWidth="10" defaultRowHeight="13.8"/>
  <cols>
    <col min="1" max="1" width="21.88671875" style="639" customWidth="1"/>
    <col min="2" max="2" width="6.88671875" style="305" customWidth="1"/>
    <col min="3" max="3" width="6.88671875" style="478" customWidth="1"/>
    <col min="4" max="4" width="7" style="478" customWidth="1"/>
    <col min="5" max="5" width="9.44140625" style="478" customWidth="1"/>
    <col min="6" max="7" width="6.5546875" style="478" customWidth="1"/>
    <col min="8" max="8" width="6.88671875" style="478" customWidth="1"/>
    <col min="9" max="9" width="9.44140625" style="478" customWidth="1"/>
    <col min="10" max="11" width="7.109375" style="478" customWidth="1"/>
    <col min="12" max="12" width="6.88671875" style="478" customWidth="1"/>
    <col min="13" max="13" width="9.109375" style="478" customWidth="1"/>
    <col min="14" max="15" width="7" style="478" customWidth="1"/>
    <col min="16" max="16" width="6.6640625" style="478" customWidth="1"/>
    <col min="17" max="17" width="9.33203125" style="478" customWidth="1"/>
    <col min="18" max="256" width="11.44140625" style="478"/>
    <col min="257" max="257" width="17.33203125" style="478" customWidth="1"/>
    <col min="258" max="273" width="4.5546875" style="478" customWidth="1"/>
    <col min="274" max="512" width="11.44140625" style="478"/>
    <col min="513" max="513" width="17.33203125" style="478" customWidth="1"/>
    <col min="514" max="529" width="4.5546875" style="478" customWidth="1"/>
    <col min="530" max="768" width="11.44140625" style="478"/>
    <col min="769" max="769" width="17.33203125" style="478" customWidth="1"/>
    <col min="770" max="785" width="4.5546875" style="478" customWidth="1"/>
    <col min="786" max="1024" width="11.44140625" style="478"/>
    <col min="1025" max="1025" width="17.33203125" style="478" customWidth="1"/>
    <col min="1026" max="1041" width="4.5546875" style="478" customWidth="1"/>
    <col min="1042" max="1280" width="11.44140625" style="478"/>
    <col min="1281" max="1281" width="17.33203125" style="478" customWidth="1"/>
    <col min="1282" max="1297" width="4.5546875" style="478" customWidth="1"/>
    <col min="1298" max="1536" width="11.44140625" style="478"/>
    <col min="1537" max="1537" width="17.33203125" style="478" customWidth="1"/>
    <col min="1538" max="1553" width="4.5546875" style="478" customWidth="1"/>
    <col min="1554" max="1792" width="11.44140625" style="478"/>
    <col min="1793" max="1793" width="17.33203125" style="478" customWidth="1"/>
    <col min="1794" max="1809" width="4.5546875" style="478" customWidth="1"/>
    <col min="1810" max="2048" width="11.44140625" style="478"/>
    <col min="2049" max="2049" width="17.33203125" style="478" customWidth="1"/>
    <col min="2050" max="2065" width="4.5546875" style="478" customWidth="1"/>
    <col min="2066" max="2304" width="11.44140625" style="478"/>
    <col min="2305" max="2305" width="17.33203125" style="478" customWidth="1"/>
    <col min="2306" max="2321" width="4.5546875" style="478" customWidth="1"/>
    <col min="2322" max="2560" width="11.44140625" style="478"/>
    <col min="2561" max="2561" width="17.33203125" style="478" customWidth="1"/>
    <col min="2562" max="2577" width="4.5546875" style="478" customWidth="1"/>
    <col min="2578" max="2816" width="11.44140625" style="478"/>
    <col min="2817" max="2817" width="17.33203125" style="478" customWidth="1"/>
    <col min="2818" max="2833" width="4.5546875" style="478" customWidth="1"/>
    <col min="2834" max="3072" width="11.44140625" style="478"/>
    <col min="3073" max="3073" width="17.33203125" style="478" customWidth="1"/>
    <col min="3074" max="3089" width="4.5546875" style="478" customWidth="1"/>
    <col min="3090" max="3328" width="11.44140625" style="478"/>
    <col min="3329" max="3329" width="17.33203125" style="478" customWidth="1"/>
    <col min="3330" max="3345" width="4.5546875" style="478" customWidth="1"/>
    <col min="3346" max="3584" width="11.44140625" style="478"/>
    <col min="3585" max="3585" width="17.33203125" style="478" customWidth="1"/>
    <col min="3586" max="3601" width="4.5546875" style="478" customWidth="1"/>
    <col min="3602" max="3840" width="11.44140625" style="478"/>
    <col min="3841" max="3841" width="17.33203125" style="478" customWidth="1"/>
    <col min="3842" max="3857" width="4.5546875" style="478" customWidth="1"/>
    <col min="3858" max="4096" width="11.44140625" style="478"/>
    <col min="4097" max="4097" width="17.33203125" style="478" customWidth="1"/>
    <col min="4098" max="4113" width="4.5546875" style="478" customWidth="1"/>
    <col min="4114" max="4352" width="11.44140625" style="478"/>
    <col min="4353" max="4353" width="17.33203125" style="478" customWidth="1"/>
    <col min="4354" max="4369" width="4.5546875" style="478" customWidth="1"/>
    <col min="4370" max="4608" width="11.44140625" style="478"/>
    <col min="4609" max="4609" width="17.33203125" style="478" customWidth="1"/>
    <col min="4610" max="4625" width="4.5546875" style="478" customWidth="1"/>
    <col min="4626" max="4864" width="11.44140625" style="478"/>
    <col min="4865" max="4865" width="17.33203125" style="478" customWidth="1"/>
    <col min="4866" max="4881" width="4.5546875" style="478" customWidth="1"/>
    <col min="4882" max="5120" width="11.44140625" style="478"/>
    <col min="5121" max="5121" width="17.33203125" style="478" customWidth="1"/>
    <col min="5122" max="5137" width="4.5546875" style="478" customWidth="1"/>
    <col min="5138" max="5376" width="11.44140625" style="478"/>
    <col min="5377" max="5377" width="17.33203125" style="478" customWidth="1"/>
    <col min="5378" max="5393" width="4.5546875" style="478" customWidth="1"/>
    <col min="5394" max="5632" width="11.44140625" style="478"/>
    <col min="5633" max="5633" width="17.33203125" style="478" customWidth="1"/>
    <col min="5634" max="5649" width="4.5546875" style="478" customWidth="1"/>
    <col min="5650" max="5888" width="11.44140625" style="478"/>
    <col min="5889" max="5889" width="17.33203125" style="478" customWidth="1"/>
    <col min="5890" max="5905" width="4.5546875" style="478" customWidth="1"/>
    <col min="5906" max="6144" width="11.44140625" style="478"/>
    <col min="6145" max="6145" width="17.33203125" style="478" customWidth="1"/>
    <col min="6146" max="6161" width="4.5546875" style="478" customWidth="1"/>
    <col min="6162" max="6400" width="11.44140625" style="478"/>
    <col min="6401" max="6401" width="17.33203125" style="478" customWidth="1"/>
    <col min="6402" max="6417" width="4.5546875" style="478" customWidth="1"/>
    <col min="6418" max="6656" width="11.44140625" style="478"/>
    <col min="6657" max="6657" width="17.33203125" style="478" customWidth="1"/>
    <col min="6658" max="6673" width="4.5546875" style="478" customWidth="1"/>
    <col min="6674" max="6912" width="11.44140625" style="478"/>
    <col min="6913" max="6913" width="17.33203125" style="478" customWidth="1"/>
    <col min="6914" max="6929" width="4.5546875" style="478" customWidth="1"/>
    <col min="6930" max="7168" width="11.44140625" style="478"/>
    <col min="7169" max="7169" width="17.33203125" style="478" customWidth="1"/>
    <col min="7170" max="7185" width="4.5546875" style="478" customWidth="1"/>
    <col min="7186" max="7424" width="11.44140625" style="478"/>
    <col min="7425" max="7425" width="17.33203125" style="478" customWidth="1"/>
    <col min="7426" max="7441" width="4.5546875" style="478" customWidth="1"/>
    <col min="7442" max="7680" width="11.44140625" style="478"/>
    <col min="7681" max="7681" width="17.33203125" style="478" customWidth="1"/>
    <col min="7682" max="7697" width="4.5546875" style="478" customWidth="1"/>
    <col min="7698" max="7936" width="11.44140625" style="478"/>
    <col min="7937" max="7937" width="17.33203125" style="478" customWidth="1"/>
    <col min="7938" max="7953" width="4.5546875" style="478" customWidth="1"/>
    <col min="7954" max="8192" width="11.44140625" style="478"/>
    <col min="8193" max="8193" width="17.33203125" style="478" customWidth="1"/>
    <col min="8194" max="8209" width="4.5546875" style="478" customWidth="1"/>
    <col min="8210" max="8448" width="11.44140625" style="478"/>
    <col min="8449" max="8449" width="17.33203125" style="478" customWidth="1"/>
    <col min="8450" max="8465" width="4.5546875" style="478" customWidth="1"/>
    <col min="8466" max="8704" width="11.44140625" style="478"/>
    <col min="8705" max="8705" width="17.33203125" style="478" customWidth="1"/>
    <col min="8706" max="8721" width="4.5546875" style="478" customWidth="1"/>
    <col min="8722" max="8960" width="11.44140625" style="478"/>
    <col min="8961" max="8961" width="17.33203125" style="478" customWidth="1"/>
    <col min="8962" max="8977" width="4.5546875" style="478" customWidth="1"/>
    <col min="8978" max="9216" width="11.44140625" style="478"/>
    <col min="9217" max="9217" width="17.33203125" style="478" customWidth="1"/>
    <col min="9218" max="9233" width="4.5546875" style="478" customWidth="1"/>
    <col min="9234" max="9472" width="11.44140625" style="478"/>
    <col min="9473" max="9473" width="17.33203125" style="478" customWidth="1"/>
    <col min="9474" max="9489" width="4.5546875" style="478" customWidth="1"/>
    <col min="9490" max="9728" width="11.44140625" style="478"/>
    <col min="9729" max="9729" width="17.33203125" style="478" customWidth="1"/>
    <col min="9730" max="9745" width="4.5546875" style="478" customWidth="1"/>
    <col min="9746" max="9984" width="11.44140625" style="478"/>
    <col min="9985" max="9985" width="17.33203125" style="478" customWidth="1"/>
    <col min="9986" max="10001" width="4.5546875" style="478" customWidth="1"/>
    <col min="10002" max="10240" width="11.44140625" style="478"/>
    <col min="10241" max="10241" width="17.33203125" style="478" customWidth="1"/>
    <col min="10242" max="10257" width="4.5546875" style="478" customWidth="1"/>
    <col min="10258" max="10496" width="11.44140625" style="478"/>
    <col min="10497" max="10497" width="17.33203125" style="478" customWidth="1"/>
    <col min="10498" max="10513" width="4.5546875" style="478" customWidth="1"/>
    <col min="10514" max="10752" width="11.44140625" style="478"/>
    <col min="10753" max="10753" width="17.33203125" style="478" customWidth="1"/>
    <col min="10754" max="10769" width="4.5546875" style="478" customWidth="1"/>
    <col min="10770" max="11008" width="11.44140625" style="478"/>
    <col min="11009" max="11009" width="17.33203125" style="478" customWidth="1"/>
    <col min="11010" max="11025" width="4.5546875" style="478" customWidth="1"/>
    <col min="11026" max="11264" width="11.44140625" style="478"/>
    <col min="11265" max="11265" width="17.33203125" style="478" customWidth="1"/>
    <col min="11266" max="11281" width="4.5546875" style="478" customWidth="1"/>
    <col min="11282" max="11520" width="11.44140625" style="478"/>
    <col min="11521" max="11521" width="17.33203125" style="478" customWidth="1"/>
    <col min="11522" max="11537" width="4.5546875" style="478" customWidth="1"/>
    <col min="11538" max="11776" width="11.44140625" style="478"/>
    <col min="11777" max="11777" width="17.33203125" style="478" customWidth="1"/>
    <col min="11778" max="11793" width="4.5546875" style="478" customWidth="1"/>
    <col min="11794" max="12032" width="11.44140625" style="478"/>
    <col min="12033" max="12033" width="17.33203125" style="478" customWidth="1"/>
    <col min="12034" max="12049" width="4.5546875" style="478" customWidth="1"/>
    <col min="12050" max="12288" width="11.44140625" style="478"/>
    <col min="12289" max="12289" width="17.33203125" style="478" customWidth="1"/>
    <col min="12290" max="12305" width="4.5546875" style="478" customWidth="1"/>
    <col min="12306" max="12544" width="11.44140625" style="478"/>
    <col min="12545" max="12545" width="17.33203125" style="478" customWidth="1"/>
    <col min="12546" max="12561" width="4.5546875" style="478" customWidth="1"/>
    <col min="12562" max="12800" width="11.44140625" style="478"/>
    <col min="12801" max="12801" width="17.33203125" style="478" customWidth="1"/>
    <col min="12802" max="12817" width="4.5546875" style="478" customWidth="1"/>
    <col min="12818" max="13056" width="11.44140625" style="478"/>
    <col min="13057" max="13057" width="17.33203125" style="478" customWidth="1"/>
    <col min="13058" max="13073" width="4.5546875" style="478" customWidth="1"/>
    <col min="13074" max="13312" width="11.44140625" style="478"/>
    <col min="13313" max="13313" width="17.33203125" style="478" customWidth="1"/>
    <col min="13314" max="13329" width="4.5546875" style="478" customWidth="1"/>
    <col min="13330" max="13568" width="11.44140625" style="478"/>
    <col min="13569" max="13569" width="17.33203125" style="478" customWidth="1"/>
    <col min="13570" max="13585" width="4.5546875" style="478" customWidth="1"/>
    <col min="13586" max="13824" width="11.44140625" style="478"/>
    <col min="13825" max="13825" width="17.33203125" style="478" customWidth="1"/>
    <col min="13826" max="13841" width="4.5546875" style="478" customWidth="1"/>
    <col min="13842" max="14080" width="11.44140625" style="478"/>
    <col min="14081" max="14081" width="17.33203125" style="478" customWidth="1"/>
    <col min="14082" max="14097" width="4.5546875" style="478" customWidth="1"/>
    <col min="14098" max="14336" width="11.44140625" style="478"/>
    <col min="14337" max="14337" width="17.33203125" style="478" customWidth="1"/>
    <col min="14338" max="14353" width="4.5546875" style="478" customWidth="1"/>
    <col min="14354" max="14592" width="11.44140625" style="478"/>
    <col min="14593" max="14593" width="17.33203125" style="478" customWidth="1"/>
    <col min="14594" max="14609" width="4.5546875" style="478" customWidth="1"/>
    <col min="14610" max="14848" width="11.44140625" style="478"/>
    <col min="14849" max="14849" width="17.33203125" style="478" customWidth="1"/>
    <col min="14850" max="14865" width="4.5546875" style="478" customWidth="1"/>
    <col min="14866" max="15104" width="11.44140625" style="478"/>
    <col min="15105" max="15105" width="17.33203125" style="478" customWidth="1"/>
    <col min="15106" max="15121" width="4.5546875" style="478" customWidth="1"/>
    <col min="15122" max="15360" width="11.44140625" style="478"/>
    <col min="15361" max="15361" width="17.33203125" style="478" customWidth="1"/>
    <col min="15362" max="15377" width="4.5546875" style="478" customWidth="1"/>
    <col min="15378" max="15616" width="11.44140625" style="478"/>
    <col min="15617" max="15617" width="17.33203125" style="478" customWidth="1"/>
    <col min="15618" max="15633" width="4.5546875" style="478" customWidth="1"/>
    <col min="15634" max="15872" width="11.44140625" style="478"/>
    <col min="15873" max="15873" width="17.33203125" style="478" customWidth="1"/>
    <col min="15874" max="15889" width="4.5546875" style="478" customWidth="1"/>
    <col min="15890" max="16128" width="11.44140625" style="478"/>
    <col min="16129" max="16129" width="17.33203125" style="478" customWidth="1"/>
    <col min="16130" max="16145" width="4.5546875" style="478" customWidth="1"/>
    <col min="16146" max="16384" width="11.44140625" style="478"/>
  </cols>
  <sheetData>
    <row r="1" spans="1:17" ht="30.75" customHeight="1">
      <c r="A1" s="232" t="s">
        <v>658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0"/>
      <c r="Q1" s="740"/>
    </row>
    <row r="2" spans="1:17" ht="11.25" customHeight="1">
      <c r="A2" s="1439" t="s">
        <v>789</v>
      </c>
      <c r="B2" s="1439"/>
      <c r="C2" s="1439"/>
      <c r="D2" s="1439"/>
      <c r="E2" s="1439"/>
      <c r="F2" s="1439"/>
      <c r="G2" s="1439"/>
      <c r="H2" s="1439"/>
      <c r="I2" s="1439"/>
      <c r="J2" s="1439"/>
      <c r="K2" s="1439"/>
      <c r="L2" s="1439"/>
      <c r="M2" s="1439"/>
      <c r="N2" s="1439"/>
      <c r="O2" s="1439"/>
      <c r="P2" s="1439"/>
      <c r="Q2" s="1439"/>
    </row>
    <row r="3" spans="1:17" ht="11.1" customHeight="1">
      <c r="A3" s="1439" t="s">
        <v>227</v>
      </c>
      <c r="B3" s="1439"/>
      <c r="C3" s="1439"/>
      <c r="D3" s="1439"/>
      <c r="E3" s="1439"/>
      <c r="F3" s="1439"/>
      <c r="G3" s="1439"/>
      <c r="H3" s="1439"/>
      <c r="I3" s="1439"/>
      <c r="J3" s="1439"/>
      <c r="K3" s="1439"/>
      <c r="L3" s="1439"/>
      <c r="M3" s="1439"/>
      <c r="N3" s="1439"/>
      <c r="O3" s="1439"/>
      <c r="P3" s="1439"/>
      <c r="Q3" s="1439"/>
    </row>
    <row r="4" spans="1:17" ht="11.1" customHeight="1">
      <c r="A4" s="1220"/>
      <c r="B4" s="1221"/>
      <c r="C4" s="1222"/>
      <c r="D4" s="1222"/>
      <c r="E4" s="1222"/>
      <c r="F4" s="1222"/>
      <c r="G4" s="1222"/>
      <c r="H4" s="1222"/>
      <c r="I4" s="1222"/>
      <c r="J4" s="1222"/>
      <c r="K4" s="1222"/>
      <c r="L4" s="1222"/>
      <c r="M4" s="1222"/>
      <c r="N4" s="1222"/>
      <c r="O4" s="1222"/>
      <c r="P4" s="1222"/>
      <c r="Q4" s="1222"/>
    </row>
    <row r="5" spans="1:17" s="213" customFormat="1" ht="14.25" customHeight="1">
      <c r="A5" s="1769" t="s">
        <v>146</v>
      </c>
      <c r="B5" s="1771" t="s">
        <v>428</v>
      </c>
      <c r="C5" s="1772"/>
      <c r="D5" s="1772"/>
      <c r="E5" s="1773"/>
      <c r="F5" s="1771" t="s">
        <v>429</v>
      </c>
      <c r="G5" s="1772"/>
      <c r="H5" s="1772"/>
      <c r="I5" s="1773"/>
      <c r="J5" s="1774" t="s">
        <v>430</v>
      </c>
      <c r="K5" s="1775"/>
      <c r="L5" s="1775"/>
      <c r="M5" s="1776"/>
      <c r="N5" s="1777" t="s">
        <v>142</v>
      </c>
      <c r="O5" s="1778"/>
      <c r="P5" s="1778"/>
      <c r="Q5" s="1779"/>
    </row>
    <row r="6" spans="1:17" s="213" customFormat="1" ht="25.5" customHeight="1">
      <c r="A6" s="1770"/>
      <c r="B6" s="236" t="s">
        <v>706</v>
      </c>
      <c r="C6" s="236" t="s">
        <v>396</v>
      </c>
      <c r="D6" s="237" t="s">
        <v>708</v>
      </c>
      <c r="E6" s="237" t="s">
        <v>709</v>
      </c>
      <c r="F6" s="236" t="s">
        <v>706</v>
      </c>
      <c r="G6" s="236" t="s">
        <v>396</v>
      </c>
      <c r="H6" s="237" t="s">
        <v>708</v>
      </c>
      <c r="I6" s="237" t="s">
        <v>709</v>
      </c>
      <c r="J6" s="236" t="s">
        <v>706</v>
      </c>
      <c r="K6" s="236" t="s">
        <v>396</v>
      </c>
      <c r="L6" s="237" t="s">
        <v>708</v>
      </c>
      <c r="M6" s="237" t="s">
        <v>709</v>
      </c>
      <c r="N6" s="236" t="s">
        <v>706</v>
      </c>
      <c r="O6" s="236" t="s">
        <v>396</v>
      </c>
      <c r="P6" s="237" t="s">
        <v>708</v>
      </c>
      <c r="Q6" s="237" t="s">
        <v>709</v>
      </c>
    </row>
    <row r="7" spans="1:17">
      <c r="A7" s="782" t="s">
        <v>8</v>
      </c>
      <c r="B7" s="783">
        <v>182</v>
      </c>
      <c r="C7" s="783">
        <v>50</v>
      </c>
      <c r="D7" s="783">
        <f t="shared" ref="D7:D14" si="0">+B7+C7</f>
        <v>232</v>
      </c>
      <c r="E7" s="783">
        <v>16</v>
      </c>
      <c r="F7" s="783">
        <v>129</v>
      </c>
      <c r="G7" s="783">
        <v>37</v>
      </c>
      <c r="H7" s="783">
        <f t="shared" ref="H7:H14" si="1">+F7+G7</f>
        <v>166</v>
      </c>
      <c r="I7" s="783">
        <v>4</v>
      </c>
      <c r="J7" s="783">
        <v>182</v>
      </c>
      <c r="K7" s="783">
        <v>46</v>
      </c>
      <c r="L7" s="783">
        <f t="shared" ref="L7:L14" si="2">+J7+K7</f>
        <v>228</v>
      </c>
      <c r="M7" s="783">
        <v>77</v>
      </c>
      <c r="N7" s="783">
        <f t="shared" ref="N7:Q14" si="3">+B7+F7+J7</f>
        <v>493</v>
      </c>
      <c r="O7" s="783">
        <f t="shared" si="3"/>
        <v>133</v>
      </c>
      <c r="P7" s="783">
        <f t="shared" si="3"/>
        <v>626</v>
      </c>
      <c r="Q7" s="783">
        <f t="shared" si="3"/>
        <v>97</v>
      </c>
    </row>
    <row r="8" spans="1:17">
      <c r="A8" s="782" t="s">
        <v>14</v>
      </c>
      <c r="B8" s="783">
        <v>291</v>
      </c>
      <c r="C8" s="783">
        <v>154</v>
      </c>
      <c r="D8" s="783">
        <f t="shared" si="0"/>
        <v>445</v>
      </c>
      <c r="E8" s="783">
        <v>27</v>
      </c>
      <c r="F8" s="783">
        <v>207</v>
      </c>
      <c r="G8" s="783">
        <v>104</v>
      </c>
      <c r="H8" s="783">
        <f t="shared" si="1"/>
        <v>311</v>
      </c>
      <c r="I8" s="783">
        <v>31</v>
      </c>
      <c r="J8" s="783">
        <v>244</v>
      </c>
      <c r="K8" s="783">
        <v>109</v>
      </c>
      <c r="L8" s="783">
        <f t="shared" si="2"/>
        <v>353</v>
      </c>
      <c r="M8" s="783">
        <v>105</v>
      </c>
      <c r="N8" s="783">
        <f t="shared" si="3"/>
        <v>742</v>
      </c>
      <c r="O8" s="783">
        <f t="shared" si="3"/>
        <v>367</v>
      </c>
      <c r="P8" s="783">
        <f t="shared" si="3"/>
        <v>1109</v>
      </c>
      <c r="Q8" s="783">
        <f t="shared" si="3"/>
        <v>163</v>
      </c>
    </row>
    <row r="9" spans="1:17">
      <c r="A9" s="782" t="s">
        <v>19</v>
      </c>
      <c r="B9" s="783">
        <v>1524</v>
      </c>
      <c r="C9" s="783">
        <v>685</v>
      </c>
      <c r="D9" s="783">
        <f t="shared" si="0"/>
        <v>2209</v>
      </c>
      <c r="E9" s="783">
        <v>45</v>
      </c>
      <c r="F9" s="783">
        <v>1238</v>
      </c>
      <c r="G9" s="783">
        <v>472</v>
      </c>
      <c r="H9" s="783">
        <f t="shared" si="1"/>
        <v>1710</v>
      </c>
      <c r="I9" s="783">
        <v>69</v>
      </c>
      <c r="J9" s="783">
        <v>1189</v>
      </c>
      <c r="K9" s="783">
        <v>520</v>
      </c>
      <c r="L9" s="783">
        <f t="shared" si="2"/>
        <v>1709</v>
      </c>
      <c r="M9" s="783">
        <v>294</v>
      </c>
      <c r="N9" s="783">
        <f t="shared" si="3"/>
        <v>3951</v>
      </c>
      <c r="O9" s="783">
        <f t="shared" si="3"/>
        <v>1677</v>
      </c>
      <c r="P9" s="783">
        <f t="shared" si="3"/>
        <v>5628</v>
      </c>
      <c r="Q9" s="783">
        <f t="shared" si="3"/>
        <v>408</v>
      </c>
    </row>
    <row r="10" spans="1:17">
      <c r="A10" s="782" t="s">
        <v>28</v>
      </c>
      <c r="B10" s="783">
        <v>101</v>
      </c>
      <c r="C10" s="783">
        <v>31</v>
      </c>
      <c r="D10" s="783">
        <f t="shared" si="0"/>
        <v>132</v>
      </c>
      <c r="E10" s="783">
        <v>59</v>
      </c>
      <c r="F10" s="783">
        <v>180</v>
      </c>
      <c r="G10" s="783">
        <v>43</v>
      </c>
      <c r="H10" s="783">
        <f t="shared" si="1"/>
        <v>223</v>
      </c>
      <c r="I10" s="783">
        <v>78</v>
      </c>
      <c r="J10" s="783">
        <v>114</v>
      </c>
      <c r="K10" s="783">
        <v>18</v>
      </c>
      <c r="L10" s="783">
        <f t="shared" si="2"/>
        <v>132</v>
      </c>
      <c r="M10" s="783">
        <v>38</v>
      </c>
      <c r="N10" s="783">
        <f t="shared" si="3"/>
        <v>395</v>
      </c>
      <c r="O10" s="783">
        <f t="shared" si="3"/>
        <v>92</v>
      </c>
      <c r="P10" s="783">
        <f t="shared" si="3"/>
        <v>487</v>
      </c>
      <c r="Q10" s="783">
        <f t="shared" si="3"/>
        <v>175</v>
      </c>
    </row>
    <row r="11" spans="1:17">
      <c r="A11" s="782" t="s">
        <v>35</v>
      </c>
      <c r="B11" s="783"/>
      <c r="C11" s="783"/>
      <c r="D11" s="783"/>
      <c r="E11" s="783"/>
      <c r="F11" s="783"/>
      <c r="G11" s="783"/>
      <c r="H11" s="783"/>
      <c r="I11" s="783"/>
      <c r="J11" s="783"/>
      <c r="K11" s="783"/>
      <c r="L11" s="783"/>
      <c r="M11" s="783"/>
      <c r="N11" s="783"/>
      <c r="O11" s="783"/>
      <c r="P11" s="783"/>
      <c r="Q11" s="783"/>
    </row>
    <row r="12" spans="1:17">
      <c r="A12" s="782" t="s">
        <v>40</v>
      </c>
      <c r="B12" s="783">
        <v>16</v>
      </c>
      <c r="C12" s="783">
        <v>6</v>
      </c>
      <c r="D12" s="783">
        <f t="shared" si="0"/>
        <v>22</v>
      </c>
      <c r="E12" s="783">
        <v>4</v>
      </c>
      <c r="F12" s="783">
        <v>14</v>
      </c>
      <c r="G12" s="783">
        <v>11</v>
      </c>
      <c r="H12" s="783">
        <f t="shared" si="1"/>
        <v>25</v>
      </c>
      <c r="I12" s="783">
        <v>1</v>
      </c>
      <c r="J12" s="783">
        <v>14</v>
      </c>
      <c r="K12" s="783">
        <v>1</v>
      </c>
      <c r="L12" s="783">
        <f t="shared" si="2"/>
        <v>15</v>
      </c>
      <c r="M12" s="783">
        <v>8</v>
      </c>
      <c r="N12" s="783">
        <f t="shared" si="3"/>
        <v>44</v>
      </c>
      <c r="O12" s="783">
        <f t="shared" si="3"/>
        <v>18</v>
      </c>
      <c r="P12" s="783">
        <f t="shared" si="3"/>
        <v>62</v>
      </c>
      <c r="Q12" s="783">
        <f t="shared" si="3"/>
        <v>13</v>
      </c>
    </row>
    <row r="13" spans="1:17">
      <c r="A13" s="782" t="s">
        <v>44</v>
      </c>
      <c r="B13" s="783">
        <v>422</v>
      </c>
      <c r="C13" s="783">
        <v>173</v>
      </c>
      <c r="D13" s="783">
        <f t="shared" si="0"/>
        <v>595</v>
      </c>
      <c r="E13" s="783">
        <v>37</v>
      </c>
      <c r="F13" s="783">
        <v>246</v>
      </c>
      <c r="G13" s="783">
        <v>141</v>
      </c>
      <c r="H13" s="783">
        <f t="shared" si="1"/>
        <v>387</v>
      </c>
      <c r="I13" s="783">
        <v>19</v>
      </c>
      <c r="J13" s="783">
        <v>264</v>
      </c>
      <c r="K13" s="783">
        <v>145</v>
      </c>
      <c r="L13" s="783">
        <f t="shared" si="2"/>
        <v>409</v>
      </c>
      <c r="M13" s="783">
        <v>113</v>
      </c>
      <c r="N13" s="783">
        <f t="shared" si="3"/>
        <v>932</v>
      </c>
      <c r="O13" s="783">
        <f t="shared" si="3"/>
        <v>459</v>
      </c>
      <c r="P13" s="783">
        <f t="shared" si="3"/>
        <v>1391</v>
      </c>
      <c r="Q13" s="783">
        <f t="shared" si="3"/>
        <v>169</v>
      </c>
    </row>
    <row r="14" spans="1:17">
      <c r="A14" s="782" t="s">
        <v>54</v>
      </c>
      <c r="B14" s="783">
        <v>110</v>
      </c>
      <c r="C14" s="783">
        <v>40</v>
      </c>
      <c r="D14" s="783">
        <f t="shared" si="0"/>
        <v>150</v>
      </c>
      <c r="E14" s="783">
        <v>10</v>
      </c>
      <c r="F14" s="783">
        <v>52</v>
      </c>
      <c r="G14" s="783">
        <v>28</v>
      </c>
      <c r="H14" s="783">
        <f t="shared" si="1"/>
        <v>80</v>
      </c>
      <c r="I14" s="783">
        <v>12</v>
      </c>
      <c r="J14" s="783">
        <v>47</v>
      </c>
      <c r="K14" s="783">
        <v>37</v>
      </c>
      <c r="L14" s="783">
        <f t="shared" si="2"/>
        <v>84</v>
      </c>
      <c r="M14" s="783">
        <v>36</v>
      </c>
      <c r="N14" s="783">
        <f t="shared" si="3"/>
        <v>209</v>
      </c>
      <c r="O14" s="783">
        <f t="shared" si="3"/>
        <v>105</v>
      </c>
      <c r="P14" s="783">
        <f t="shared" si="3"/>
        <v>314</v>
      </c>
      <c r="Q14" s="783">
        <f t="shared" si="3"/>
        <v>58</v>
      </c>
    </row>
    <row r="15" spans="1:17">
      <c r="A15" s="782" t="s">
        <v>60</v>
      </c>
      <c r="B15" s="783">
        <f t="shared" ref="B15:Q15" si="4">B43+B66</f>
        <v>313</v>
      </c>
      <c r="C15" s="783">
        <f t="shared" si="4"/>
        <v>148</v>
      </c>
      <c r="D15" s="783">
        <f t="shared" si="4"/>
        <v>461</v>
      </c>
      <c r="E15" s="783">
        <f t="shared" si="4"/>
        <v>41</v>
      </c>
      <c r="F15" s="783">
        <f t="shared" si="4"/>
        <v>277</v>
      </c>
      <c r="G15" s="783">
        <f t="shared" si="4"/>
        <v>107</v>
      </c>
      <c r="H15" s="783">
        <f t="shared" si="4"/>
        <v>384</v>
      </c>
      <c r="I15" s="783">
        <f t="shared" si="4"/>
        <v>52</v>
      </c>
      <c r="J15" s="783">
        <f t="shared" si="4"/>
        <v>315</v>
      </c>
      <c r="K15" s="783">
        <f t="shared" si="4"/>
        <v>100</v>
      </c>
      <c r="L15" s="783">
        <f t="shared" si="4"/>
        <v>415</v>
      </c>
      <c r="M15" s="783">
        <f t="shared" si="4"/>
        <v>117</v>
      </c>
      <c r="N15" s="783">
        <f t="shared" si="4"/>
        <v>905</v>
      </c>
      <c r="O15" s="783">
        <f t="shared" si="4"/>
        <v>355</v>
      </c>
      <c r="P15" s="783">
        <f t="shared" si="4"/>
        <v>1260</v>
      </c>
      <c r="Q15" s="783">
        <f t="shared" si="4"/>
        <v>210</v>
      </c>
    </row>
    <row r="16" spans="1:17">
      <c r="A16" s="950" t="s">
        <v>68</v>
      </c>
      <c r="B16" s="783"/>
      <c r="C16" s="783"/>
      <c r="D16" s="783"/>
      <c r="E16" s="783"/>
      <c r="F16" s="783"/>
      <c r="G16" s="783"/>
      <c r="H16" s="783"/>
      <c r="I16" s="783"/>
      <c r="J16" s="783"/>
      <c r="K16" s="783"/>
      <c r="L16" s="783"/>
      <c r="M16" s="783"/>
      <c r="N16" s="783"/>
      <c r="O16" s="783"/>
      <c r="P16" s="783"/>
      <c r="Q16" s="783"/>
    </row>
    <row r="17" spans="1:17">
      <c r="A17" s="950" t="s">
        <v>72</v>
      </c>
      <c r="B17" s="783">
        <v>274</v>
      </c>
      <c r="C17" s="783">
        <v>91</v>
      </c>
      <c r="D17" s="783">
        <f>+B17+C17</f>
        <v>365</v>
      </c>
      <c r="E17" s="783">
        <v>27</v>
      </c>
      <c r="F17" s="783">
        <v>220</v>
      </c>
      <c r="G17" s="783">
        <v>67</v>
      </c>
      <c r="H17" s="783">
        <f>+F17+G17</f>
        <v>287</v>
      </c>
      <c r="I17" s="783">
        <v>27</v>
      </c>
      <c r="J17" s="783">
        <v>259</v>
      </c>
      <c r="K17" s="783">
        <v>112</v>
      </c>
      <c r="L17" s="783">
        <f>+J17+K17</f>
        <v>371</v>
      </c>
      <c r="M17" s="783">
        <v>81</v>
      </c>
      <c r="N17" s="783">
        <f>+B17+F17+J17</f>
        <v>753</v>
      </c>
      <c r="O17" s="783">
        <f>+C17+G17+K17</f>
        <v>270</v>
      </c>
      <c r="P17" s="783">
        <f>+D17+H17+L17</f>
        <v>1023</v>
      </c>
      <c r="Q17" s="783">
        <f>+E17+I17+M17</f>
        <v>135</v>
      </c>
    </row>
    <row r="18" spans="1:17">
      <c r="A18" s="950" t="s">
        <v>79</v>
      </c>
      <c r="B18" s="783"/>
      <c r="C18" s="783"/>
      <c r="D18" s="783"/>
      <c r="E18" s="783"/>
      <c r="F18" s="783"/>
      <c r="G18" s="783"/>
      <c r="H18" s="783"/>
      <c r="I18" s="783"/>
      <c r="J18" s="783"/>
      <c r="K18" s="783"/>
      <c r="L18" s="783"/>
      <c r="M18" s="783"/>
      <c r="N18" s="783"/>
      <c r="O18" s="783"/>
      <c r="P18" s="783"/>
      <c r="Q18" s="783"/>
    </row>
    <row r="19" spans="1:17">
      <c r="A19" s="782" t="s">
        <v>82</v>
      </c>
      <c r="B19" s="783">
        <v>297</v>
      </c>
      <c r="C19" s="783">
        <v>155</v>
      </c>
      <c r="D19" s="783">
        <f t="shared" ref="D19:D28" si="5">+B19+C19</f>
        <v>452</v>
      </c>
      <c r="E19" s="783">
        <v>12</v>
      </c>
      <c r="F19" s="783">
        <v>144</v>
      </c>
      <c r="G19" s="783">
        <v>91</v>
      </c>
      <c r="H19" s="783">
        <f t="shared" ref="H19:H28" si="6">+F19+G19</f>
        <v>235</v>
      </c>
      <c r="I19" s="783">
        <v>49</v>
      </c>
      <c r="J19" s="783">
        <v>298</v>
      </c>
      <c r="K19" s="783">
        <v>135</v>
      </c>
      <c r="L19" s="783">
        <f t="shared" ref="L19:L28" si="7">+J19+K19</f>
        <v>433</v>
      </c>
      <c r="M19" s="783">
        <v>152</v>
      </c>
      <c r="N19" s="783">
        <f t="shared" ref="N19:N28" si="8">+B19+F19+J19</f>
        <v>739</v>
      </c>
      <c r="O19" s="783">
        <f t="shared" ref="O19:O28" si="9">+C19+G19+K19</f>
        <v>381</v>
      </c>
      <c r="P19" s="783">
        <f t="shared" ref="P19:P28" si="10">+D19+H19+L19</f>
        <v>1120</v>
      </c>
      <c r="Q19" s="783">
        <f t="shared" ref="Q19:Q28" si="11">+E19+I19+M19</f>
        <v>213</v>
      </c>
    </row>
    <row r="20" spans="1:17">
      <c r="A20" s="782" t="s">
        <v>88</v>
      </c>
      <c r="B20" s="783">
        <v>201</v>
      </c>
      <c r="C20" s="783">
        <v>55</v>
      </c>
      <c r="D20" s="783">
        <f t="shared" si="5"/>
        <v>256</v>
      </c>
      <c r="E20" s="783">
        <v>4</v>
      </c>
      <c r="F20" s="783">
        <v>149</v>
      </c>
      <c r="G20" s="783">
        <v>56</v>
      </c>
      <c r="H20" s="783">
        <f t="shared" si="6"/>
        <v>205</v>
      </c>
      <c r="I20" s="783">
        <v>11</v>
      </c>
      <c r="J20" s="783">
        <v>183</v>
      </c>
      <c r="K20" s="783">
        <v>73</v>
      </c>
      <c r="L20" s="783">
        <f t="shared" si="7"/>
        <v>256</v>
      </c>
      <c r="M20" s="783">
        <v>122</v>
      </c>
      <c r="N20" s="783">
        <f t="shared" si="8"/>
        <v>533</v>
      </c>
      <c r="O20" s="783">
        <f t="shared" si="9"/>
        <v>184</v>
      </c>
      <c r="P20" s="783">
        <f t="shared" si="10"/>
        <v>717</v>
      </c>
      <c r="Q20" s="783">
        <f t="shared" si="11"/>
        <v>137</v>
      </c>
    </row>
    <row r="21" spans="1:17">
      <c r="A21" s="782" t="s">
        <v>94</v>
      </c>
      <c r="B21" s="783"/>
      <c r="C21" s="783"/>
      <c r="D21" s="783">
        <f t="shared" si="5"/>
        <v>0</v>
      </c>
      <c r="E21" s="783"/>
      <c r="F21" s="783"/>
      <c r="G21" s="783"/>
      <c r="H21" s="783">
        <f t="shared" si="6"/>
        <v>0</v>
      </c>
      <c r="I21" s="783"/>
      <c r="J21" s="783"/>
      <c r="K21" s="783"/>
      <c r="L21" s="783">
        <f t="shared" si="7"/>
        <v>0</v>
      </c>
      <c r="M21" s="783"/>
      <c r="N21" s="783">
        <f t="shared" si="8"/>
        <v>0</v>
      </c>
      <c r="O21" s="783">
        <f t="shared" si="9"/>
        <v>0</v>
      </c>
      <c r="P21" s="783">
        <f t="shared" si="10"/>
        <v>0</v>
      </c>
      <c r="Q21" s="783">
        <f t="shared" si="11"/>
        <v>0</v>
      </c>
    </row>
    <row r="22" spans="1:17">
      <c r="A22" s="782" t="s">
        <v>98</v>
      </c>
      <c r="B22" s="783">
        <v>92</v>
      </c>
      <c r="C22" s="783">
        <v>45</v>
      </c>
      <c r="D22" s="783">
        <f t="shared" si="5"/>
        <v>137</v>
      </c>
      <c r="E22" s="783">
        <v>2</v>
      </c>
      <c r="F22" s="783">
        <v>51</v>
      </c>
      <c r="G22" s="783">
        <v>16</v>
      </c>
      <c r="H22" s="783">
        <f t="shared" si="6"/>
        <v>67</v>
      </c>
      <c r="I22" s="783">
        <v>0</v>
      </c>
      <c r="J22" s="783">
        <v>71</v>
      </c>
      <c r="K22" s="783">
        <v>25</v>
      </c>
      <c r="L22" s="783">
        <f t="shared" si="7"/>
        <v>96</v>
      </c>
      <c r="M22" s="783">
        <v>3</v>
      </c>
      <c r="N22" s="783">
        <f t="shared" si="8"/>
        <v>214</v>
      </c>
      <c r="O22" s="783">
        <f t="shared" si="9"/>
        <v>86</v>
      </c>
      <c r="P22" s="783">
        <f t="shared" si="10"/>
        <v>300</v>
      </c>
      <c r="Q22" s="783">
        <f t="shared" si="11"/>
        <v>5</v>
      </c>
    </row>
    <row r="23" spans="1:17">
      <c r="A23" s="782" t="s">
        <v>102</v>
      </c>
      <c r="B23" s="783"/>
      <c r="C23" s="783"/>
      <c r="D23" s="783">
        <f t="shared" si="5"/>
        <v>0</v>
      </c>
      <c r="E23" s="783"/>
      <c r="F23" s="783"/>
      <c r="G23" s="783"/>
      <c r="H23" s="783">
        <f t="shared" si="6"/>
        <v>0</v>
      </c>
      <c r="I23" s="783"/>
      <c r="J23" s="783"/>
      <c r="K23" s="783"/>
      <c r="L23" s="783">
        <f t="shared" si="7"/>
        <v>0</v>
      </c>
      <c r="M23" s="783"/>
      <c r="N23" s="783">
        <f t="shared" si="8"/>
        <v>0</v>
      </c>
      <c r="O23" s="783">
        <f t="shared" si="9"/>
        <v>0</v>
      </c>
      <c r="P23" s="783">
        <f t="shared" si="10"/>
        <v>0</v>
      </c>
      <c r="Q23" s="783">
        <f t="shared" si="11"/>
        <v>0</v>
      </c>
    </row>
    <row r="24" spans="1:17">
      <c r="A24" s="782" t="s">
        <v>108</v>
      </c>
      <c r="B24" s="783">
        <v>81</v>
      </c>
      <c r="C24" s="783">
        <v>16</v>
      </c>
      <c r="D24" s="783">
        <f t="shared" si="5"/>
        <v>97</v>
      </c>
      <c r="E24" s="783">
        <v>0</v>
      </c>
      <c r="F24" s="783">
        <v>17</v>
      </c>
      <c r="G24" s="783">
        <v>3</v>
      </c>
      <c r="H24" s="783">
        <f t="shared" si="6"/>
        <v>20</v>
      </c>
      <c r="I24" s="783">
        <v>1</v>
      </c>
      <c r="J24" s="783">
        <v>20</v>
      </c>
      <c r="K24" s="783">
        <v>5</v>
      </c>
      <c r="L24" s="783">
        <f t="shared" si="7"/>
        <v>25</v>
      </c>
      <c r="M24" s="783">
        <v>9</v>
      </c>
      <c r="N24" s="783">
        <f t="shared" si="8"/>
        <v>118</v>
      </c>
      <c r="O24" s="783">
        <f t="shared" si="9"/>
        <v>24</v>
      </c>
      <c r="P24" s="783">
        <f t="shared" si="10"/>
        <v>142</v>
      </c>
      <c r="Q24" s="783">
        <f t="shared" si="11"/>
        <v>10</v>
      </c>
    </row>
    <row r="25" spans="1:17">
      <c r="A25" s="782" t="s">
        <v>114</v>
      </c>
      <c r="B25" s="783"/>
      <c r="C25" s="783"/>
      <c r="D25" s="783">
        <f t="shared" si="5"/>
        <v>0</v>
      </c>
      <c r="E25" s="783"/>
      <c r="F25" s="783"/>
      <c r="G25" s="783"/>
      <c r="H25" s="783">
        <f t="shared" si="6"/>
        <v>0</v>
      </c>
      <c r="I25" s="783"/>
      <c r="J25" s="783"/>
      <c r="K25" s="783"/>
      <c r="L25" s="783">
        <f t="shared" si="7"/>
        <v>0</v>
      </c>
      <c r="M25" s="783"/>
      <c r="N25" s="783">
        <f t="shared" si="8"/>
        <v>0</v>
      </c>
      <c r="O25" s="783">
        <f t="shared" si="9"/>
        <v>0</v>
      </c>
      <c r="P25" s="783">
        <f t="shared" si="10"/>
        <v>0</v>
      </c>
      <c r="Q25" s="783">
        <f t="shared" si="11"/>
        <v>0</v>
      </c>
    </row>
    <row r="26" spans="1:17">
      <c r="A26" s="782" t="s">
        <v>119</v>
      </c>
      <c r="B26" s="783">
        <v>42</v>
      </c>
      <c r="C26" s="783">
        <v>7</v>
      </c>
      <c r="D26" s="783">
        <f t="shared" si="5"/>
        <v>49</v>
      </c>
      <c r="E26" s="783">
        <v>40</v>
      </c>
      <c r="F26" s="783">
        <v>6</v>
      </c>
      <c r="G26" s="783">
        <v>53</v>
      </c>
      <c r="H26" s="783">
        <f t="shared" si="6"/>
        <v>59</v>
      </c>
      <c r="I26" s="783">
        <v>9</v>
      </c>
      <c r="J26" s="783">
        <v>0</v>
      </c>
      <c r="K26" s="783">
        <v>0</v>
      </c>
      <c r="L26" s="783">
        <f t="shared" si="7"/>
        <v>0</v>
      </c>
      <c r="M26" s="783">
        <v>0</v>
      </c>
      <c r="N26" s="783">
        <f t="shared" si="8"/>
        <v>48</v>
      </c>
      <c r="O26" s="783">
        <f t="shared" si="9"/>
        <v>60</v>
      </c>
      <c r="P26" s="783">
        <f t="shared" si="10"/>
        <v>108</v>
      </c>
      <c r="Q26" s="783">
        <f t="shared" si="11"/>
        <v>49</v>
      </c>
    </row>
    <row r="27" spans="1:17">
      <c r="A27" s="782" t="s">
        <v>127</v>
      </c>
      <c r="B27" s="783">
        <v>175</v>
      </c>
      <c r="C27" s="783">
        <v>76</v>
      </c>
      <c r="D27" s="783">
        <f t="shared" si="5"/>
        <v>251</v>
      </c>
      <c r="E27" s="783">
        <v>2</v>
      </c>
      <c r="F27" s="783">
        <v>137</v>
      </c>
      <c r="G27" s="783">
        <v>52</v>
      </c>
      <c r="H27" s="783">
        <f t="shared" si="6"/>
        <v>189</v>
      </c>
      <c r="I27" s="783">
        <v>6</v>
      </c>
      <c r="J27" s="783">
        <v>82</v>
      </c>
      <c r="K27" s="783">
        <v>37</v>
      </c>
      <c r="L27" s="783">
        <f t="shared" si="7"/>
        <v>119</v>
      </c>
      <c r="M27" s="783">
        <v>26</v>
      </c>
      <c r="N27" s="783">
        <f t="shared" si="8"/>
        <v>394</v>
      </c>
      <c r="O27" s="783">
        <f t="shared" si="9"/>
        <v>165</v>
      </c>
      <c r="P27" s="783">
        <f t="shared" si="10"/>
        <v>559</v>
      </c>
      <c r="Q27" s="783">
        <f t="shared" si="11"/>
        <v>34</v>
      </c>
    </row>
    <row r="28" spans="1:17" ht="14.4" thickBot="1">
      <c r="A28" s="782" t="s">
        <v>134</v>
      </c>
      <c r="B28" s="783"/>
      <c r="C28" s="783"/>
      <c r="D28" s="783">
        <f t="shared" si="5"/>
        <v>0</v>
      </c>
      <c r="E28" s="783"/>
      <c r="F28" s="783"/>
      <c r="G28" s="783"/>
      <c r="H28" s="783">
        <f t="shared" si="6"/>
        <v>0</v>
      </c>
      <c r="I28" s="783"/>
      <c r="J28" s="783"/>
      <c r="K28" s="783"/>
      <c r="L28" s="783">
        <f t="shared" si="7"/>
        <v>0</v>
      </c>
      <c r="M28" s="783"/>
      <c r="N28" s="783">
        <f t="shared" si="8"/>
        <v>0</v>
      </c>
      <c r="O28" s="783">
        <f t="shared" si="9"/>
        <v>0</v>
      </c>
      <c r="P28" s="783">
        <f t="shared" si="10"/>
        <v>0</v>
      </c>
      <c r="Q28" s="783">
        <f t="shared" si="11"/>
        <v>0</v>
      </c>
    </row>
    <row r="29" spans="1:17" ht="14.4" thickBot="1">
      <c r="A29" s="784" t="s">
        <v>143</v>
      </c>
      <c r="B29" s="785">
        <f t="shared" ref="B29:Q29" si="12">SUM(B7:B28)</f>
        <v>4121</v>
      </c>
      <c r="C29" s="785">
        <f t="shared" si="12"/>
        <v>1732</v>
      </c>
      <c r="D29" s="785">
        <f t="shared" si="12"/>
        <v>5853</v>
      </c>
      <c r="E29" s="785">
        <f t="shared" si="12"/>
        <v>326</v>
      </c>
      <c r="F29" s="785">
        <f t="shared" si="12"/>
        <v>3067</v>
      </c>
      <c r="G29" s="785">
        <f t="shared" si="12"/>
        <v>1281</v>
      </c>
      <c r="H29" s="785">
        <f t="shared" si="12"/>
        <v>4348</v>
      </c>
      <c r="I29" s="785">
        <f t="shared" si="12"/>
        <v>369</v>
      </c>
      <c r="J29" s="785">
        <f t="shared" si="12"/>
        <v>3282</v>
      </c>
      <c r="K29" s="785">
        <f t="shared" si="12"/>
        <v>1363</v>
      </c>
      <c r="L29" s="785">
        <f t="shared" si="12"/>
        <v>4645</v>
      </c>
      <c r="M29" s="785">
        <f t="shared" si="12"/>
        <v>1181</v>
      </c>
      <c r="N29" s="785">
        <f t="shared" si="12"/>
        <v>10470</v>
      </c>
      <c r="O29" s="785">
        <f t="shared" si="12"/>
        <v>4376</v>
      </c>
      <c r="P29" s="785">
        <f t="shared" si="12"/>
        <v>14846</v>
      </c>
      <c r="Q29" s="786">
        <f t="shared" si="12"/>
        <v>1876</v>
      </c>
    </row>
    <row r="30" spans="1:17" ht="11.25" customHeight="1">
      <c r="A30" s="1445" t="s">
        <v>790</v>
      </c>
      <c r="B30" s="1445"/>
      <c r="C30" s="1445"/>
      <c r="D30" s="1445"/>
      <c r="E30" s="1445"/>
      <c r="F30" s="1445"/>
      <c r="G30" s="1445"/>
      <c r="H30" s="1445"/>
      <c r="I30" s="1445"/>
      <c r="J30" s="1445"/>
      <c r="K30" s="1445"/>
      <c r="L30" s="1445"/>
      <c r="M30" s="1445"/>
      <c r="N30" s="1445"/>
      <c r="O30" s="1445"/>
      <c r="P30" s="1445"/>
      <c r="Q30" s="1445"/>
    </row>
    <row r="31" spans="1:17" ht="9.75" customHeight="1">
      <c r="A31" s="1445" t="s">
        <v>227</v>
      </c>
      <c r="B31" s="1445"/>
      <c r="C31" s="1445"/>
      <c r="D31" s="1445"/>
      <c r="E31" s="1445"/>
      <c r="F31" s="1445"/>
      <c r="G31" s="1445"/>
      <c r="H31" s="1445"/>
      <c r="I31" s="1445"/>
      <c r="J31" s="1445"/>
      <c r="K31" s="1445"/>
      <c r="L31" s="1445"/>
      <c r="M31" s="1445"/>
      <c r="N31" s="1445"/>
      <c r="O31" s="1445"/>
      <c r="P31" s="1445"/>
      <c r="Q31" s="1445"/>
    </row>
    <row r="32" spans="1:17" ht="3.75" customHeight="1">
      <c r="A32" s="733"/>
      <c r="B32" s="733"/>
      <c r="C32" s="733"/>
      <c r="D32" s="733"/>
      <c r="E32" s="733"/>
      <c r="F32" s="733"/>
      <c r="G32" s="733"/>
      <c r="H32" s="733"/>
      <c r="I32" s="733"/>
      <c r="J32" s="733"/>
      <c r="K32" s="733"/>
      <c r="L32" s="733"/>
      <c r="M32" s="733"/>
      <c r="N32" s="733"/>
      <c r="O32" s="733"/>
      <c r="P32" s="733"/>
      <c r="Q32" s="733"/>
    </row>
    <row r="33" spans="1:17" s="1236" customFormat="1" ht="10.5" customHeight="1">
      <c r="A33" s="1758" t="s">
        <v>146</v>
      </c>
      <c r="B33" s="1760" t="s">
        <v>428</v>
      </c>
      <c r="C33" s="1761"/>
      <c r="D33" s="1761"/>
      <c r="E33" s="1762"/>
      <c r="F33" s="1760" t="s">
        <v>429</v>
      </c>
      <c r="G33" s="1761"/>
      <c r="H33" s="1761"/>
      <c r="I33" s="1762"/>
      <c r="J33" s="1763" t="s">
        <v>430</v>
      </c>
      <c r="K33" s="1764"/>
      <c r="L33" s="1764"/>
      <c r="M33" s="1765"/>
      <c r="N33" s="1766" t="s">
        <v>142</v>
      </c>
      <c r="O33" s="1767"/>
      <c r="P33" s="1767"/>
      <c r="Q33" s="1768"/>
    </row>
    <row r="34" spans="1:17" s="656" customFormat="1" ht="21" customHeight="1">
      <c r="A34" s="1759"/>
      <c r="B34" s="239" t="s">
        <v>706</v>
      </c>
      <c r="C34" s="239" t="s">
        <v>396</v>
      </c>
      <c r="D34" s="731" t="s">
        <v>708</v>
      </c>
      <c r="E34" s="731" t="s">
        <v>709</v>
      </c>
      <c r="F34" s="239" t="s">
        <v>706</v>
      </c>
      <c r="G34" s="239" t="s">
        <v>396</v>
      </c>
      <c r="H34" s="731" t="s">
        <v>708</v>
      </c>
      <c r="I34" s="731" t="s">
        <v>709</v>
      </c>
      <c r="J34" s="239" t="s">
        <v>706</v>
      </c>
      <c r="K34" s="239" t="s">
        <v>396</v>
      </c>
      <c r="L34" s="731" t="s">
        <v>708</v>
      </c>
      <c r="M34" s="731" t="s">
        <v>709</v>
      </c>
      <c r="N34" s="239" t="s">
        <v>706</v>
      </c>
      <c r="O34" s="239" t="s">
        <v>396</v>
      </c>
      <c r="P34" s="731" t="s">
        <v>708</v>
      </c>
      <c r="Q34" s="731" t="s">
        <v>709</v>
      </c>
    </row>
    <row r="35" spans="1:17" ht="11.4" customHeight="1">
      <c r="A35" s="934" t="s">
        <v>8</v>
      </c>
      <c r="B35" s="767">
        <v>182</v>
      </c>
      <c r="C35" s="767">
        <v>50</v>
      </c>
      <c r="D35" s="767">
        <f t="shared" ref="D35:D42" si="13">+B35+C35</f>
        <v>232</v>
      </c>
      <c r="E35" s="767">
        <v>16</v>
      </c>
      <c r="F35" s="767">
        <v>129</v>
      </c>
      <c r="G35" s="767">
        <v>37</v>
      </c>
      <c r="H35" s="767">
        <f t="shared" ref="H35:H42" si="14">+F35+G35</f>
        <v>166</v>
      </c>
      <c r="I35" s="767">
        <v>4</v>
      </c>
      <c r="J35" s="767">
        <v>182</v>
      </c>
      <c r="K35" s="767">
        <v>46</v>
      </c>
      <c r="L35" s="767">
        <f t="shared" ref="L35:L48" si="15">+J35+K35</f>
        <v>228</v>
      </c>
      <c r="M35" s="767">
        <v>77</v>
      </c>
      <c r="N35" s="767">
        <f t="shared" ref="N35:Q55" si="16">+B35+F35+J35</f>
        <v>493</v>
      </c>
      <c r="O35" s="767">
        <f t="shared" si="16"/>
        <v>133</v>
      </c>
      <c r="P35" s="767">
        <f t="shared" si="16"/>
        <v>626</v>
      </c>
      <c r="Q35" s="767">
        <f t="shared" si="16"/>
        <v>97</v>
      </c>
    </row>
    <row r="36" spans="1:17" ht="11.4" customHeight="1">
      <c r="A36" s="934" t="s">
        <v>14</v>
      </c>
      <c r="B36" s="767">
        <v>291</v>
      </c>
      <c r="C36" s="767">
        <v>154</v>
      </c>
      <c r="D36" s="767">
        <f t="shared" si="13"/>
        <v>445</v>
      </c>
      <c r="E36" s="767">
        <v>27</v>
      </c>
      <c r="F36" s="767">
        <v>207</v>
      </c>
      <c r="G36" s="767">
        <v>104</v>
      </c>
      <c r="H36" s="767">
        <f t="shared" si="14"/>
        <v>311</v>
      </c>
      <c r="I36" s="767">
        <v>31</v>
      </c>
      <c r="J36" s="767">
        <v>244</v>
      </c>
      <c r="K36" s="767">
        <v>109</v>
      </c>
      <c r="L36" s="767">
        <f t="shared" si="15"/>
        <v>353</v>
      </c>
      <c r="M36" s="767">
        <v>105</v>
      </c>
      <c r="N36" s="767">
        <f t="shared" si="16"/>
        <v>742</v>
      </c>
      <c r="O36" s="767">
        <f t="shared" si="16"/>
        <v>367</v>
      </c>
      <c r="P36" s="767">
        <f t="shared" si="16"/>
        <v>1109</v>
      </c>
      <c r="Q36" s="767">
        <f t="shared" si="16"/>
        <v>163</v>
      </c>
    </row>
    <row r="37" spans="1:17" ht="11.4" customHeight="1">
      <c r="A37" s="934" t="s">
        <v>19</v>
      </c>
      <c r="B37" s="767">
        <v>857</v>
      </c>
      <c r="C37" s="767">
        <v>398</v>
      </c>
      <c r="D37" s="767">
        <f t="shared" si="13"/>
        <v>1255</v>
      </c>
      <c r="E37" s="767">
        <v>25</v>
      </c>
      <c r="F37" s="767">
        <v>746</v>
      </c>
      <c r="G37" s="767">
        <v>300</v>
      </c>
      <c r="H37" s="767">
        <f t="shared" si="14"/>
        <v>1046</v>
      </c>
      <c r="I37" s="767">
        <v>44</v>
      </c>
      <c r="J37" s="767">
        <v>791</v>
      </c>
      <c r="K37" s="767">
        <v>329</v>
      </c>
      <c r="L37" s="767">
        <f t="shared" si="15"/>
        <v>1120</v>
      </c>
      <c r="M37" s="767">
        <v>169</v>
      </c>
      <c r="N37" s="767">
        <f t="shared" si="16"/>
        <v>2394</v>
      </c>
      <c r="O37" s="767">
        <f t="shared" si="16"/>
        <v>1027</v>
      </c>
      <c r="P37" s="767">
        <f t="shared" si="16"/>
        <v>3421</v>
      </c>
      <c r="Q37" s="767">
        <f t="shared" si="16"/>
        <v>238</v>
      </c>
    </row>
    <row r="38" spans="1:17" ht="11.4" customHeight="1">
      <c r="A38" s="934" t="s">
        <v>28</v>
      </c>
      <c r="B38" s="767">
        <v>101</v>
      </c>
      <c r="C38" s="767">
        <v>31</v>
      </c>
      <c r="D38" s="767">
        <f t="shared" si="13"/>
        <v>132</v>
      </c>
      <c r="E38" s="767">
        <v>59</v>
      </c>
      <c r="F38" s="767">
        <v>180</v>
      </c>
      <c r="G38" s="767">
        <v>43</v>
      </c>
      <c r="H38" s="767">
        <f t="shared" si="14"/>
        <v>223</v>
      </c>
      <c r="I38" s="767">
        <v>78</v>
      </c>
      <c r="J38" s="767">
        <v>114</v>
      </c>
      <c r="K38" s="767">
        <v>18</v>
      </c>
      <c r="L38" s="767">
        <f t="shared" si="15"/>
        <v>132</v>
      </c>
      <c r="M38" s="767">
        <v>38</v>
      </c>
      <c r="N38" s="767">
        <f t="shared" si="16"/>
        <v>395</v>
      </c>
      <c r="O38" s="767">
        <f t="shared" si="16"/>
        <v>92</v>
      </c>
      <c r="P38" s="767">
        <f t="shared" si="16"/>
        <v>487</v>
      </c>
      <c r="Q38" s="767">
        <f t="shared" si="16"/>
        <v>175</v>
      </c>
    </row>
    <row r="39" spans="1:17" ht="11.4" customHeight="1">
      <c r="A39" s="934" t="s">
        <v>35</v>
      </c>
      <c r="B39" s="767"/>
      <c r="C39" s="767"/>
      <c r="D39" s="767"/>
      <c r="E39" s="767"/>
      <c r="F39" s="767"/>
      <c r="G39" s="767"/>
      <c r="H39" s="767"/>
      <c r="I39" s="767"/>
      <c r="J39" s="767"/>
      <c r="K39" s="767"/>
      <c r="L39" s="767"/>
      <c r="M39" s="767"/>
      <c r="N39" s="767"/>
      <c r="O39" s="767"/>
      <c r="P39" s="767"/>
      <c r="Q39" s="767"/>
    </row>
    <row r="40" spans="1:17" ht="11.4" customHeight="1">
      <c r="A40" s="934" t="s">
        <v>40</v>
      </c>
      <c r="B40" s="767">
        <v>16</v>
      </c>
      <c r="C40" s="767">
        <v>6</v>
      </c>
      <c r="D40" s="767">
        <f t="shared" si="13"/>
        <v>22</v>
      </c>
      <c r="E40" s="767">
        <v>4</v>
      </c>
      <c r="F40" s="767">
        <v>14</v>
      </c>
      <c r="G40" s="767">
        <v>11</v>
      </c>
      <c r="H40" s="767">
        <f t="shared" si="14"/>
        <v>25</v>
      </c>
      <c r="I40" s="767">
        <v>1</v>
      </c>
      <c r="J40" s="767">
        <v>14</v>
      </c>
      <c r="K40" s="767">
        <v>1</v>
      </c>
      <c r="L40" s="767">
        <f t="shared" si="15"/>
        <v>15</v>
      </c>
      <c r="M40" s="767">
        <v>8</v>
      </c>
      <c r="N40" s="767">
        <f t="shared" si="16"/>
        <v>44</v>
      </c>
      <c r="O40" s="767">
        <f t="shared" si="16"/>
        <v>18</v>
      </c>
      <c r="P40" s="767">
        <f t="shared" si="16"/>
        <v>62</v>
      </c>
      <c r="Q40" s="767">
        <f t="shared" si="16"/>
        <v>13</v>
      </c>
    </row>
    <row r="41" spans="1:17" ht="11.4" customHeight="1">
      <c r="A41" s="934" t="s">
        <v>44</v>
      </c>
      <c r="B41" s="767">
        <v>303</v>
      </c>
      <c r="C41" s="767">
        <v>106</v>
      </c>
      <c r="D41" s="767">
        <f t="shared" si="13"/>
        <v>409</v>
      </c>
      <c r="E41" s="767">
        <v>30</v>
      </c>
      <c r="F41" s="767">
        <v>179</v>
      </c>
      <c r="G41" s="767">
        <v>90</v>
      </c>
      <c r="H41" s="767">
        <f t="shared" si="14"/>
        <v>269</v>
      </c>
      <c r="I41" s="767">
        <v>11</v>
      </c>
      <c r="J41" s="767">
        <v>183</v>
      </c>
      <c r="K41" s="767">
        <v>89</v>
      </c>
      <c r="L41" s="767">
        <f t="shared" si="15"/>
        <v>272</v>
      </c>
      <c r="M41" s="767">
        <v>73</v>
      </c>
      <c r="N41" s="767">
        <f t="shared" si="16"/>
        <v>665</v>
      </c>
      <c r="O41" s="767">
        <f t="shared" si="16"/>
        <v>285</v>
      </c>
      <c r="P41" s="767">
        <f t="shared" si="16"/>
        <v>950</v>
      </c>
      <c r="Q41" s="767">
        <f t="shared" si="16"/>
        <v>114</v>
      </c>
    </row>
    <row r="42" spans="1:17" ht="11.4" customHeight="1">
      <c r="A42" s="934" t="s">
        <v>54</v>
      </c>
      <c r="B42" s="767">
        <v>110</v>
      </c>
      <c r="C42" s="767">
        <v>40</v>
      </c>
      <c r="D42" s="767">
        <f t="shared" si="13"/>
        <v>150</v>
      </c>
      <c r="E42" s="767">
        <v>10</v>
      </c>
      <c r="F42" s="767">
        <v>52</v>
      </c>
      <c r="G42" s="767">
        <v>28</v>
      </c>
      <c r="H42" s="767">
        <f t="shared" si="14"/>
        <v>80</v>
      </c>
      <c r="I42" s="767">
        <v>12</v>
      </c>
      <c r="J42" s="767">
        <v>47</v>
      </c>
      <c r="K42" s="767">
        <v>37</v>
      </c>
      <c r="L42" s="767">
        <f t="shared" si="15"/>
        <v>84</v>
      </c>
      <c r="M42" s="767">
        <v>36</v>
      </c>
      <c r="N42" s="767">
        <f t="shared" si="16"/>
        <v>209</v>
      </c>
      <c r="O42" s="767">
        <f t="shared" si="16"/>
        <v>105</v>
      </c>
      <c r="P42" s="767">
        <f t="shared" si="16"/>
        <v>314</v>
      </c>
      <c r="Q42" s="767">
        <f t="shared" si="16"/>
        <v>58</v>
      </c>
    </row>
    <row r="43" spans="1:17" ht="11.4" customHeight="1">
      <c r="A43" s="934" t="s">
        <v>60</v>
      </c>
      <c r="B43" s="767">
        <v>265</v>
      </c>
      <c r="C43" s="767">
        <v>124</v>
      </c>
      <c r="D43" s="767">
        <v>389</v>
      </c>
      <c r="E43" s="767">
        <v>27</v>
      </c>
      <c r="F43" s="767">
        <v>242</v>
      </c>
      <c r="G43" s="767">
        <v>82</v>
      </c>
      <c r="H43" s="767">
        <v>324</v>
      </c>
      <c r="I43" s="767">
        <v>40</v>
      </c>
      <c r="J43" s="767">
        <v>237</v>
      </c>
      <c r="K43" s="767">
        <v>91</v>
      </c>
      <c r="L43" s="767">
        <v>328</v>
      </c>
      <c r="M43" s="767">
        <v>93</v>
      </c>
      <c r="N43" s="767">
        <v>744</v>
      </c>
      <c r="O43" s="767">
        <v>297</v>
      </c>
      <c r="P43" s="767">
        <v>1041</v>
      </c>
      <c r="Q43" s="767">
        <v>160</v>
      </c>
    </row>
    <row r="44" spans="1:17" ht="11.4" customHeight="1">
      <c r="A44" s="1104" t="s">
        <v>68</v>
      </c>
      <c r="B44" s="767"/>
      <c r="C44" s="767"/>
      <c r="D44" s="767"/>
      <c r="E44" s="767"/>
      <c r="F44" s="767"/>
      <c r="G44" s="767"/>
      <c r="H44" s="767"/>
      <c r="I44" s="767"/>
      <c r="J44" s="767"/>
      <c r="K44" s="767"/>
      <c r="L44" s="767"/>
      <c r="M44" s="767"/>
      <c r="N44" s="767"/>
      <c r="O44" s="767"/>
      <c r="P44" s="767"/>
      <c r="Q44" s="767"/>
    </row>
    <row r="45" spans="1:17" ht="11.4" customHeight="1">
      <c r="A45" s="1104" t="s">
        <v>79</v>
      </c>
      <c r="B45" s="767"/>
      <c r="C45" s="767"/>
      <c r="D45" s="767"/>
      <c r="E45" s="767"/>
      <c r="F45" s="767"/>
      <c r="G45" s="767"/>
      <c r="H45" s="767"/>
      <c r="I45" s="767"/>
      <c r="J45" s="767"/>
      <c r="K45" s="767"/>
      <c r="L45" s="767"/>
      <c r="M45" s="767"/>
      <c r="N45" s="767"/>
      <c r="O45" s="767"/>
      <c r="P45" s="767"/>
      <c r="Q45" s="767"/>
    </row>
    <row r="46" spans="1:17" ht="11.4" customHeight="1">
      <c r="A46" s="934" t="s">
        <v>72</v>
      </c>
      <c r="B46" s="767">
        <v>274</v>
      </c>
      <c r="C46" s="767">
        <v>91</v>
      </c>
      <c r="D46" s="767">
        <f>+B46+C46</f>
        <v>365</v>
      </c>
      <c r="E46" s="767">
        <v>27</v>
      </c>
      <c r="F46" s="767">
        <v>219</v>
      </c>
      <c r="G46" s="767">
        <v>58</v>
      </c>
      <c r="H46" s="767">
        <f>+F46+G46</f>
        <v>277</v>
      </c>
      <c r="I46" s="767">
        <v>27</v>
      </c>
      <c r="J46" s="767">
        <v>240</v>
      </c>
      <c r="K46" s="767">
        <v>99</v>
      </c>
      <c r="L46" s="767">
        <f t="shared" si="15"/>
        <v>339</v>
      </c>
      <c r="M46" s="767">
        <v>70</v>
      </c>
      <c r="N46" s="767">
        <f t="shared" si="16"/>
        <v>733</v>
      </c>
      <c r="O46" s="767">
        <f t="shared" si="16"/>
        <v>248</v>
      </c>
      <c r="P46" s="767">
        <f t="shared" si="16"/>
        <v>981</v>
      </c>
      <c r="Q46" s="767">
        <f t="shared" si="16"/>
        <v>124</v>
      </c>
    </row>
    <row r="47" spans="1:17" ht="11.4" customHeight="1">
      <c r="A47" s="934" t="s">
        <v>82</v>
      </c>
      <c r="B47" s="767">
        <v>257</v>
      </c>
      <c r="C47" s="767">
        <v>132</v>
      </c>
      <c r="D47" s="767">
        <f>+B47+C47</f>
        <v>389</v>
      </c>
      <c r="E47" s="767">
        <v>10</v>
      </c>
      <c r="F47" s="767">
        <v>132</v>
      </c>
      <c r="G47" s="767">
        <v>78</v>
      </c>
      <c r="H47" s="767">
        <f>+F47+G47</f>
        <v>210</v>
      </c>
      <c r="I47" s="767">
        <v>43</v>
      </c>
      <c r="J47" s="767">
        <v>264</v>
      </c>
      <c r="K47" s="767">
        <v>102</v>
      </c>
      <c r="L47" s="767">
        <f t="shared" si="15"/>
        <v>366</v>
      </c>
      <c r="M47" s="767">
        <v>137</v>
      </c>
      <c r="N47" s="767">
        <f t="shared" si="16"/>
        <v>653</v>
      </c>
      <c r="O47" s="767">
        <f t="shared" si="16"/>
        <v>312</v>
      </c>
      <c r="P47" s="767">
        <f t="shared" si="16"/>
        <v>965</v>
      </c>
      <c r="Q47" s="767">
        <f t="shared" si="16"/>
        <v>190</v>
      </c>
    </row>
    <row r="48" spans="1:17" ht="11.4" customHeight="1">
      <c r="A48" s="934" t="s">
        <v>88</v>
      </c>
      <c r="B48" s="767">
        <v>181</v>
      </c>
      <c r="C48" s="767">
        <v>43</v>
      </c>
      <c r="D48" s="767">
        <f>+B48+C48</f>
        <v>224</v>
      </c>
      <c r="E48" s="767">
        <v>4</v>
      </c>
      <c r="F48" s="767">
        <v>123</v>
      </c>
      <c r="G48" s="767">
        <v>37</v>
      </c>
      <c r="H48" s="767">
        <f>+F48+G48</f>
        <v>160</v>
      </c>
      <c r="I48" s="767">
        <v>8</v>
      </c>
      <c r="J48" s="767">
        <v>155</v>
      </c>
      <c r="K48" s="767">
        <v>47</v>
      </c>
      <c r="L48" s="767">
        <f t="shared" si="15"/>
        <v>202</v>
      </c>
      <c r="M48" s="767">
        <v>101</v>
      </c>
      <c r="N48" s="767">
        <f t="shared" si="16"/>
        <v>459</v>
      </c>
      <c r="O48" s="767">
        <f t="shared" si="16"/>
        <v>127</v>
      </c>
      <c r="P48" s="767">
        <f t="shared" si="16"/>
        <v>586</v>
      </c>
      <c r="Q48" s="767">
        <f t="shared" si="16"/>
        <v>113</v>
      </c>
    </row>
    <row r="49" spans="1:17" ht="11.4" customHeight="1">
      <c r="A49" s="934" t="s">
        <v>94</v>
      </c>
      <c r="B49" s="767"/>
      <c r="C49" s="767"/>
      <c r="D49" s="767"/>
      <c r="E49" s="767"/>
      <c r="F49" s="767"/>
      <c r="G49" s="767"/>
      <c r="H49" s="767"/>
      <c r="I49" s="767"/>
      <c r="J49" s="767"/>
      <c r="K49" s="767"/>
      <c r="L49" s="767"/>
      <c r="M49" s="767"/>
      <c r="N49" s="767"/>
      <c r="O49" s="767"/>
      <c r="P49" s="767"/>
      <c r="Q49" s="767"/>
    </row>
    <row r="50" spans="1:17" ht="11.4" customHeight="1">
      <c r="A50" s="934" t="s">
        <v>98</v>
      </c>
      <c r="B50" s="767">
        <v>66</v>
      </c>
      <c r="C50" s="767">
        <v>37</v>
      </c>
      <c r="D50" s="767">
        <f>+B50+C50</f>
        <v>103</v>
      </c>
      <c r="E50" s="767">
        <v>2</v>
      </c>
      <c r="F50" s="767">
        <v>39</v>
      </c>
      <c r="G50" s="767">
        <v>12</v>
      </c>
      <c r="H50" s="767">
        <f>+F50+G50</f>
        <v>51</v>
      </c>
      <c r="I50" s="767">
        <v>0</v>
      </c>
      <c r="J50" s="767">
        <v>41</v>
      </c>
      <c r="K50" s="767">
        <v>11</v>
      </c>
      <c r="L50" s="767">
        <f>+J50+K50</f>
        <v>52</v>
      </c>
      <c r="M50" s="767">
        <v>3</v>
      </c>
      <c r="N50" s="767">
        <f t="shared" si="16"/>
        <v>146</v>
      </c>
      <c r="O50" s="767">
        <f t="shared" si="16"/>
        <v>60</v>
      </c>
      <c r="P50" s="767">
        <f t="shared" si="16"/>
        <v>206</v>
      </c>
      <c r="Q50" s="767">
        <f t="shared" si="16"/>
        <v>5</v>
      </c>
    </row>
    <row r="51" spans="1:17" ht="11.4" customHeight="1">
      <c r="A51" s="934" t="s">
        <v>102</v>
      </c>
      <c r="B51" s="767"/>
      <c r="C51" s="767"/>
      <c r="D51" s="767">
        <f>+B51+C51</f>
        <v>0</v>
      </c>
      <c r="E51" s="767"/>
      <c r="F51" s="767"/>
      <c r="G51" s="767"/>
      <c r="H51" s="767">
        <f>+F51+G51</f>
        <v>0</v>
      </c>
      <c r="I51" s="767"/>
      <c r="J51" s="767"/>
      <c r="K51" s="767"/>
      <c r="L51" s="767">
        <f>+J51+K51</f>
        <v>0</v>
      </c>
      <c r="M51" s="767"/>
      <c r="N51" s="767">
        <f t="shared" si="16"/>
        <v>0</v>
      </c>
      <c r="O51" s="767">
        <f t="shared" si="16"/>
        <v>0</v>
      </c>
      <c r="P51" s="767">
        <f t="shared" si="16"/>
        <v>0</v>
      </c>
      <c r="Q51" s="767">
        <f t="shared" si="16"/>
        <v>0</v>
      </c>
    </row>
    <row r="52" spans="1:17" ht="11.4" customHeight="1">
      <c r="A52" s="934" t="s">
        <v>108</v>
      </c>
      <c r="B52" s="767">
        <v>81</v>
      </c>
      <c r="C52" s="767">
        <v>16</v>
      </c>
      <c r="D52" s="767">
        <f>+B52+C52</f>
        <v>97</v>
      </c>
      <c r="E52" s="767">
        <v>0</v>
      </c>
      <c r="F52" s="767">
        <v>17</v>
      </c>
      <c r="G52" s="767">
        <v>3</v>
      </c>
      <c r="H52" s="767">
        <f>+F52+G52</f>
        <v>20</v>
      </c>
      <c r="I52" s="767">
        <v>1</v>
      </c>
      <c r="J52" s="767">
        <v>20</v>
      </c>
      <c r="K52" s="767">
        <v>5</v>
      </c>
      <c r="L52" s="767">
        <f>+J52+K52</f>
        <v>25</v>
      </c>
      <c r="M52" s="767">
        <v>9</v>
      </c>
      <c r="N52" s="767">
        <f t="shared" si="16"/>
        <v>118</v>
      </c>
      <c r="O52" s="767">
        <f t="shared" si="16"/>
        <v>24</v>
      </c>
      <c r="P52" s="767">
        <f t="shared" si="16"/>
        <v>142</v>
      </c>
      <c r="Q52" s="767">
        <f t="shared" si="16"/>
        <v>10</v>
      </c>
    </row>
    <row r="53" spans="1:17" ht="11.4" customHeight="1">
      <c r="A53" s="934" t="s">
        <v>114</v>
      </c>
      <c r="B53" s="767"/>
      <c r="C53" s="767"/>
      <c r="D53" s="767"/>
      <c r="E53" s="767"/>
      <c r="F53" s="767"/>
      <c r="G53" s="767"/>
      <c r="H53" s="767"/>
      <c r="I53" s="767"/>
      <c r="J53" s="767"/>
      <c r="K53" s="767"/>
      <c r="L53" s="767"/>
      <c r="M53" s="767"/>
      <c r="N53" s="767"/>
      <c r="O53" s="767"/>
      <c r="P53" s="767"/>
      <c r="Q53" s="767"/>
    </row>
    <row r="54" spans="1:17" ht="11.4" customHeight="1">
      <c r="A54" s="934" t="s">
        <v>119</v>
      </c>
      <c r="B54" s="767">
        <v>42</v>
      </c>
      <c r="C54" s="767">
        <v>7</v>
      </c>
      <c r="D54" s="767">
        <f>+B54+C54</f>
        <v>49</v>
      </c>
      <c r="E54" s="767">
        <v>40</v>
      </c>
      <c r="F54" s="767">
        <v>6</v>
      </c>
      <c r="G54" s="767">
        <v>53</v>
      </c>
      <c r="H54" s="767">
        <f>+F54+G54</f>
        <v>59</v>
      </c>
      <c r="I54" s="767">
        <v>9</v>
      </c>
      <c r="J54" s="767">
        <v>0</v>
      </c>
      <c r="K54" s="767">
        <v>0</v>
      </c>
      <c r="L54" s="767">
        <f>+J54+K54</f>
        <v>0</v>
      </c>
      <c r="M54" s="767">
        <v>0</v>
      </c>
      <c r="N54" s="767">
        <f t="shared" si="16"/>
        <v>48</v>
      </c>
      <c r="O54" s="767">
        <f t="shared" si="16"/>
        <v>60</v>
      </c>
      <c r="P54" s="767">
        <f t="shared" si="16"/>
        <v>108</v>
      </c>
      <c r="Q54" s="767">
        <f t="shared" si="16"/>
        <v>49</v>
      </c>
    </row>
    <row r="55" spans="1:17" ht="11.4" customHeight="1">
      <c r="A55" s="934" t="s">
        <v>127</v>
      </c>
      <c r="B55" s="767">
        <v>175</v>
      </c>
      <c r="C55" s="767">
        <v>76</v>
      </c>
      <c r="D55" s="767">
        <f>+B55+C55</f>
        <v>251</v>
      </c>
      <c r="E55" s="767">
        <v>2</v>
      </c>
      <c r="F55" s="767">
        <v>137</v>
      </c>
      <c r="G55" s="767">
        <v>52</v>
      </c>
      <c r="H55" s="767">
        <f>+F55+G55</f>
        <v>189</v>
      </c>
      <c r="I55" s="767">
        <v>6</v>
      </c>
      <c r="J55" s="767">
        <v>82</v>
      </c>
      <c r="K55" s="767">
        <v>37</v>
      </c>
      <c r="L55" s="767">
        <f>+J55+K55</f>
        <v>119</v>
      </c>
      <c r="M55" s="767">
        <v>26</v>
      </c>
      <c r="N55" s="767">
        <f t="shared" si="16"/>
        <v>394</v>
      </c>
      <c r="O55" s="767">
        <f t="shared" si="16"/>
        <v>165</v>
      </c>
      <c r="P55" s="767">
        <f t="shared" si="16"/>
        <v>559</v>
      </c>
      <c r="Q55" s="767">
        <f t="shared" si="16"/>
        <v>34</v>
      </c>
    </row>
    <row r="56" spans="1:17" ht="11.4" customHeight="1" thickBot="1">
      <c r="A56" s="934" t="s">
        <v>134</v>
      </c>
      <c r="B56" s="767"/>
      <c r="C56" s="767"/>
      <c r="D56" s="767"/>
      <c r="E56" s="767"/>
      <c r="F56" s="767"/>
      <c r="G56" s="767"/>
      <c r="H56" s="767"/>
      <c r="I56" s="767"/>
      <c r="J56" s="767"/>
      <c r="K56" s="767"/>
      <c r="L56" s="767"/>
      <c r="M56" s="767"/>
      <c r="N56" s="767"/>
      <c r="O56" s="767"/>
      <c r="P56" s="767"/>
      <c r="Q56" s="767"/>
    </row>
    <row r="57" spans="1:17" ht="14.4" thickBot="1">
      <c r="A57" s="938" t="s">
        <v>143</v>
      </c>
      <c r="B57" s="763">
        <f t="shared" ref="B57:Q57" si="17">SUM(B35:B56)</f>
        <v>3201</v>
      </c>
      <c r="C57" s="763">
        <f t="shared" si="17"/>
        <v>1311</v>
      </c>
      <c r="D57" s="763">
        <f t="shared" si="17"/>
        <v>4512</v>
      </c>
      <c r="E57" s="763">
        <f t="shared" si="17"/>
        <v>283</v>
      </c>
      <c r="F57" s="763">
        <f t="shared" si="17"/>
        <v>2422</v>
      </c>
      <c r="G57" s="763">
        <f t="shared" si="17"/>
        <v>988</v>
      </c>
      <c r="H57" s="763">
        <f t="shared" si="17"/>
        <v>3410</v>
      </c>
      <c r="I57" s="763">
        <f t="shared" si="17"/>
        <v>315</v>
      </c>
      <c r="J57" s="763">
        <f t="shared" si="17"/>
        <v>2614</v>
      </c>
      <c r="K57" s="763">
        <f t="shared" si="17"/>
        <v>1021</v>
      </c>
      <c r="L57" s="763">
        <f t="shared" si="17"/>
        <v>3635</v>
      </c>
      <c r="M57" s="763">
        <f t="shared" si="17"/>
        <v>945</v>
      </c>
      <c r="N57" s="763">
        <f t="shared" si="17"/>
        <v>8237</v>
      </c>
      <c r="O57" s="763">
        <f t="shared" si="17"/>
        <v>3320</v>
      </c>
      <c r="P57" s="763">
        <f t="shared" si="17"/>
        <v>11557</v>
      </c>
      <c r="Q57" s="769">
        <f t="shared" si="17"/>
        <v>1543</v>
      </c>
    </row>
    <row r="58" spans="1:17" ht="5.25" customHeight="1">
      <c r="A58" s="791"/>
      <c r="B58" s="791"/>
      <c r="C58" s="791"/>
      <c r="D58" s="791"/>
      <c r="E58" s="791"/>
      <c r="F58" s="791"/>
      <c r="G58" s="791"/>
      <c r="H58" s="791"/>
      <c r="I58" s="791"/>
      <c r="J58" s="791"/>
      <c r="K58" s="791"/>
      <c r="L58" s="791"/>
      <c r="M58" s="791"/>
      <c r="N58" s="791"/>
      <c r="O58" s="791"/>
      <c r="P58" s="791"/>
      <c r="Q58" s="791"/>
    </row>
    <row r="59" spans="1:17" ht="9.75" customHeight="1">
      <c r="A59" s="1445" t="s">
        <v>791</v>
      </c>
      <c r="B59" s="1445"/>
      <c r="C59" s="1445"/>
      <c r="D59" s="1445"/>
      <c r="E59" s="1445"/>
      <c r="F59" s="1445"/>
      <c r="G59" s="1445"/>
      <c r="H59" s="1445"/>
      <c r="I59" s="1445"/>
      <c r="J59" s="1445"/>
      <c r="K59" s="1445"/>
      <c r="L59" s="1445"/>
      <c r="M59" s="1445"/>
      <c r="N59" s="1445"/>
      <c r="O59" s="1445"/>
      <c r="P59" s="1445"/>
      <c r="Q59" s="1445"/>
    </row>
    <row r="60" spans="1:17" ht="9.75" customHeight="1">
      <c r="A60" s="1445" t="s">
        <v>227</v>
      </c>
      <c r="B60" s="1445"/>
      <c r="C60" s="1445"/>
      <c r="D60" s="1445"/>
      <c r="E60" s="1445"/>
      <c r="F60" s="1445"/>
      <c r="G60" s="1445"/>
      <c r="H60" s="1445"/>
      <c r="I60" s="1445"/>
      <c r="J60" s="1445"/>
      <c r="K60" s="1445"/>
      <c r="L60" s="1445"/>
      <c r="M60" s="1445"/>
      <c r="N60" s="1445"/>
      <c r="O60" s="1445"/>
      <c r="P60" s="1445"/>
      <c r="Q60" s="1445"/>
    </row>
    <row r="61" spans="1:17" ht="6" customHeight="1">
      <c r="A61" s="733"/>
      <c r="B61" s="733"/>
      <c r="C61" s="733"/>
      <c r="D61" s="733"/>
      <c r="E61" s="733"/>
      <c r="F61" s="733"/>
      <c r="G61" s="733"/>
      <c r="H61" s="733"/>
      <c r="I61" s="733"/>
      <c r="J61" s="733"/>
      <c r="K61" s="733"/>
      <c r="L61" s="733"/>
      <c r="M61" s="733"/>
      <c r="N61" s="733"/>
      <c r="O61" s="733"/>
      <c r="P61" s="733"/>
      <c r="Q61" s="733"/>
    </row>
    <row r="62" spans="1:17" s="1236" customFormat="1" ht="11.25" customHeight="1">
      <c r="A62" s="1758" t="s">
        <v>146</v>
      </c>
      <c r="B62" s="1760" t="s">
        <v>428</v>
      </c>
      <c r="C62" s="1761"/>
      <c r="D62" s="1761"/>
      <c r="E62" s="1762"/>
      <c r="F62" s="1760" t="s">
        <v>429</v>
      </c>
      <c r="G62" s="1761"/>
      <c r="H62" s="1761"/>
      <c r="I62" s="1762"/>
      <c r="J62" s="1763" t="s">
        <v>430</v>
      </c>
      <c r="K62" s="1764"/>
      <c r="L62" s="1764"/>
      <c r="M62" s="1765"/>
      <c r="N62" s="1766" t="s">
        <v>142</v>
      </c>
      <c r="O62" s="1767"/>
      <c r="P62" s="1767"/>
      <c r="Q62" s="1768"/>
    </row>
    <row r="63" spans="1:17" s="656" customFormat="1" ht="19.5" customHeight="1">
      <c r="A63" s="1759"/>
      <c r="B63" s="239" t="s">
        <v>706</v>
      </c>
      <c r="C63" s="239" t="s">
        <v>396</v>
      </c>
      <c r="D63" s="731" t="s">
        <v>708</v>
      </c>
      <c r="E63" s="731" t="s">
        <v>709</v>
      </c>
      <c r="F63" s="239" t="s">
        <v>706</v>
      </c>
      <c r="G63" s="239" t="s">
        <v>396</v>
      </c>
      <c r="H63" s="731" t="s">
        <v>708</v>
      </c>
      <c r="I63" s="731" t="s">
        <v>709</v>
      </c>
      <c r="J63" s="239" t="s">
        <v>706</v>
      </c>
      <c r="K63" s="239" t="s">
        <v>396</v>
      </c>
      <c r="L63" s="731" t="s">
        <v>708</v>
      </c>
      <c r="M63" s="731" t="s">
        <v>709</v>
      </c>
      <c r="N63" s="239" t="s">
        <v>706</v>
      </c>
      <c r="O63" s="239" t="s">
        <v>396</v>
      </c>
      <c r="P63" s="731" t="s">
        <v>708</v>
      </c>
      <c r="Q63" s="731" t="s">
        <v>709</v>
      </c>
    </row>
    <row r="64" spans="1:17" s="217" customFormat="1" ht="11.4" customHeight="1">
      <c r="A64" s="955" t="s">
        <v>19</v>
      </c>
      <c r="B64" s="767">
        <v>109</v>
      </c>
      <c r="C64" s="767">
        <v>41</v>
      </c>
      <c r="D64" s="767">
        <f t="shared" ref="D64:D70" si="18">+B64+C64</f>
        <v>150</v>
      </c>
      <c r="E64" s="767">
        <v>3</v>
      </c>
      <c r="F64" s="767">
        <v>137</v>
      </c>
      <c r="G64" s="767">
        <v>33</v>
      </c>
      <c r="H64" s="767">
        <f t="shared" ref="H64:H70" si="19">+F64+G64</f>
        <v>170</v>
      </c>
      <c r="I64" s="767">
        <v>8</v>
      </c>
      <c r="J64" s="767">
        <v>158</v>
      </c>
      <c r="K64" s="767">
        <v>46</v>
      </c>
      <c r="L64" s="767">
        <f t="shared" ref="L64:L70" si="20">+J64+K64</f>
        <v>204</v>
      </c>
      <c r="M64" s="767">
        <v>68</v>
      </c>
      <c r="N64" s="767">
        <f t="shared" ref="N64:Q70" si="21">+B64+F64+J64</f>
        <v>404</v>
      </c>
      <c r="O64" s="767">
        <f t="shared" si="21"/>
        <v>120</v>
      </c>
      <c r="P64" s="767">
        <f t="shared" si="21"/>
        <v>524</v>
      </c>
      <c r="Q64" s="767">
        <f t="shared" si="21"/>
        <v>79</v>
      </c>
    </row>
    <row r="65" spans="1:35" s="217" customFormat="1" ht="11.4" customHeight="1">
      <c r="A65" s="955" t="s">
        <v>44</v>
      </c>
      <c r="B65" s="767">
        <v>118</v>
      </c>
      <c r="C65" s="767">
        <v>64</v>
      </c>
      <c r="D65" s="767">
        <f t="shared" si="18"/>
        <v>182</v>
      </c>
      <c r="E65" s="767">
        <v>7</v>
      </c>
      <c r="F65" s="767">
        <v>64</v>
      </c>
      <c r="G65" s="767">
        <v>50</v>
      </c>
      <c r="H65" s="767">
        <f t="shared" si="19"/>
        <v>114</v>
      </c>
      <c r="I65" s="767">
        <v>8</v>
      </c>
      <c r="J65" s="767">
        <v>75</v>
      </c>
      <c r="K65" s="767">
        <v>49</v>
      </c>
      <c r="L65" s="767">
        <f t="shared" si="20"/>
        <v>124</v>
      </c>
      <c r="M65" s="767">
        <v>40</v>
      </c>
      <c r="N65" s="767">
        <f t="shared" si="21"/>
        <v>257</v>
      </c>
      <c r="O65" s="767">
        <f t="shared" si="21"/>
        <v>163</v>
      </c>
      <c r="P65" s="767">
        <f t="shared" si="21"/>
        <v>420</v>
      </c>
      <c r="Q65" s="767">
        <f t="shared" si="21"/>
        <v>55</v>
      </c>
    </row>
    <row r="66" spans="1:35" s="217" customFormat="1" ht="11.4" customHeight="1">
      <c r="A66" s="955" t="s">
        <v>60</v>
      </c>
      <c r="B66" s="767">
        <v>48</v>
      </c>
      <c r="C66" s="767">
        <v>24</v>
      </c>
      <c r="D66" s="767">
        <f t="shared" si="18"/>
        <v>72</v>
      </c>
      <c r="E66" s="767">
        <v>14</v>
      </c>
      <c r="F66" s="767">
        <v>35</v>
      </c>
      <c r="G66" s="767">
        <v>25</v>
      </c>
      <c r="H66" s="767">
        <f t="shared" si="19"/>
        <v>60</v>
      </c>
      <c r="I66" s="767">
        <v>12</v>
      </c>
      <c r="J66" s="767">
        <v>78</v>
      </c>
      <c r="K66" s="767">
        <v>9</v>
      </c>
      <c r="L66" s="767">
        <f t="shared" si="20"/>
        <v>87</v>
      </c>
      <c r="M66" s="767">
        <v>24</v>
      </c>
      <c r="N66" s="767">
        <f t="shared" si="21"/>
        <v>161</v>
      </c>
      <c r="O66" s="767">
        <f t="shared" si="21"/>
        <v>58</v>
      </c>
      <c r="P66" s="767">
        <f t="shared" si="21"/>
        <v>219</v>
      </c>
      <c r="Q66" s="767">
        <f t="shared" si="21"/>
        <v>50</v>
      </c>
      <c r="AI66" s="1343"/>
    </row>
    <row r="67" spans="1:35" s="217" customFormat="1" ht="11.4" customHeight="1">
      <c r="A67" s="955" t="s">
        <v>72</v>
      </c>
      <c r="B67" s="767">
        <v>0</v>
      </c>
      <c r="C67" s="767">
        <v>0</v>
      </c>
      <c r="D67" s="767">
        <f t="shared" si="18"/>
        <v>0</v>
      </c>
      <c r="E67" s="767">
        <v>0</v>
      </c>
      <c r="F67" s="767">
        <v>1</v>
      </c>
      <c r="G67" s="767">
        <v>9</v>
      </c>
      <c r="H67" s="767">
        <f t="shared" si="19"/>
        <v>10</v>
      </c>
      <c r="I67" s="767">
        <v>0</v>
      </c>
      <c r="J67" s="767">
        <v>19</v>
      </c>
      <c r="K67" s="767">
        <v>13</v>
      </c>
      <c r="L67" s="767">
        <f t="shared" si="20"/>
        <v>32</v>
      </c>
      <c r="M67" s="767">
        <v>11</v>
      </c>
      <c r="N67" s="767">
        <f t="shared" si="21"/>
        <v>20</v>
      </c>
      <c r="O67" s="767">
        <f t="shared" si="21"/>
        <v>22</v>
      </c>
      <c r="P67" s="767">
        <f t="shared" si="21"/>
        <v>42</v>
      </c>
      <c r="Q67" s="767">
        <f t="shared" si="21"/>
        <v>11</v>
      </c>
    </row>
    <row r="68" spans="1:35" s="217" customFormat="1" ht="11.4" customHeight="1">
      <c r="A68" s="955" t="s">
        <v>82</v>
      </c>
      <c r="B68" s="767">
        <v>40</v>
      </c>
      <c r="C68" s="767">
        <v>23</v>
      </c>
      <c r="D68" s="767">
        <f t="shared" si="18"/>
        <v>63</v>
      </c>
      <c r="E68" s="767">
        <v>2</v>
      </c>
      <c r="F68" s="767">
        <v>12</v>
      </c>
      <c r="G68" s="767">
        <v>13</v>
      </c>
      <c r="H68" s="767">
        <f t="shared" si="19"/>
        <v>25</v>
      </c>
      <c r="I68" s="767">
        <v>6</v>
      </c>
      <c r="J68" s="767">
        <v>34</v>
      </c>
      <c r="K68" s="767">
        <v>33</v>
      </c>
      <c r="L68" s="767">
        <f t="shared" si="20"/>
        <v>67</v>
      </c>
      <c r="M68" s="767">
        <v>15</v>
      </c>
      <c r="N68" s="767">
        <f t="shared" si="21"/>
        <v>86</v>
      </c>
      <c r="O68" s="767">
        <f t="shared" si="21"/>
        <v>69</v>
      </c>
      <c r="P68" s="767">
        <f t="shared" si="21"/>
        <v>155</v>
      </c>
      <c r="Q68" s="767">
        <f t="shared" si="21"/>
        <v>23</v>
      </c>
    </row>
    <row r="69" spans="1:35" s="217" customFormat="1" ht="11.4" customHeight="1">
      <c r="A69" s="955" t="s">
        <v>88</v>
      </c>
      <c r="B69" s="767">
        <v>20</v>
      </c>
      <c r="C69" s="767">
        <v>12</v>
      </c>
      <c r="D69" s="767">
        <f t="shared" si="18"/>
        <v>32</v>
      </c>
      <c r="E69" s="767">
        <v>0</v>
      </c>
      <c r="F69" s="767">
        <v>26</v>
      </c>
      <c r="G69" s="767">
        <v>19</v>
      </c>
      <c r="H69" s="767">
        <f t="shared" si="19"/>
        <v>45</v>
      </c>
      <c r="I69" s="767">
        <v>3</v>
      </c>
      <c r="J69" s="767">
        <v>28</v>
      </c>
      <c r="K69" s="767">
        <v>26</v>
      </c>
      <c r="L69" s="767">
        <f t="shared" si="20"/>
        <v>54</v>
      </c>
      <c r="M69" s="767">
        <v>21</v>
      </c>
      <c r="N69" s="767">
        <f t="shared" si="21"/>
        <v>74</v>
      </c>
      <c r="O69" s="767">
        <f t="shared" si="21"/>
        <v>57</v>
      </c>
      <c r="P69" s="767">
        <f t="shared" si="21"/>
        <v>131</v>
      </c>
      <c r="Q69" s="767">
        <f t="shared" si="21"/>
        <v>24</v>
      </c>
    </row>
    <row r="70" spans="1:35" s="217" customFormat="1" ht="11.4" customHeight="1" thickBot="1">
      <c r="A70" s="955" t="s">
        <v>98</v>
      </c>
      <c r="B70" s="767">
        <v>26</v>
      </c>
      <c r="C70" s="767">
        <v>8</v>
      </c>
      <c r="D70" s="767">
        <f t="shared" si="18"/>
        <v>34</v>
      </c>
      <c r="E70" s="767">
        <v>0</v>
      </c>
      <c r="F70" s="767">
        <v>12</v>
      </c>
      <c r="G70" s="767">
        <v>4</v>
      </c>
      <c r="H70" s="767">
        <f t="shared" si="19"/>
        <v>16</v>
      </c>
      <c r="I70" s="767">
        <v>0</v>
      </c>
      <c r="J70" s="767">
        <v>30</v>
      </c>
      <c r="K70" s="767">
        <v>14</v>
      </c>
      <c r="L70" s="767">
        <f t="shared" si="20"/>
        <v>44</v>
      </c>
      <c r="M70" s="767">
        <v>0</v>
      </c>
      <c r="N70" s="767">
        <f t="shared" si="21"/>
        <v>68</v>
      </c>
      <c r="O70" s="767">
        <f t="shared" si="21"/>
        <v>26</v>
      </c>
      <c r="P70" s="767">
        <f t="shared" si="21"/>
        <v>94</v>
      </c>
      <c r="Q70" s="767">
        <f t="shared" si="21"/>
        <v>0</v>
      </c>
    </row>
    <row r="71" spans="1:35" ht="12" customHeight="1" thickBot="1">
      <c r="A71" s="938" t="s">
        <v>143</v>
      </c>
      <c r="B71" s="939">
        <f t="shared" ref="B71:Q71" si="22">SUM(B64:B70)</f>
        <v>361</v>
      </c>
      <c r="C71" s="939">
        <f t="shared" si="22"/>
        <v>172</v>
      </c>
      <c r="D71" s="939">
        <f t="shared" si="22"/>
        <v>533</v>
      </c>
      <c r="E71" s="939">
        <f t="shared" si="22"/>
        <v>26</v>
      </c>
      <c r="F71" s="939">
        <f t="shared" si="22"/>
        <v>287</v>
      </c>
      <c r="G71" s="939">
        <f t="shared" si="22"/>
        <v>153</v>
      </c>
      <c r="H71" s="939">
        <f t="shared" si="22"/>
        <v>440</v>
      </c>
      <c r="I71" s="939">
        <f t="shared" si="22"/>
        <v>37</v>
      </c>
      <c r="J71" s="939">
        <f t="shared" si="22"/>
        <v>422</v>
      </c>
      <c r="K71" s="939">
        <f t="shared" si="22"/>
        <v>190</v>
      </c>
      <c r="L71" s="939">
        <f t="shared" si="22"/>
        <v>612</v>
      </c>
      <c r="M71" s="939">
        <f t="shared" si="22"/>
        <v>179</v>
      </c>
      <c r="N71" s="939">
        <f t="shared" si="22"/>
        <v>1070</v>
      </c>
      <c r="O71" s="939">
        <f t="shared" si="22"/>
        <v>515</v>
      </c>
      <c r="P71" s="939">
        <f t="shared" si="22"/>
        <v>1585</v>
      </c>
      <c r="Q71" s="940">
        <f t="shared" si="22"/>
        <v>242</v>
      </c>
    </row>
    <row r="72" spans="1:35" ht="9.75" customHeight="1">
      <c r="A72" s="931"/>
      <c r="B72" s="105"/>
      <c r="C72" s="527"/>
      <c r="D72" s="527"/>
      <c r="E72" s="527"/>
      <c r="F72" s="527"/>
      <c r="G72" s="527"/>
      <c r="H72" s="527"/>
      <c r="I72" s="527"/>
      <c r="J72" s="527"/>
      <c r="K72" s="527"/>
      <c r="L72" s="527"/>
      <c r="M72" s="527"/>
      <c r="N72" s="527"/>
      <c r="O72" s="527"/>
      <c r="P72" s="527"/>
      <c r="Q72" s="527"/>
    </row>
    <row r="73" spans="1:35" ht="11.25" customHeight="1">
      <c r="A73" s="1445" t="s">
        <v>792</v>
      </c>
      <c r="B73" s="1445"/>
      <c r="C73" s="1445"/>
      <c r="D73" s="1445"/>
      <c r="E73" s="1445"/>
      <c r="F73" s="1445"/>
      <c r="G73" s="1445"/>
      <c r="H73" s="1445"/>
      <c r="I73" s="1445"/>
      <c r="J73" s="1445"/>
      <c r="K73" s="1445"/>
      <c r="L73" s="1445"/>
      <c r="M73" s="1445"/>
      <c r="N73" s="1445"/>
      <c r="O73" s="1445"/>
      <c r="P73" s="1445"/>
      <c r="Q73" s="1445"/>
    </row>
    <row r="74" spans="1:35" ht="10.5" customHeight="1">
      <c r="A74" s="1445" t="s">
        <v>227</v>
      </c>
      <c r="B74" s="1445"/>
      <c r="C74" s="1445"/>
      <c r="D74" s="1445"/>
      <c r="E74" s="1445"/>
      <c r="F74" s="1445"/>
      <c r="G74" s="1445"/>
      <c r="H74" s="1445"/>
      <c r="I74" s="1445"/>
      <c r="J74" s="1445"/>
      <c r="K74" s="1445"/>
      <c r="L74" s="1445"/>
      <c r="M74" s="1445"/>
      <c r="N74" s="1445"/>
      <c r="O74" s="1445"/>
      <c r="P74" s="1445"/>
      <c r="Q74" s="1445"/>
    </row>
    <row r="75" spans="1:35" ht="6" customHeight="1">
      <c r="A75" s="1339"/>
      <c r="B75" s="733"/>
      <c r="C75" s="733"/>
      <c r="D75" s="733"/>
      <c r="E75" s="733"/>
      <c r="F75" s="733"/>
      <c r="G75" s="733"/>
      <c r="H75" s="733"/>
      <c r="I75" s="733"/>
      <c r="J75" s="733"/>
      <c r="K75" s="733"/>
      <c r="L75" s="733"/>
      <c r="M75" s="733"/>
      <c r="N75" s="733"/>
      <c r="O75" s="733"/>
      <c r="P75" s="733"/>
      <c r="Q75" s="733"/>
    </row>
    <row r="76" spans="1:35" s="1236" customFormat="1" ht="9.75" customHeight="1">
      <c r="A76" s="1758" t="s">
        <v>146</v>
      </c>
      <c r="B76" s="1760" t="s">
        <v>428</v>
      </c>
      <c r="C76" s="1761"/>
      <c r="D76" s="1761"/>
      <c r="E76" s="1762"/>
      <c r="F76" s="1760" t="s">
        <v>429</v>
      </c>
      <c r="G76" s="1761"/>
      <c r="H76" s="1761"/>
      <c r="I76" s="1762"/>
      <c r="J76" s="1763" t="s">
        <v>430</v>
      </c>
      <c r="K76" s="1764"/>
      <c r="L76" s="1764"/>
      <c r="M76" s="1765"/>
      <c r="N76" s="1766" t="s">
        <v>142</v>
      </c>
      <c r="O76" s="1767"/>
      <c r="P76" s="1767"/>
      <c r="Q76" s="1768"/>
    </row>
    <row r="77" spans="1:35" s="656" customFormat="1" ht="20.25" customHeight="1">
      <c r="A77" s="1759"/>
      <c r="B77" s="239" t="s">
        <v>706</v>
      </c>
      <c r="C77" s="239" t="s">
        <v>396</v>
      </c>
      <c r="D77" s="731" t="s">
        <v>708</v>
      </c>
      <c r="E77" s="731" t="s">
        <v>709</v>
      </c>
      <c r="F77" s="239" t="s">
        <v>706</v>
      </c>
      <c r="G77" s="239" t="s">
        <v>396</v>
      </c>
      <c r="H77" s="731" t="s">
        <v>708</v>
      </c>
      <c r="I77" s="731" t="s">
        <v>709</v>
      </c>
      <c r="J77" s="239" t="s">
        <v>706</v>
      </c>
      <c r="K77" s="239" t="s">
        <v>396</v>
      </c>
      <c r="L77" s="731" t="s">
        <v>708</v>
      </c>
      <c r="M77" s="731" t="s">
        <v>709</v>
      </c>
      <c r="N77" s="239" t="s">
        <v>706</v>
      </c>
      <c r="O77" s="239" t="s">
        <v>396</v>
      </c>
      <c r="P77" s="731" t="s">
        <v>708</v>
      </c>
      <c r="Q77" s="731" t="s">
        <v>709</v>
      </c>
    </row>
    <row r="78" spans="1:35" ht="11.4" customHeight="1">
      <c r="A78" s="937" t="s">
        <v>19</v>
      </c>
      <c r="B78" s="73">
        <v>422</v>
      </c>
      <c r="C78" s="73">
        <v>239</v>
      </c>
      <c r="D78" s="73">
        <f>+B78+C78</f>
        <v>661</v>
      </c>
      <c r="E78" s="73">
        <v>17</v>
      </c>
      <c r="F78" s="73">
        <v>298</v>
      </c>
      <c r="G78" s="73">
        <v>137</v>
      </c>
      <c r="H78" s="73">
        <f>+F78+G78</f>
        <v>435</v>
      </c>
      <c r="I78" s="73">
        <v>17</v>
      </c>
      <c r="J78" s="73">
        <v>224</v>
      </c>
      <c r="K78" s="73">
        <v>143</v>
      </c>
      <c r="L78" s="73">
        <f>+J78+K78</f>
        <v>367</v>
      </c>
      <c r="M78" s="73">
        <v>57</v>
      </c>
      <c r="N78" s="73">
        <f t="shared" ref="N78:Q79" si="23">+B78+F78+J78</f>
        <v>944</v>
      </c>
      <c r="O78" s="73">
        <f t="shared" si="23"/>
        <v>519</v>
      </c>
      <c r="P78" s="73">
        <f t="shared" si="23"/>
        <v>1463</v>
      </c>
      <c r="Q78" s="73">
        <f t="shared" si="23"/>
        <v>91</v>
      </c>
    </row>
    <row r="79" spans="1:35" ht="14.25" customHeight="1" thickBot="1">
      <c r="A79" s="937" t="s">
        <v>44</v>
      </c>
      <c r="B79" s="73">
        <v>1</v>
      </c>
      <c r="C79" s="73">
        <v>3</v>
      </c>
      <c r="D79" s="73">
        <f>+B79+C79</f>
        <v>4</v>
      </c>
      <c r="E79" s="73">
        <v>0</v>
      </c>
      <c r="F79" s="73">
        <v>3</v>
      </c>
      <c r="G79" s="73">
        <v>1</v>
      </c>
      <c r="H79" s="73">
        <f>+F79+G79</f>
        <v>4</v>
      </c>
      <c r="I79" s="73">
        <v>0</v>
      </c>
      <c r="J79" s="73">
        <v>6</v>
      </c>
      <c r="K79" s="73">
        <v>7</v>
      </c>
      <c r="L79" s="73">
        <f>+J79+K79</f>
        <v>13</v>
      </c>
      <c r="M79" s="73">
        <v>0</v>
      </c>
      <c r="N79" s="73">
        <f t="shared" si="23"/>
        <v>10</v>
      </c>
      <c r="O79" s="73">
        <f t="shared" si="23"/>
        <v>11</v>
      </c>
      <c r="P79" s="73">
        <f t="shared" si="23"/>
        <v>21</v>
      </c>
      <c r="Q79" s="73">
        <f t="shared" si="23"/>
        <v>0</v>
      </c>
    </row>
    <row r="80" spans="1:35" ht="12" customHeight="1" thickBot="1">
      <c r="A80" s="938" t="s">
        <v>143</v>
      </c>
      <c r="B80" s="939">
        <f t="shared" ref="B80:Q80" si="24">SUM(B78:B79)</f>
        <v>423</v>
      </c>
      <c r="C80" s="939">
        <f t="shared" si="24"/>
        <v>242</v>
      </c>
      <c r="D80" s="939">
        <f t="shared" si="24"/>
        <v>665</v>
      </c>
      <c r="E80" s="939">
        <f t="shared" si="24"/>
        <v>17</v>
      </c>
      <c r="F80" s="939">
        <f t="shared" si="24"/>
        <v>301</v>
      </c>
      <c r="G80" s="939">
        <f t="shared" si="24"/>
        <v>138</v>
      </c>
      <c r="H80" s="939">
        <f t="shared" si="24"/>
        <v>439</v>
      </c>
      <c r="I80" s="939">
        <f t="shared" si="24"/>
        <v>17</v>
      </c>
      <c r="J80" s="939">
        <f t="shared" si="24"/>
        <v>230</v>
      </c>
      <c r="K80" s="939">
        <f t="shared" si="24"/>
        <v>150</v>
      </c>
      <c r="L80" s="939">
        <f t="shared" si="24"/>
        <v>380</v>
      </c>
      <c r="M80" s="939">
        <f t="shared" si="24"/>
        <v>57</v>
      </c>
      <c r="N80" s="939">
        <f t="shared" si="24"/>
        <v>954</v>
      </c>
      <c r="O80" s="939">
        <f t="shared" si="24"/>
        <v>530</v>
      </c>
      <c r="P80" s="939">
        <f t="shared" si="24"/>
        <v>1484</v>
      </c>
      <c r="Q80" s="940">
        <f t="shared" si="24"/>
        <v>91</v>
      </c>
    </row>
    <row r="81" spans="1:17" ht="11.1" customHeight="1">
      <c r="A81" s="931"/>
      <c r="B81" s="105"/>
      <c r="C81" s="527"/>
      <c r="D81" s="527"/>
      <c r="E81" s="527"/>
      <c r="F81" s="527"/>
      <c r="G81" s="527"/>
      <c r="H81" s="527"/>
      <c r="I81" s="527"/>
      <c r="J81" s="527"/>
      <c r="K81" s="527"/>
      <c r="L81" s="527"/>
      <c r="M81" s="527"/>
      <c r="N81" s="527"/>
      <c r="O81" s="527"/>
      <c r="P81" s="527"/>
      <c r="Q81" s="527"/>
    </row>
  </sheetData>
  <sortState ref="A8:Q28">
    <sortCondition ref="A7:A28"/>
  </sortState>
  <mergeCells count="28">
    <mergeCell ref="A2:Q2"/>
    <mergeCell ref="A3:Q3"/>
    <mergeCell ref="A5:A6"/>
    <mergeCell ref="B5:E5"/>
    <mergeCell ref="F5:I5"/>
    <mergeCell ref="J5:M5"/>
    <mergeCell ref="N5:Q5"/>
    <mergeCell ref="A30:Q30"/>
    <mergeCell ref="A31:Q31"/>
    <mergeCell ref="A33:A34"/>
    <mergeCell ref="B33:E33"/>
    <mergeCell ref="F33:I33"/>
    <mergeCell ref="J33:M33"/>
    <mergeCell ref="N33:Q33"/>
    <mergeCell ref="A59:Q59"/>
    <mergeCell ref="A60:Q60"/>
    <mergeCell ref="A62:A63"/>
    <mergeCell ref="B62:E62"/>
    <mergeCell ref="F62:I62"/>
    <mergeCell ref="J62:M62"/>
    <mergeCell ref="N62:Q62"/>
    <mergeCell ref="A73:Q73"/>
    <mergeCell ref="A74:Q74"/>
    <mergeCell ref="A76:A77"/>
    <mergeCell ref="B76:E76"/>
    <mergeCell ref="F76:I76"/>
    <mergeCell ref="J76:M76"/>
    <mergeCell ref="N76:Q76"/>
  </mergeCells>
  <printOptions horizontalCentered="1"/>
  <pageMargins left="0.51181102362204722" right="0.31496062992125984" top="0.39370078740157483" bottom="0.35433070866141736" header="0.31496062992125984" footer="0.31496062992125984"/>
  <pageSetup paperSize="9" scale="95" orientation="landscape" r:id="rId1"/>
  <headerFooter>
    <oddFooter>&amp;C &amp;P</oddFooter>
  </headerFooter>
  <rowBreaks count="1" manualBreakCount="1">
    <brk id="2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V75"/>
  <sheetViews>
    <sheetView workbookViewId="0">
      <selection activeCell="C19" sqref="C19"/>
    </sheetView>
  </sheetViews>
  <sheetFormatPr baseColWidth="10" defaultColWidth="11.44140625" defaultRowHeight="13.8"/>
  <cols>
    <col min="1" max="1" width="25.33203125" style="478" customWidth="1"/>
    <col min="2" max="2" width="7.33203125" style="305" customWidth="1"/>
    <col min="3" max="17" width="7.33203125" style="478" customWidth="1"/>
    <col min="18" max="16384" width="11.44140625" style="478"/>
  </cols>
  <sheetData>
    <row r="1" spans="1:17" ht="11.25" customHeight="1">
      <c r="A1" s="1726" t="s">
        <v>845</v>
      </c>
      <c r="B1" s="1726"/>
      <c r="C1" s="1726"/>
      <c r="D1" s="1726"/>
      <c r="E1" s="1726"/>
      <c r="F1" s="1726"/>
      <c r="G1" s="1726"/>
      <c r="H1" s="1726"/>
      <c r="I1" s="1726"/>
      <c r="J1" s="1726"/>
      <c r="K1" s="1726"/>
      <c r="L1" s="1726"/>
      <c r="M1" s="1726"/>
      <c r="N1" s="1726"/>
      <c r="O1" s="1726"/>
      <c r="P1" s="1726"/>
      <c r="Q1" s="1726"/>
    </row>
    <row r="2" spans="1:17" ht="11.1" customHeight="1">
      <c r="A2" s="1726" t="s">
        <v>227</v>
      </c>
      <c r="B2" s="1726"/>
      <c r="C2" s="1726"/>
      <c r="D2" s="1726"/>
      <c r="E2" s="1726"/>
      <c r="F2" s="1726"/>
      <c r="G2" s="1726"/>
      <c r="H2" s="1726"/>
      <c r="I2" s="1726"/>
      <c r="J2" s="1726"/>
      <c r="K2" s="1726"/>
      <c r="L2" s="1726"/>
      <c r="M2" s="1726"/>
      <c r="N2" s="1726"/>
      <c r="O2" s="1726"/>
      <c r="P2" s="1726"/>
      <c r="Q2" s="1726"/>
    </row>
    <row r="3" spans="1:17" s="656" customFormat="1" ht="12" customHeight="1">
      <c r="A3" s="1758" t="s">
        <v>457</v>
      </c>
      <c r="B3" s="1780" t="s">
        <v>428</v>
      </c>
      <c r="C3" s="1781"/>
      <c r="D3" s="1781"/>
      <c r="E3" s="1782"/>
      <c r="F3" s="1780" t="s">
        <v>429</v>
      </c>
      <c r="G3" s="1781"/>
      <c r="H3" s="1781"/>
      <c r="I3" s="1782"/>
      <c r="J3" s="1720" t="s">
        <v>430</v>
      </c>
      <c r="K3" s="1721"/>
      <c r="L3" s="1721"/>
      <c r="M3" s="1722"/>
      <c r="N3" s="1723" t="s">
        <v>142</v>
      </c>
      <c r="O3" s="1724"/>
      <c r="P3" s="1724"/>
      <c r="Q3" s="1725"/>
    </row>
    <row r="4" spans="1:17" s="656" customFormat="1" ht="26.25" customHeight="1">
      <c r="A4" s="1759"/>
      <c r="B4" s="255" t="s">
        <v>706</v>
      </c>
      <c r="C4" s="256" t="s">
        <v>396</v>
      </c>
      <c r="D4" s="256" t="s">
        <v>708</v>
      </c>
      <c r="E4" s="256" t="s">
        <v>709</v>
      </c>
      <c r="F4" s="256" t="s">
        <v>706</v>
      </c>
      <c r="G4" s="256" t="s">
        <v>396</v>
      </c>
      <c r="H4" s="256" t="s">
        <v>708</v>
      </c>
      <c r="I4" s="256" t="s">
        <v>709</v>
      </c>
      <c r="J4" s="256" t="s">
        <v>706</v>
      </c>
      <c r="K4" s="256" t="s">
        <v>396</v>
      </c>
      <c r="L4" s="256" t="s">
        <v>708</v>
      </c>
      <c r="M4" s="256" t="s">
        <v>709</v>
      </c>
      <c r="N4" s="256" t="s">
        <v>706</v>
      </c>
      <c r="O4" s="256" t="s">
        <v>396</v>
      </c>
      <c r="P4" s="256" t="s">
        <v>708</v>
      </c>
      <c r="Q4" s="256" t="s">
        <v>709</v>
      </c>
    </row>
    <row r="5" spans="1:17">
      <c r="A5" s="943" t="s">
        <v>8</v>
      </c>
      <c r="B5" s="944"/>
      <c r="C5" s="945"/>
      <c r="D5" s="945"/>
      <c r="E5" s="945"/>
      <c r="F5" s="945"/>
      <c r="G5" s="945"/>
      <c r="H5" s="945"/>
      <c r="I5" s="945"/>
      <c r="J5" s="945"/>
      <c r="K5" s="945"/>
      <c r="L5" s="945"/>
      <c r="M5" s="945"/>
      <c r="N5" s="945"/>
      <c r="O5" s="945"/>
      <c r="P5" s="945"/>
      <c r="Q5" s="945"/>
    </row>
    <row r="6" spans="1:17">
      <c r="A6" s="946" t="s">
        <v>521</v>
      </c>
      <c r="B6" s="520">
        <v>103</v>
      </c>
      <c r="C6" s="520">
        <v>17</v>
      </c>
      <c r="D6" s="520">
        <v>120</v>
      </c>
      <c r="E6" s="520">
        <v>3</v>
      </c>
      <c r="F6" s="520">
        <v>66</v>
      </c>
      <c r="G6" s="520">
        <v>19</v>
      </c>
      <c r="H6" s="520">
        <v>85</v>
      </c>
      <c r="I6" s="520">
        <v>4</v>
      </c>
      <c r="J6" s="520">
        <v>94</v>
      </c>
      <c r="K6" s="520">
        <v>17</v>
      </c>
      <c r="L6" s="520">
        <v>111</v>
      </c>
      <c r="M6" s="520">
        <v>53</v>
      </c>
      <c r="N6" s="520">
        <v>263</v>
      </c>
      <c r="O6" s="520">
        <v>53</v>
      </c>
      <c r="P6" s="520">
        <v>316</v>
      </c>
      <c r="Q6" s="520">
        <v>60</v>
      </c>
    </row>
    <row r="7" spans="1:17">
      <c r="A7" s="947" t="s">
        <v>522</v>
      </c>
      <c r="B7" s="520">
        <v>79</v>
      </c>
      <c r="C7" s="520">
        <v>33</v>
      </c>
      <c r="D7" s="520">
        <v>112</v>
      </c>
      <c r="E7" s="520">
        <v>13</v>
      </c>
      <c r="F7" s="520">
        <v>63</v>
      </c>
      <c r="G7" s="520">
        <v>18</v>
      </c>
      <c r="H7" s="520">
        <v>81</v>
      </c>
      <c r="I7" s="520">
        <v>0</v>
      </c>
      <c r="J7" s="520">
        <v>88</v>
      </c>
      <c r="K7" s="520">
        <v>29</v>
      </c>
      <c r="L7" s="520">
        <v>117</v>
      </c>
      <c r="M7" s="520">
        <v>24</v>
      </c>
      <c r="N7" s="520">
        <v>230</v>
      </c>
      <c r="O7" s="520">
        <v>80</v>
      </c>
      <c r="P7" s="520">
        <v>310</v>
      </c>
      <c r="Q7" s="520">
        <v>37</v>
      </c>
    </row>
    <row r="8" spans="1:17">
      <c r="A8" s="948" t="s">
        <v>14</v>
      </c>
      <c r="B8" s="520"/>
      <c r="C8" s="520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</row>
    <row r="9" spans="1:17">
      <c r="A9" s="517" t="s">
        <v>523</v>
      </c>
      <c r="B9" s="520">
        <v>112</v>
      </c>
      <c r="C9" s="520">
        <v>76</v>
      </c>
      <c r="D9" s="520">
        <v>188</v>
      </c>
      <c r="E9" s="520">
        <v>19</v>
      </c>
      <c r="F9" s="520">
        <v>69</v>
      </c>
      <c r="G9" s="520">
        <v>46</v>
      </c>
      <c r="H9" s="520">
        <v>115</v>
      </c>
      <c r="I9" s="520">
        <v>7</v>
      </c>
      <c r="J9" s="520">
        <v>120</v>
      </c>
      <c r="K9" s="520">
        <v>49</v>
      </c>
      <c r="L9" s="520">
        <v>169</v>
      </c>
      <c r="M9" s="520">
        <v>44</v>
      </c>
      <c r="N9" s="520">
        <v>301</v>
      </c>
      <c r="O9" s="520">
        <v>171</v>
      </c>
      <c r="P9" s="520">
        <v>472</v>
      </c>
      <c r="Q9" s="520">
        <v>70</v>
      </c>
    </row>
    <row r="10" spans="1:17">
      <c r="A10" s="517" t="s">
        <v>693</v>
      </c>
      <c r="B10" s="520">
        <v>179</v>
      </c>
      <c r="C10" s="520">
        <v>78</v>
      </c>
      <c r="D10" s="520">
        <v>257</v>
      </c>
      <c r="E10" s="520">
        <v>8</v>
      </c>
      <c r="F10" s="520">
        <v>138</v>
      </c>
      <c r="G10" s="520">
        <v>58</v>
      </c>
      <c r="H10" s="520">
        <v>196</v>
      </c>
      <c r="I10" s="520">
        <v>24</v>
      </c>
      <c r="J10" s="520">
        <v>124</v>
      </c>
      <c r="K10" s="520">
        <v>60</v>
      </c>
      <c r="L10" s="520">
        <v>184</v>
      </c>
      <c r="M10" s="520">
        <v>61</v>
      </c>
      <c r="N10" s="520">
        <v>441</v>
      </c>
      <c r="O10" s="520">
        <v>196</v>
      </c>
      <c r="P10" s="520">
        <v>637</v>
      </c>
      <c r="Q10" s="520">
        <v>93</v>
      </c>
    </row>
    <row r="11" spans="1:17">
      <c r="A11" s="529" t="s">
        <v>19</v>
      </c>
      <c r="B11" s="520"/>
      <c r="C11" s="520"/>
      <c r="D11" s="520"/>
      <c r="E11" s="520"/>
      <c r="F11" s="520"/>
      <c r="G11" s="520"/>
      <c r="H11" s="520"/>
      <c r="I11" s="520"/>
      <c r="J11" s="520"/>
      <c r="K11" s="520"/>
      <c r="L11" s="520"/>
      <c r="M11" s="520"/>
      <c r="N11" s="520"/>
      <c r="O11" s="520"/>
      <c r="P11" s="520"/>
      <c r="Q11" s="520"/>
    </row>
    <row r="12" spans="1:17">
      <c r="A12" s="947" t="s">
        <v>678</v>
      </c>
      <c r="B12" s="520">
        <v>34</v>
      </c>
      <c r="C12" s="520">
        <v>26</v>
      </c>
      <c r="D12" s="520">
        <v>60</v>
      </c>
      <c r="E12" s="520">
        <v>11</v>
      </c>
      <c r="F12" s="520">
        <v>26</v>
      </c>
      <c r="G12" s="520">
        <v>25</v>
      </c>
      <c r="H12" s="520">
        <v>51</v>
      </c>
      <c r="I12" s="520">
        <v>5</v>
      </c>
      <c r="J12" s="520">
        <v>0</v>
      </c>
      <c r="K12" s="520">
        <v>0</v>
      </c>
      <c r="L12" s="520">
        <v>0</v>
      </c>
      <c r="M12" s="520">
        <v>0</v>
      </c>
      <c r="N12" s="520">
        <v>60</v>
      </c>
      <c r="O12" s="520">
        <v>51</v>
      </c>
      <c r="P12" s="520">
        <v>111</v>
      </c>
      <c r="Q12" s="520">
        <v>16</v>
      </c>
    </row>
    <row r="13" spans="1:17" ht="27.6">
      <c r="A13" s="947" t="s">
        <v>526</v>
      </c>
      <c r="B13" s="520">
        <v>627</v>
      </c>
      <c r="C13" s="520">
        <v>227</v>
      </c>
      <c r="D13" s="520">
        <v>854</v>
      </c>
      <c r="E13" s="520">
        <v>13</v>
      </c>
      <c r="F13" s="520">
        <v>569</v>
      </c>
      <c r="G13" s="520">
        <v>200</v>
      </c>
      <c r="H13" s="520">
        <v>769</v>
      </c>
      <c r="I13" s="520">
        <v>37</v>
      </c>
      <c r="J13" s="520">
        <v>635</v>
      </c>
      <c r="K13" s="520">
        <v>207</v>
      </c>
      <c r="L13" s="520">
        <v>842</v>
      </c>
      <c r="M13" s="520">
        <v>121</v>
      </c>
      <c r="N13" s="520">
        <v>1831</v>
      </c>
      <c r="O13" s="520">
        <v>634</v>
      </c>
      <c r="P13" s="520">
        <v>2465</v>
      </c>
      <c r="Q13" s="520">
        <v>171</v>
      </c>
    </row>
    <row r="14" spans="1:17">
      <c r="A14" s="947" t="s">
        <v>694</v>
      </c>
      <c r="B14" s="949">
        <v>196</v>
      </c>
      <c r="C14" s="520">
        <v>145</v>
      </c>
      <c r="D14" s="520">
        <v>341</v>
      </c>
      <c r="E14" s="520">
        <v>1</v>
      </c>
      <c r="F14" s="520">
        <v>151</v>
      </c>
      <c r="G14" s="520">
        <v>75</v>
      </c>
      <c r="H14" s="520">
        <v>226</v>
      </c>
      <c r="I14" s="520">
        <v>2</v>
      </c>
      <c r="J14" s="520">
        <v>156</v>
      </c>
      <c r="K14" s="520">
        <v>122</v>
      </c>
      <c r="L14" s="520">
        <v>278</v>
      </c>
      <c r="M14" s="520">
        <v>48</v>
      </c>
      <c r="N14" s="520">
        <v>503</v>
      </c>
      <c r="O14" s="520">
        <v>342</v>
      </c>
      <c r="P14" s="520">
        <v>845</v>
      </c>
      <c r="Q14" s="520">
        <v>51</v>
      </c>
    </row>
    <row r="15" spans="1:17">
      <c r="A15" s="948" t="s">
        <v>28</v>
      </c>
      <c r="B15" s="949"/>
      <c r="C15" s="520"/>
      <c r="D15" s="520"/>
      <c r="E15" s="520"/>
      <c r="F15" s="520"/>
      <c r="G15" s="520"/>
      <c r="H15" s="520"/>
      <c r="I15" s="520"/>
      <c r="J15" s="520"/>
      <c r="K15" s="520"/>
      <c r="L15" s="520"/>
      <c r="M15" s="520"/>
      <c r="N15" s="520"/>
      <c r="O15" s="520"/>
      <c r="P15" s="520"/>
      <c r="Q15" s="520"/>
    </row>
    <row r="16" spans="1:17">
      <c r="A16" s="947" t="s">
        <v>682</v>
      </c>
      <c r="B16" s="520">
        <v>101</v>
      </c>
      <c r="C16" s="520">
        <v>31</v>
      </c>
      <c r="D16" s="520">
        <v>132</v>
      </c>
      <c r="E16" s="520">
        <v>59</v>
      </c>
      <c r="F16" s="520">
        <v>180</v>
      </c>
      <c r="G16" s="520">
        <v>43</v>
      </c>
      <c r="H16" s="520">
        <v>223</v>
      </c>
      <c r="I16" s="520">
        <v>78</v>
      </c>
      <c r="J16" s="520">
        <v>114</v>
      </c>
      <c r="K16" s="520">
        <v>18</v>
      </c>
      <c r="L16" s="520">
        <v>132</v>
      </c>
      <c r="M16" s="520">
        <v>38</v>
      </c>
      <c r="N16" s="520">
        <v>395</v>
      </c>
      <c r="O16" s="520">
        <v>92</v>
      </c>
      <c r="P16" s="520">
        <v>487</v>
      </c>
      <c r="Q16" s="520">
        <v>175</v>
      </c>
    </row>
    <row r="17" spans="1:17">
      <c r="A17" s="948" t="s">
        <v>40</v>
      </c>
      <c r="B17" s="520"/>
      <c r="C17" s="520"/>
      <c r="D17" s="520"/>
      <c r="E17" s="520"/>
      <c r="F17" s="520"/>
      <c r="G17" s="520"/>
      <c r="H17" s="520"/>
      <c r="I17" s="520"/>
      <c r="J17" s="520"/>
      <c r="K17" s="520"/>
      <c r="L17" s="520"/>
      <c r="M17" s="520"/>
      <c r="N17" s="520"/>
      <c r="O17" s="520"/>
      <c r="P17" s="520"/>
      <c r="Q17" s="520"/>
    </row>
    <row r="18" spans="1:17">
      <c r="A18" s="517" t="s">
        <v>695</v>
      </c>
      <c r="B18" s="520">
        <v>16</v>
      </c>
      <c r="C18" s="520">
        <v>6</v>
      </c>
      <c r="D18" s="520">
        <v>22</v>
      </c>
      <c r="E18" s="520">
        <v>4</v>
      </c>
      <c r="F18" s="520">
        <v>14</v>
      </c>
      <c r="G18" s="520">
        <v>11</v>
      </c>
      <c r="H18" s="520">
        <v>25</v>
      </c>
      <c r="I18" s="520">
        <v>1</v>
      </c>
      <c r="J18" s="520">
        <v>14</v>
      </c>
      <c r="K18" s="520">
        <v>1</v>
      </c>
      <c r="L18" s="520">
        <v>15</v>
      </c>
      <c r="M18" s="520">
        <v>8</v>
      </c>
      <c r="N18" s="520">
        <v>44</v>
      </c>
      <c r="O18" s="520">
        <v>18</v>
      </c>
      <c r="P18" s="520">
        <v>62</v>
      </c>
      <c r="Q18" s="520">
        <v>13</v>
      </c>
    </row>
    <row r="19" spans="1:17">
      <c r="A19" s="529" t="s">
        <v>44</v>
      </c>
      <c r="B19" s="520"/>
      <c r="C19" s="520"/>
      <c r="D19" s="520"/>
      <c r="E19" s="520"/>
      <c r="F19" s="520"/>
      <c r="G19" s="520"/>
      <c r="H19" s="520"/>
      <c r="I19" s="520"/>
      <c r="J19" s="520"/>
      <c r="K19" s="520"/>
      <c r="L19" s="520"/>
      <c r="M19" s="520"/>
      <c r="N19" s="520"/>
      <c r="O19" s="520"/>
      <c r="P19" s="520"/>
      <c r="Q19" s="520"/>
    </row>
    <row r="20" spans="1:17">
      <c r="A20" s="517" t="s">
        <v>528</v>
      </c>
      <c r="B20" s="520">
        <v>303</v>
      </c>
      <c r="C20" s="520">
        <v>106</v>
      </c>
      <c r="D20" s="520">
        <v>409</v>
      </c>
      <c r="E20" s="520">
        <v>30</v>
      </c>
      <c r="F20" s="520">
        <v>179</v>
      </c>
      <c r="G20" s="520">
        <v>90</v>
      </c>
      <c r="H20" s="520">
        <v>269</v>
      </c>
      <c r="I20" s="520">
        <v>11</v>
      </c>
      <c r="J20" s="520">
        <v>183</v>
      </c>
      <c r="K20" s="520">
        <v>89</v>
      </c>
      <c r="L20" s="520">
        <v>272</v>
      </c>
      <c r="M20" s="520">
        <v>73</v>
      </c>
      <c r="N20" s="520">
        <v>665</v>
      </c>
      <c r="O20" s="520">
        <v>285</v>
      </c>
      <c r="P20" s="520">
        <v>950</v>
      </c>
      <c r="Q20" s="520">
        <v>114</v>
      </c>
    </row>
    <row r="21" spans="1:17">
      <c r="A21" s="529" t="s">
        <v>458</v>
      </c>
      <c r="B21" s="520"/>
      <c r="C21" s="520"/>
      <c r="D21" s="520"/>
      <c r="E21" s="520"/>
      <c r="F21" s="520"/>
      <c r="G21" s="520"/>
      <c r="H21" s="520"/>
      <c r="I21" s="520"/>
      <c r="J21" s="520"/>
      <c r="K21" s="520"/>
      <c r="L21" s="520"/>
      <c r="M21" s="520"/>
      <c r="N21" s="520"/>
      <c r="O21" s="520"/>
      <c r="P21" s="520"/>
      <c r="Q21" s="520"/>
    </row>
    <row r="22" spans="1:17">
      <c r="A22" s="517" t="s">
        <v>686</v>
      </c>
      <c r="B22" s="520">
        <v>110</v>
      </c>
      <c r="C22" s="520">
        <v>40</v>
      </c>
      <c r="D22" s="520">
        <v>150</v>
      </c>
      <c r="E22" s="520">
        <v>10</v>
      </c>
      <c r="F22" s="520">
        <v>52</v>
      </c>
      <c r="G22" s="520">
        <v>28</v>
      </c>
      <c r="H22" s="520">
        <v>80</v>
      </c>
      <c r="I22" s="520">
        <v>12</v>
      </c>
      <c r="J22" s="520">
        <v>47</v>
      </c>
      <c r="K22" s="520">
        <v>37</v>
      </c>
      <c r="L22" s="520">
        <v>84</v>
      </c>
      <c r="M22" s="520">
        <v>36</v>
      </c>
      <c r="N22" s="520">
        <v>209</v>
      </c>
      <c r="O22" s="520">
        <v>105</v>
      </c>
      <c r="P22" s="520">
        <v>314</v>
      </c>
      <c r="Q22" s="520">
        <v>58</v>
      </c>
    </row>
    <row r="23" spans="1:17">
      <c r="A23" s="529" t="s">
        <v>60</v>
      </c>
      <c r="B23" s="520"/>
      <c r="C23" s="520"/>
      <c r="D23" s="520"/>
      <c r="E23" s="520"/>
      <c r="F23" s="520"/>
      <c r="G23" s="520"/>
      <c r="H23" s="520"/>
      <c r="I23" s="520"/>
      <c r="J23" s="520"/>
      <c r="K23" s="520"/>
      <c r="L23" s="520"/>
      <c r="M23" s="520"/>
      <c r="N23" s="520"/>
      <c r="O23" s="520"/>
      <c r="P23" s="520"/>
      <c r="Q23" s="520"/>
    </row>
    <row r="24" spans="1:17">
      <c r="A24" s="947" t="s">
        <v>65</v>
      </c>
      <c r="B24" s="520">
        <v>208</v>
      </c>
      <c r="C24" s="520">
        <v>104</v>
      </c>
      <c r="D24" s="520">
        <v>312</v>
      </c>
      <c r="E24" s="520">
        <v>15</v>
      </c>
      <c r="F24" s="520">
        <v>201</v>
      </c>
      <c r="G24" s="520">
        <v>71</v>
      </c>
      <c r="H24" s="520">
        <v>272</v>
      </c>
      <c r="I24" s="520">
        <v>19</v>
      </c>
      <c r="J24" s="520">
        <v>182</v>
      </c>
      <c r="K24" s="520">
        <v>78</v>
      </c>
      <c r="L24" s="520">
        <v>260</v>
      </c>
      <c r="M24" s="520">
        <v>56</v>
      </c>
      <c r="N24" s="520">
        <v>591</v>
      </c>
      <c r="O24" s="520">
        <v>253</v>
      </c>
      <c r="P24" s="520">
        <v>844</v>
      </c>
      <c r="Q24" s="520">
        <v>90</v>
      </c>
    </row>
    <row r="25" spans="1:17">
      <c r="A25" s="947" t="s">
        <v>67</v>
      </c>
      <c r="B25" s="520">
        <v>57</v>
      </c>
      <c r="C25" s="520">
        <v>20</v>
      </c>
      <c r="D25" s="520">
        <v>77</v>
      </c>
      <c r="E25" s="520">
        <v>12</v>
      </c>
      <c r="F25" s="520">
        <v>41</v>
      </c>
      <c r="G25" s="520">
        <v>11</v>
      </c>
      <c r="H25" s="520">
        <v>52</v>
      </c>
      <c r="I25" s="520">
        <v>21</v>
      </c>
      <c r="J25" s="520">
        <v>55</v>
      </c>
      <c r="K25" s="520">
        <v>13</v>
      </c>
      <c r="L25" s="520">
        <v>68</v>
      </c>
      <c r="M25" s="520">
        <v>37</v>
      </c>
      <c r="N25" s="520">
        <v>153</v>
      </c>
      <c r="O25" s="520">
        <v>44</v>
      </c>
      <c r="P25" s="520">
        <v>197</v>
      </c>
      <c r="Q25" s="520">
        <v>70</v>
      </c>
    </row>
    <row r="26" spans="1:17">
      <c r="A26" s="948" t="s">
        <v>72</v>
      </c>
      <c r="B26" s="520"/>
      <c r="C26" s="52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520"/>
      <c r="O26" s="520"/>
      <c r="P26" s="520"/>
      <c r="Q26" s="520"/>
    </row>
    <row r="27" spans="1:17">
      <c r="A27" s="517" t="s">
        <v>530</v>
      </c>
      <c r="B27" s="520">
        <v>242</v>
      </c>
      <c r="C27" s="520">
        <v>84</v>
      </c>
      <c r="D27" s="520">
        <v>326</v>
      </c>
      <c r="E27" s="520">
        <v>27</v>
      </c>
      <c r="F27" s="520">
        <v>182</v>
      </c>
      <c r="G27" s="520">
        <v>48</v>
      </c>
      <c r="H27" s="520">
        <v>230</v>
      </c>
      <c r="I27" s="520">
        <v>12</v>
      </c>
      <c r="J27" s="520">
        <v>200</v>
      </c>
      <c r="K27" s="520">
        <v>83</v>
      </c>
      <c r="L27" s="520">
        <v>283</v>
      </c>
      <c r="M27" s="520">
        <v>55</v>
      </c>
      <c r="N27" s="520">
        <v>624</v>
      </c>
      <c r="O27" s="520">
        <v>215</v>
      </c>
      <c r="P27" s="520">
        <v>839</v>
      </c>
      <c r="Q27" s="520">
        <v>94</v>
      </c>
    </row>
    <row r="28" spans="1:17">
      <c r="A28" s="517" t="s">
        <v>696</v>
      </c>
      <c r="B28" s="520">
        <v>32</v>
      </c>
      <c r="C28" s="520">
        <v>7</v>
      </c>
      <c r="D28" s="520">
        <v>39</v>
      </c>
      <c r="E28" s="520">
        <v>0</v>
      </c>
      <c r="F28" s="520">
        <v>37</v>
      </c>
      <c r="G28" s="520">
        <v>10</v>
      </c>
      <c r="H28" s="520">
        <v>47</v>
      </c>
      <c r="I28" s="520">
        <v>15</v>
      </c>
      <c r="J28" s="520">
        <v>40</v>
      </c>
      <c r="K28" s="520">
        <v>16</v>
      </c>
      <c r="L28" s="520">
        <v>56</v>
      </c>
      <c r="M28" s="520">
        <v>15</v>
      </c>
      <c r="N28" s="520">
        <v>109</v>
      </c>
      <c r="O28" s="520">
        <v>33</v>
      </c>
      <c r="P28" s="520">
        <v>142</v>
      </c>
      <c r="Q28" s="520">
        <v>30</v>
      </c>
    </row>
    <row r="29" spans="1:17">
      <c r="A29" s="529" t="s">
        <v>82</v>
      </c>
      <c r="B29" s="520"/>
      <c r="C29" s="520"/>
      <c r="D29" s="520"/>
      <c r="E29" s="520"/>
      <c r="F29" s="520"/>
      <c r="G29" s="520"/>
      <c r="H29" s="520"/>
      <c r="I29" s="520"/>
      <c r="J29" s="520"/>
      <c r="K29" s="520"/>
      <c r="L29" s="520"/>
      <c r="M29" s="520"/>
      <c r="N29" s="520"/>
      <c r="O29" s="520"/>
      <c r="P29" s="520"/>
      <c r="Q29" s="520"/>
    </row>
    <row r="30" spans="1:17">
      <c r="A30" s="517" t="s">
        <v>533</v>
      </c>
      <c r="B30" s="520">
        <v>57</v>
      </c>
      <c r="C30" s="520">
        <v>59</v>
      </c>
      <c r="D30" s="520">
        <v>116</v>
      </c>
      <c r="E30" s="520">
        <v>7</v>
      </c>
      <c r="F30" s="520">
        <v>30</v>
      </c>
      <c r="G30" s="520">
        <v>23</v>
      </c>
      <c r="H30" s="520">
        <v>53</v>
      </c>
      <c r="I30" s="520">
        <v>9</v>
      </c>
      <c r="J30" s="520">
        <v>28</v>
      </c>
      <c r="K30" s="520">
        <v>27</v>
      </c>
      <c r="L30" s="520">
        <v>55</v>
      </c>
      <c r="M30" s="520">
        <v>25</v>
      </c>
      <c r="N30" s="520">
        <v>115</v>
      </c>
      <c r="O30" s="520">
        <v>109</v>
      </c>
      <c r="P30" s="520">
        <v>224</v>
      </c>
      <c r="Q30" s="520">
        <v>41</v>
      </c>
    </row>
    <row r="31" spans="1:17">
      <c r="A31" s="517" t="s">
        <v>532</v>
      </c>
      <c r="B31" s="520">
        <v>200</v>
      </c>
      <c r="C31" s="520">
        <v>73</v>
      </c>
      <c r="D31" s="520">
        <v>273</v>
      </c>
      <c r="E31" s="520">
        <v>3</v>
      </c>
      <c r="F31" s="520">
        <v>102</v>
      </c>
      <c r="G31" s="520">
        <v>55</v>
      </c>
      <c r="H31" s="520">
        <v>157</v>
      </c>
      <c r="I31" s="520">
        <v>34</v>
      </c>
      <c r="J31" s="520">
        <v>236</v>
      </c>
      <c r="K31" s="520">
        <v>75</v>
      </c>
      <c r="L31" s="520">
        <v>311</v>
      </c>
      <c r="M31" s="520">
        <v>112</v>
      </c>
      <c r="N31" s="520">
        <v>538</v>
      </c>
      <c r="O31" s="520">
        <v>203</v>
      </c>
      <c r="P31" s="520">
        <v>741</v>
      </c>
      <c r="Q31" s="520">
        <v>149</v>
      </c>
    </row>
    <row r="32" spans="1:17">
      <c r="A32" s="529" t="s">
        <v>88</v>
      </c>
      <c r="B32" s="520"/>
      <c r="C32" s="520"/>
      <c r="D32" s="520"/>
      <c r="E32" s="520"/>
      <c r="F32" s="520"/>
      <c r="G32" s="520"/>
      <c r="H32" s="520"/>
      <c r="I32" s="520"/>
      <c r="J32" s="520"/>
      <c r="K32" s="520"/>
      <c r="L32" s="520"/>
      <c r="M32" s="520"/>
      <c r="N32" s="520"/>
      <c r="O32" s="520"/>
      <c r="P32" s="520"/>
      <c r="Q32" s="520"/>
    </row>
    <row r="33" spans="1:17">
      <c r="A33" s="517" t="s">
        <v>534</v>
      </c>
      <c r="B33" s="520">
        <v>181</v>
      </c>
      <c r="C33" s="520">
        <v>43</v>
      </c>
      <c r="D33" s="520">
        <v>224</v>
      </c>
      <c r="E33" s="520">
        <v>4</v>
      </c>
      <c r="F33" s="520">
        <v>123</v>
      </c>
      <c r="G33" s="520">
        <v>37</v>
      </c>
      <c r="H33" s="520">
        <v>160</v>
      </c>
      <c r="I33" s="520">
        <v>8</v>
      </c>
      <c r="J33" s="520">
        <v>155</v>
      </c>
      <c r="K33" s="520">
        <v>47</v>
      </c>
      <c r="L33" s="520">
        <v>202</v>
      </c>
      <c r="M33" s="520">
        <v>101</v>
      </c>
      <c r="N33" s="520">
        <v>459</v>
      </c>
      <c r="O33" s="520">
        <v>127</v>
      </c>
      <c r="P33" s="520">
        <v>586</v>
      </c>
      <c r="Q33" s="520">
        <v>113</v>
      </c>
    </row>
    <row r="34" spans="1:17">
      <c r="A34" s="529" t="s">
        <v>98</v>
      </c>
      <c r="B34" s="520"/>
      <c r="C34" s="520"/>
      <c r="D34" s="520"/>
      <c r="E34" s="520"/>
      <c r="F34" s="520"/>
      <c r="G34" s="520"/>
      <c r="H34" s="520"/>
      <c r="I34" s="520"/>
      <c r="J34" s="520"/>
      <c r="K34" s="520"/>
      <c r="L34" s="520"/>
      <c r="M34" s="520"/>
      <c r="N34" s="520"/>
      <c r="O34" s="520"/>
      <c r="P34" s="520"/>
      <c r="Q34" s="520"/>
    </row>
    <row r="35" spans="1:17">
      <c r="A35" s="947" t="s">
        <v>697</v>
      </c>
      <c r="B35" s="520">
        <v>66</v>
      </c>
      <c r="C35" s="520">
        <v>37</v>
      </c>
      <c r="D35" s="520">
        <v>103</v>
      </c>
      <c r="E35" s="520">
        <v>2</v>
      </c>
      <c r="F35" s="520">
        <v>39</v>
      </c>
      <c r="G35" s="520">
        <v>12</v>
      </c>
      <c r="H35" s="520">
        <v>51</v>
      </c>
      <c r="I35" s="520">
        <v>0</v>
      </c>
      <c r="J35" s="520">
        <v>41</v>
      </c>
      <c r="K35" s="520">
        <v>11</v>
      </c>
      <c r="L35" s="520">
        <v>52</v>
      </c>
      <c r="M35" s="520">
        <v>3</v>
      </c>
      <c r="N35" s="520">
        <v>146</v>
      </c>
      <c r="O35" s="520">
        <v>60</v>
      </c>
      <c r="P35" s="520">
        <v>206</v>
      </c>
      <c r="Q35" s="520">
        <v>5</v>
      </c>
    </row>
    <row r="36" spans="1:17">
      <c r="A36" s="948" t="s">
        <v>108</v>
      </c>
      <c r="B36" s="520"/>
      <c r="C36" s="520"/>
      <c r="D36" s="520"/>
      <c r="E36" s="520"/>
      <c r="F36" s="520"/>
      <c r="G36" s="520"/>
      <c r="H36" s="520"/>
      <c r="I36" s="520"/>
      <c r="J36" s="520"/>
      <c r="K36" s="520"/>
      <c r="L36" s="520"/>
      <c r="M36" s="520"/>
      <c r="N36" s="520"/>
      <c r="O36" s="520"/>
      <c r="P36" s="520"/>
      <c r="Q36" s="520"/>
    </row>
    <row r="37" spans="1:17">
      <c r="A37" s="517" t="s">
        <v>698</v>
      </c>
      <c r="B37" s="520">
        <v>81</v>
      </c>
      <c r="C37" s="520">
        <v>16</v>
      </c>
      <c r="D37" s="520">
        <v>97</v>
      </c>
      <c r="E37" s="520">
        <v>0</v>
      </c>
      <c r="F37" s="520">
        <v>17</v>
      </c>
      <c r="G37" s="520">
        <v>3</v>
      </c>
      <c r="H37" s="520">
        <v>20</v>
      </c>
      <c r="I37" s="520">
        <v>1</v>
      </c>
      <c r="J37" s="520">
        <v>20</v>
      </c>
      <c r="K37" s="520">
        <v>5</v>
      </c>
      <c r="L37" s="520">
        <v>25</v>
      </c>
      <c r="M37" s="520">
        <v>9</v>
      </c>
      <c r="N37" s="520">
        <v>118</v>
      </c>
      <c r="O37" s="520">
        <v>24</v>
      </c>
      <c r="P37" s="520">
        <v>142</v>
      </c>
      <c r="Q37" s="520">
        <v>10</v>
      </c>
    </row>
    <row r="38" spans="1:17">
      <c r="A38" s="529" t="s">
        <v>119</v>
      </c>
      <c r="B38" s="520"/>
      <c r="C38" s="520"/>
      <c r="D38" s="520"/>
      <c r="E38" s="520"/>
      <c r="F38" s="520"/>
      <c r="G38" s="520"/>
      <c r="H38" s="520"/>
      <c r="I38" s="520"/>
      <c r="J38" s="520"/>
      <c r="K38" s="520"/>
      <c r="L38" s="520"/>
      <c r="M38" s="520"/>
      <c r="N38" s="520"/>
      <c r="O38" s="520"/>
      <c r="P38" s="520"/>
      <c r="Q38" s="520"/>
    </row>
    <row r="39" spans="1:17">
      <c r="A39" s="517" t="s">
        <v>699</v>
      </c>
      <c r="B39" s="520">
        <v>42</v>
      </c>
      <c r="C39" s="520">
        <v>7</v>
      </c>
      <c r="D39" s="520">
        <v>49</v>
      </c>
      <c r="E39" s="520">
        <v>40</v>
      </c>
      <c r="F39" s="520">
        <v>6</v>
      </c>
      <c r="G39" s="520">
        <v>53</v>
      </c>
      <c r="H39" s="520">
        <v>59</v>
      </c>
      <c r="I39" s="520">
        <v>9</v>
      </c>
      <c r="J39" s="520">
        <v>0</v>
      </c>
      <c r="K39" s="520">
        <v>0</v>
      </c>
      <c r="L39" s="520">
        <v>0</v>
      </c>
      <c r="M39" s="520">
        <v>0</v>
      </c>
      <c r="N39" s="520">
        <v>48</v>
      </c>
      <c r="O39" s="520">
        <v>60</v>
      </c>
      <c r="P39" s="520">
        <v>108</v>
      </c>
      <c r="Q39" s="520">
        <v>49</v>
      </c>
    </row>
    <row r="40" spans="1:17">
      <c r="A40" s="529" t="s">
        <v>127</v>
      </c>
      <c r="B40" s="520"/>
      <c r="C40" s="520"/>
      <c r="D40" s="520"/>
      <c r="E40" s="520"/>
      <c r="F40" s="520"/>
      <c r="G40" s="520"/>
      <c r="H40" s="520"/>
      <c r="I40" s="520"/>
      <c r="J40" s="520"/>
      <c r="K40" s="520"/>
      <c r="L40" s="520"/>
      <c r="M40" s="520"/>
      <c r="N40" s="520"/>
      <c r="O40" s="520"/>
      <c r="P40" s="520"/>
      <c r="Q40" s="520"/>
    </row>
    <row r="41" spans="1:17" ht="14.4" thickBot="1">
      <c r="A41" s="947" t="s">
        <v>537</v>
      </c>
      <c r="B41" s="520">
        <v>175</v>
      </c>
      <c r="C41" s="520">
        <v>76</v>
      </c>
      <c r="D41" s="520">
        <v>251</v>
      </c>
      <c r="E41" s="520">
        <v>2</v>
      </c>
      <c r="F41" s="520">
        <v>137</v>
      </c>
      <c r="G41" s="520">
        <v>52</v>
      </c>
      <c r="H41" s="520">
        <v>189</v>
      </c>
      <c r="I41" s="520">
        <v>6</v>
      </c>
      <c r="J41" s="520">
        <v>82</v>
      </c>
      <c r="K41" s="520">
        <v>37</v>
      </c>
      <c r="L41" s="520">
        <v>119</v>
      </c>
      <c r="M41" s="520">
        <v>26</v>
      </c>
      <c r="N41" s="520">
        <v>394</v>
      </c>
      <c r="O41" s="520">
        <v>165</v>
      </c>
      <c r="P41" s="520">
        <v>559</v>
      </c>
      <c r="Q41" s="520">
        <v>34</v>
      </c>
    </row>
    <row r="42" spans="1:17" ht="14.4" thickBot="1">
      <c r="A42" s="935" t="s">
        <v>143</v>
      </c>
      <c r="B42" s="1096">
        <f>SUM(B5:B41)</f>
        <v>3201</v>
      </c>
      <c r="C42" s="1096">
        <f t="shared" ref="C42:Q42" si="0">SUM(C5:C41)</f>
        <v>1311</v>
      </c>
      <c r="D42" s="1096">
        <f t="shared" si="0"/>
        <v>4512</v>
      </c>
      <c r="E42" s="1096">
        <f t="shared" si="0"/>
        <v>283</v>
      </c>
      <c r="F42" s="1096">
        <f t="shared" si="0"/>
        <v>2422</v>
      </c>
      <c r="G42" s="1096">
        <f t="shared" si="0"/>
        <v>988</v>
      </c>
      <c r="H42" s="1096">
        <f t="shared" si="0"/>
        <v>3410</v>
      </c>
      <c r="I42" s="1096">
        <f t="shared" si="0"/>
        <v>315</v>
      </c>
      <c r="J42" s="1096">
        <f t="shared" si="0"/>
        <v>2614</v>
      </c>
      <c r="K42" s="1096">
        <f t="shared" si="0"/>
        <v>1021</v>
      </c>
      <c r="L42" s="1096">
        <f t="shared" si="0"/>
        <v>3635</v>
      </c>
      <c r="M42" s="1096">
        <f t="shared" si="0"/>
        <v>945</v>
      </c>
      <c r="N42" s="1096">
        <f t="shared" si="0"/>
        <v>8237</v>
      </c>
      <c r="O42" s="1096">
        <f t="shared" si="0"/>
        <v>3320</v>
      </c>
      <c r="P42" s="1096">
        <f t="shared" si="0"/>
        <v>11557</v>
      </c>
      <c r="Q42" s="1097">
        <f t="shared" si="0"/>
        <v>1543</v>
      </c>
    </row>
    <row r="43" spans="1:17" ht="11.1" customHeight="1"/>
    <row r="44" spans="1:17" ht="11.1" customHeight="1">
      <c r="A44" s="1726" t="s">
        <v>846</v>
      </c>
      <c r="B44" s="1726"/>
      <c r="C44" s="1726"/>
      <c r="D44" s="1726"/>
      <c r="E44" s="1726"/>
      <c r="F44" s="1726"/>
      <c r="G44" s="1726"/>
      <c r="H44" s="1726"/>
      <c r="I44" s="1726"/>
      <c r="J44" s="1726"/>
      <c r="K44" s="1726"/>
      <c r="L44" s="1726"/>
      <c r="M44" s="1726"/>
      <c r="N44" s="1726"/>
      <c r="O44" s="1726"/>
      <c r="P44" s="1726"/>
      <c r="Q44" s="1726"/>
    </row>
    <row r="45" spans="1:17" ht="11.1" customHeight="1">
      <c r="A45" s="1726" t="s">
        <v>227</v>
      </c>
      <c r="B45" s="1726"/>
      <c r="C45" s="1726"/>
      <c r="D45" s="1726"/>
      <c r="E45" s="1726"/>
      <c r="F45" s="1726"/>
      <c r="G45" s="1726"/>
      <c r="H45" s="1726"/>
      <c r="I45" s="1726"/>
      <c r="J45" s="1726"/>
      <c r="K45" s="1726"/>
      <c r="L45" s="1726"/>
      <c r="M45" s="1726"/>
      <c r="N45" s="1726"/>
      <c r="O45" s="1726"/>
      <c r="P45" s="1726"/>
      <c r="Q45" s="1726"/>
    </row>
    <row r="46" spans="1:17" ht="11.1" customHeight="1">
      <c r="A46" s="1098"/>
      <c r="B46" s="1099"/>
      <c r="C46" s="494"/>
      <c r="D46" s="494"/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494"/>
      <c r="Q46" s="494"/>
    </row>
    <row r="47" spans="1:17" s="656" customFormat="1" ht="9.6">
      <c r="A47" s="1758" t="s">
        <v>457</v>
      </c>
      <c r="B47" s="1783" t="s">
        <v>428</v>
      </c>
      <c r="C47" s="1784"/>
      <c r="D47" s="1784"/>
      <c r="E47" s="1785"/>
      <c r="F47" s="1783" t="s">
        <v>429</v>
      </c>
      <c r="G47" s="1784"/>
      <c r="H47" s="1784"/>
      <c r="I47" s="1785"/>
      <c r="J47" s="1720" t="s">
        <v>430</v>
      </c>
      <c r="K47" s="1721"/>
      <c r="L47" s="1721"/>
      <c r="M47" s="1722"/>
      <c r="N47" s="1723" t="s">
        <v>142</v>
      </c>
      <c r="O47" s="1724"/>
      <c r="P47" s="1724"/>
      <c r="Q47" s="1725"/>
    </row>
    <row r="48" spans="1:17" s="656" customFormat="1" ht="28.8">
      <c r="A48" s="1759"/>
      <c r="B48" s="1225" t="s">
        <v>706</v>
      </c>
      <c r="C48" s="1226" t="s">
        <v>396</v>
      </c>
      <c r="D48" s="1226" t="s">
        <v>708</v>
      </c>
      <c r="E48" s="1226" t="s">
        <v>709</v>
      </c>
      <c r="F48" s="1226" t="s">
        <v>706</v>
      </c>
      <c r="G48" s="1226" t="s">
        <v>396</v>
      </c>
      <c r="H48" s="1226" t="s">
        <v>708</v>
      </c>
      <c r="I48" s="1226" t="s">
        <v>709</v>
      </c>
      <c r="J48" s="1226" t="s">
        <v>706</v>
      </c>
      <c r="K48" s="1226" t="s">
        <v>396</v>
      </c>
      <c r="L48" s="1226" t="s">
        <v>708</v>
      </c>
      <c r="M48" s="1226" t="s">
        <v>709</v>
      </c>
      <c r="N48" s="1226" t="s">
        <v>706</v>
      </c>
      <c r="O48" s="1226" t="s">
        <v>396</v>
      </c>
      <c r="P48" s="1226" t="s">
        <v>708</v>
      </c>
      <c r="Q48" s="1226" t="s">
        <v>709</v>
      </c>
    </row>
    <row r="49" spans="1:22">
      <c r="A49" s="1100" t="s">
        <v>19</v>
      </c>
      <c r="B49" s="1101"/>
      <c r="C49" s="1102"/>
      <c r="D49" s="1102"/>
      <c r="E49" s="1102"/>
      <c r="F49" s="1102"/>
      <c r="G49" s="1102"/>
      <c r="H49" s="1102"/>
      <c r="I49" s="1102"/>
      <c r="J49" s="1102"/>
      <c r="K49" s="1102"/>
      <c r="L49" s="1102"/>
      <c r="M49" s="1102"/>
      <c r="N49" s="1102"/>
      <c r="O49" s="1102"/>
      <c r="P49" s="1102"/>
      <c r="Q49" s="1102"/>
    </row>
    <row r="50" spans="1:22">
      <c r="A50" s="865" t="s">
        <v>26</v>
      </c>
      <c r="B50" s="771">
        <v>109</v>
      </c>
      <c r="C50" s="776">
        <v>41</v>
      </c>
      <c r="D50" s="776">
        <v>150</v>
      </c>
      <c r="E50" s="776">
        <v>3</v>
      </c>
      <c r="F50" s="776">
        <v>137</v>
      </c>
      <c r="G50" s="776">
        <v>33</v>
      </c>
      <c r="H50" s="776">
        <v>170</v>
      </c>
      <c r="I50" s="776">
        <v>8</v>
      </c>
      <c r="J50" s="776">
        <v>158</v>
      </c>
      <c r="K50" s="795">
        <v>46</v>
      </c>
      <c r="L50" s="795">
        <v>204</v>
      </c>
      <c r="M50" s="795">
        <v>68</v>
      </c>
      <c r="N50" s="795">
        <v>404</v>
      </c>
      <c r="O50" s="795">
        <v>120</v>
      </c>
      <c r="P50" s="795">
        <v>524</v>
      </c>
      <c r="Q50" s="795">
        <v>79</v>
      </c>
    </row>
    <row r="51" spans="1:22">
      <c r="A51" s="926" t="s">
        <v>44</v>
      </c>
      <c r="B51" s="1103"/>
      <c r="C51" s="1103"/>
      <c r="D51" s="1103"/>
      <c r="E51" s="1103"/>
      <c r="F51" s="1103"/>
      <c r="G51" s="1103"/>
      <c r="H51" s="1103"/>
      <c r="I51" s="1103"/>
      <c r="J51" s="1103"/>
      <c r="K51" s="1103"/>
      <c r="L51" s="1103"/>
      <c r="M51" s="1103"/>
      <c r="N51" s="1103"/>
      <c r="O51" s="1103"/>
      <c r="P51" s="1103"/>
      <c r="Q51" s="1103"/>
    </row>
    <row r="52" spans="1:22">
      <c r="A52" s="865" t="s">
        <v>52</v>
      </c>
      <c r="B52" s="771">
        <v>118</v>
      </c>
      <c r="C52" s="776">
        <v>64</v>
      </c>
      <c r="D52" s="776">
        <v>182</v>
      </c>
      <c r="E52" s="776">
        <v>7</v>
      </c>
      <c r="F52" s="776">
        <v>64</v>
      </c>
      <c r="G52" s="776">
        <v>50</v>
      </c>
      <c r="H52" s="776">
        <v>114</v>
      </c>
      <c r="I52" s="776">
        <v>8</v>
      </c>
      <c r="J52" s="776">
        <v>75</v>
      </c>
      <c r="K52" s="795">
        <v>49</v>
      </c>
      <c r="L52" s="795">
        <v>124</v>
      </c>
      <c r="M52" s="795">
        <v>40</v>
      </c>
      <c r="N52" s="795">
        <v>257</v>
      </c>
      <c r="O52" s="795">
        <v>163</v>
      </c>
      <c r="P52" s="795">
        <v>420</v>
      </c>
      <c r="Q52" s="795">
        <v>55</v>
      </c>
    </row>
    <row r="53" spans="1:22">
      <c r="A53" s="926" t="s">
        <v>60</v>
      </c>
      <c r="B53" s="1101"/>
      <c r="C53" s="1102"/>
      <c r="D53" s="1102"/>
      <c r="E53" s="1102"/>
      <c r="F53" s="1102"/>
      <c r="G53" s="1102"/>
      <c r="H53" s="1102"/>
      <c r="I53" s="1102"/>
      <c r="J53" s="1102"/>
      <c r="K53" s="1102"/>
      <c r="L53" s="1102"/>
      <c r="M53" s="1102"/>
      <c r="N53" s="1102"/>
      <c r="O53" s="1102"/>
      <c r="P53" s="1102"/>
      <c r="Q53" s="1102"/>
    </row>
    <row r="54" spans="1:22">
      <c r="A54" s="865" t="s">
        <v>65</v>
      </c>
      <c r="B54" s="771">
        <v>48</v>
      </c>
      <c r="C54" s="776">
        <v>24</v>
      </c>
      <c r="D54" s="776">
        <v>72</v>
      </c>
      <c r="E54" s="776">
        <v>14</v>
      </c>
      <c r="F54" s="776">
        <v>35</v>
      </c>
      <c r="G54" s="776">
        <v>25</v>
      </c>
      <c r="H54" s="776">
        <v>60</v>
      </c>
      <c r="I54" s="776">
        <v>12</v>
      </c>
      <c r="J54" s="776">
        <v>78</v>
      </c>
      <c r="K54" s="795">
        <v>9</v>
      </c>
      <c r="L54" s="795">
        <v>87</v>
      </c>
      <c r="M54" s="795">
        <v>24</v>
      </c>
      <c r="N54" s="795">
        <v>161</v>
      </c>
      <c r="O54" s="795">
        <v>58</v>
      </c>
      <c r="P54" s="795">
        <v>219</v>
      </c>
      <c r="Q54" s="795">
        <v>50</v>
      </c>
    </row>
    <row r="55" spans="1:22">
      <c r="A55" s="926" t="s">
        <v>72</v>
      </c>
      <c r="B55" s="1223"/>
      <c r="C55" s="1224"/>
      <c r="D55" s="1224"/>
      <c r="E55" s="1224"/>
      <c r="F55" s="1224"/>
      <c r="G55" s="1224"/>
      <c r="H55" s="1224"/>
      <c r="I55" s="1224"/>
      <c r="J55" s="1224"/>
      <c r="K55" s="1224"/>
      <c r="L55" s="1224"/>
      <c r="M55" s="1224"/>
      <c r="N55" s="1224"/>
      <c r="O55" s="1224"/>
      <c r="P55" s="1224"/>
      <c r="Q55" s="1224"/>
    </row>
    <row r="56" spans="1:22">
      <c r="A56" s="865" t="s">
        <v>74</v>
      </c>
      <c r="B56" s="775">
        <v>0</v>
      </c>
      <c r="C56" s="772">
        <v>0</v>
      </c>
      <c r="D56" s="776">
        <v>0</v>
      </c>
      <c r="E56" s="776">
        <v>0</v>
      </c>
      <c r="F56" s="776">
        <v>1</v>
      </c>
      <c r="G56" s="772">
        <v>9</v>
      </c>
      <c r="H56" s="776">
        <v>10</v>
      </c>
      <c r="I56" s="776">
        <v>0</v>
      </c>
      <c r="J56" s="776">
        <v>19</v>
      </c>
      <c r="K56" s="795">
        <v>13</v>
      </c>
      <c r="L56" s="795">
        <v>32</v>
      </c>
      <c r="M56" s="795">
        <v>11</v>
      </c>
      <c r="N56" s="795">
        <v>20</v>
      </c>
      <c r="O56" s="795">
        <v>22</v>
      </c>
      <c r="P56" s="795">
        <v>42</v>
      </c>
      <c r="Q56" s="795">
        <v>11</v>
      </c>
    </row>
    <row r="57" spans="1:22">
      <c r="A57" s="926" t="s">
        <v>82</v>
      </c>
      <c r="B57" s="1101"/>
      <c r="C57" s="1102"/>
      <c r="D57" s="1102"/>
      <c r="E57" s="1102"/>
      <c r="F57" s="1102"/>
      <c r="G57" s="1102"/>
      <c r="H57" s="1102"/>
      <c r="I57" s="1102"/>
      <c r="J57" s="1102"/>
      <c r="K57" s="1102"/>
      <c r="L57" s="1102"/>
      <c r="M57" s="1102"/>
      <c r="N57" s="1102"/>
      <c r="O57" s="1102"/>
      <c r="P57" s="1102"/>
      <c r="Q57" s="1102"/>
    </row>
    <row r="58" spans="1:22">
      <c r="A58" s="865" t="s">
        <v>85</v>
      </c>
      <c r="B58" s="771">
        <v>40</v>
      </c>
      <c r="C58" s="776">
        <v>23</v>
      </c>
      <c r="D58" s="776">
        <v>63</v>
      </c>
      <c r="E58" s="776">
        <v>2</v>
      </c>
      <c r="F58" s="776">
        <v>12</v>
      </c>
      <c r="G58" s="776">
        <v>13</v>
      </c>
      <c r="H58" s="776">
        <v>25</v>
      </c>
      <c r="I58" s="776">
        <v>6</v>
      </c>
      <c r="J58" s="776">
        <v>34</v>
      </c>
      <c r="K58" s="795">
        <v>33</v>
      </c>
      <c r="L58" s="795">
        <v>67</v>
      </c>
      <c r="M58" s="795">
        <v>15</v>
      </c>
      <c r="N58" s="795">
        <v>86</v>
      </c>
      <c r="O58" s="795">
        <v>69</v>
      </c>
      <c r="P58" s="795">
        <v>155</v>
      </c>
      <c r="Q58" s="795">
        <v>23</v>
      </c>
    </row>
    <row r="59" spans="1:22">
      <c r="A59" s="926" t="s">
        <v>88</v>
      </c>
      <c r="B59" s="1101"/>
      <c r="C59" s="1102"/>
      <c r="D59" s="1102"/>
      <c r="E59" s="1102"/>
      <c r="F59" s="1102"/>
      <c r="G59" s="1102"/>
      <c r="H59" s="1102"/>
      <c r="I59" s="1102"/>
      <c r="J59" s="1102"/>
      <c r="K59" s="1102"/>
      <c r="L59" s="1102"/>
      <c r="M59" s="1102"/>
      <c r="N59" s="1102"/>
      <c r="O59" s="1102"/>
      <c r="P59" s="1102"/>
      <c r="Q59" s="1102"/>
    </row>
    <row r="60" spans="1:22">
      <c r="A60" s="865" t="s">
        <v>91</v>
      </c>
      <c r="B60" s="771">
        <v>20</v>
      </c>
      <c r="C60" s="776">
        <v>12</v>
      </c>
      <c r="D60" s="776">
        <v>32</v>
      </c>
      <c r="E60" s="776">
        <v>0</v>
      </c>
      <c r="F60" s="776">
        <v>26</v>
      </c>
      <c r="G60" s="776">
        <v>19</v>
      </c>
      <c r="H60" s="776">
        <v>45</v>
      </c>
      <c r="I60" s="776">
        <v>3</v>
      </c>
      <c r="J60" s="776">
        <v>28</v>
      </c>
      <c r="K60" s="795">
        <v>26</v>
      </c>
      <c r="L60" s="795">
        <v>54</v>
      </c>
      <c r="M60" s="795">
        <v>21</v>
      </c>
      <c r="N60" s="795">
        <v>74</v>
      </c>
      <c r="O60" s="795">
        <v>57</v>
      </c>
      <c r="P60" s="795">
        <v>131</v>
      </c>
      <c r="Q60" s="795">
        <v>24</v>
      </c>
    </row>
    <row r="61" spans="1:22">
      <c r="A61" s="926" t="s">
        <v>98</v>
      </c>
      <c r="B61" s="1162"/>
      <c r="C61" s="1162"/>
      <c r="D61" s="1162"/>
      <c r="E61" s="1162"/>
      <c r="F61" s="1162"/>
      <c r="G61" s="1162"/>
      <c r="H61" s="1162"/>
      <c r="I61" s="1162"/>
      <c r="J61" s="1162"/>
      <c r="K61" s="1162"/>
      <c r="L61" s="1162"/>
      <c r="M61" s="1162"/>
      <c r="N61" s="1162"/>
      <c r="O61" s="1162"/>
      <c r="P61" s="1162"/>
      <c r="Q61" s="1162"/>
    </row>
    <row r="62" spans="1:22">
      <c r="A62" s="865" t="s">
        <v>100</v>
      </c>
      <c r="B62" s="771">
        <v>26</v>
      </c>
      <c r="C62" s="776">
        <v>8</v>
      </c>
      <c r="D62" s="776">
        <v>34</v>
      </c>
      <c r="E62" s="776">
        <v>0</v>
      </c>
      <c r="F62" s="776">
        <v>12</v>
      </c>
      <c r="G62" s="772">
        <v>4</v>
      </c>
      <c r="H62" s="776">
        <v>16</v>
      </c>
      <c r="I62" s="776">
        <v>0</v>
      </c>
      <c r="J62" s="772">
        <v>30</v>
      </c>
      <c r="K62" s="795">
        <v>14</v>
      </c>
      <c r="L62" s="795">
        <v>44</v>
      </c>
      <c r="M62" s="795">
        <v>0</v>
      </c>
      <c r="N62" s="795">
        <v>68</v>
      </c>
      <c r="O62" s="795">
        <v>26</v>
      </c>
      <c r="P62" s="795">
        <v>94</v>
      </c>
      <c r="Q62" s="795">
        <v>0</v>
      </c>
    </row>
    <row r="63" spans="1:22">
      <c r="A63" s="1163" t="s">
        <v>143</v>
      </c>
      <c r="B63" s="1164">
        <f>SUM(B49:B62)</f>
        <v>361</v>
      </c>
      <c r="C63" s="1165">
        <f t="shared" ref="C63:Q63" si="1">SUM(C49:C62)</f>
        <v>172</v>
      </c>
      <c r="D63" s="1165">
        <f t="shared" si="1"/>
        <v>533</v>
      </c>
      <c r="E63" s="1165">
        <f t="shared" si="1"/>
        <v>26</v>
      </c>
      <c r="F63" s="1165">
        <f t="shared" si="1"/>
        <v>287</v>
      </c>
      <c r="G63" s="1165">
        <f t="shared" si="1"/>
        <v>153</v>
      </c>
      <c r="H63" s="1165">
        <f t="shared" si="1"/>
        <v>440</v>
      </c>
      <c r="I63" s="1165">
        <f t="shared" si="1"/>
        <v>37</v>
      </c>
      <c r="J63" s="1165">
        <f t="shared" si="1"/>
        <v>422</v>
      </c>
      <c r="K63" s="1165">
        <f t="shared" si="1"/>
        <v>190</v>
      </c>
      <c r="L63" s="1165">
        <f t="shared" si="1"/>
        <v>612</v>
      </c>
      <c r="M63" s="1165">
        <f t="shared" si="1"/>
        <v>179</v>
      </c>
      <c r="N63" s="1165">
        <f t="shared" si="1"/>
        <v>1070</v>
      </c>
      <c r="O63" s="1165">
        <f t="shared" si="1"/>
        <v>515</v>
      </c>
      <c r="P63" s="1165">
        <f t="shared" si="1"/>
        <v>1585</v>
      </c>
      <c r="Q63" s="1165">
        <f t="shared" si="1"/>
        <v>242</v>
      </c>
    </row>
    <row r="64" spans="1:22" ht="11.1" customHeight="1">
      <c r="V64" s="507"/>
    </row>
    <row r="65" spans="1:17" ht="11.1" customHeight="1">
      <c r="A65" s="1726" t="s">
        <v>847</v>
      </c>
      <c r="B65" s="1726"/>
      <c r="C65" s="1726"/>
      <c r="D65" s="1726"/>
      <c r="E65" s="1726"/>
      <c r="F65" s="1726"/>
      <c r="G65" s="1726"/>
      <c r="H65" s="1726"/>
      <c r="I65" s="1726"/>
      <c r="J65" s="1726"/>
      <c r="K65" s="1726"/>
      <c r="L65" s="1726"/>
      <c r="M65" s="1726"/>
      <c r="N65" s="1726"/>
      <c r="O65" s="1726"/>
      <c r="P65" s="1726"/>
      <c r="Q65" s="1726"/>
    </row>
    <row r="66" spans="1:17" ht="11.1" customHeight="1">
      <c r="A66" s="1726" t="s">
        <v>227</v>
      </c>
      <c r="B66" s="1726"/>
      <c r="C66" s="1726"/>
      <c r="D66" s="1726"/>
      <c r="E66" s="1726"/>
      <c r="F66" s="1726"/>
      <c r="G66" s="1726"/>
      <c r="H66" s="1726"/>
      <c r="I66" s="1726"/>
      <c r="J66" s="1726"/>
      <c r="K66" s="1726"/>
      <c r="L66" s="1726"/>
      <c r="M66" s="1726"/>
      <c r="N66" s="1726"/>
      <c r="O66" s="1726"/>
      <c r="P66" s="1726"/>
      <c r="Q66" s="1726"/>
    </row>
    <row r="67" spans="1:17" ht="11.1" customHeight="1">
      <c r="A67" s="1166"/>
      <c r="B67" s="1166"/>
      <c r="C67" s="1166"/>
      <c r="D67" s="1166"/>
      <c r="E67" s="1166"/>
      <c r="F67" s="1166"/>
      <c r="G67" s="1166"/>
      <c r="H67" s="1166"/>
      <c r="I67" s="1166"/>
      <c r="J67" s="1166"/>
      <c r="K67" s="1166"/>
      <c r="L67" s="1166"/>
      <c r="M67" s="1166"/>
      <c r="N67" s="1166"/>
      <c r="O67" s="1166"/>
      <c r="P67" s="1166"/>
      <c r="Q67" s="1166"/>
    </row>
    <row r="68" spans="1:17">
      <c r="A68" s="1758" t="s">
        <v>457</v>
      </c>
      <c r="B68" s="1786" t="s">
        <v>428</v>
      </c>
      <c r="C68" s="1786"/>
      <c r="D68" s="1786"/>
      <c r="E68" s="1786"/>
      <c r="F68" s="1786" t="s">
        <v>429</v>
      </c>
      <c r="G68" s="1786"/>
      <c r="H68" s="1786"/>
      <c r="I68" s="1786"/>
      <c r="J68" s="1787" t="s">
        <v>430</v>
      </c>
      <c r="K68" s="1788"/>
      <c r="L68" s="1788"/>
      <c r="M68" s="1789"/>
      <c r="N68" s="1790" t="s">
        <v>142</v>
      </c>
      <c r="O68" s="1791"/>
      <c r="P68" s="1792"/>
      <c r="Q68" s="272"/>
    </row>
    <row r="69" spans="1:17" ht="24" customHeight="1">
      <c r="A69" s="1759"/>
      <c r="B69" s="309" t="s">
        <v>706</v>
      </c>
      <c r="C69" s="273" t="s">
        <v>396</v>
      </c>
      <c r="D69" s="273" t="s">
        <v>708</v>
      </c>
      <c r="E69" s="273" t="s">
        <v>709</v>
      </c>
      <c r="F69" s="273" t="s">
        <v>706</v>
      </c>
      <c r="G69" s="273" t="s">
        <v>396</v>
      </c>
      <c r="H69" s="273" t="s">
        <v>708</v>
      </c>
      <c r="I69" s="273" t="s">
        <v>709</v>
      </c>
      <c r="J69" s="273" t="s">
        <v>706</v>
      </c>
      <c r="K69" s="273" t="s">
        <v>396</v>
      </c>
      <c r="L69" s="273" t="s">
        <v>708</v>
      </c>
      <c r="M69" s="273" t="s">
        <v>709</v>
      </c>
      <c r="N69" s="273" t="s">
        <v>706</v>
      </c>
      <c r="O69" s="273" t="s">
        <v>396</v>
      </c>
      <c r="P69" s="273" t="s">
        <v>708</v>
      </c>
      <c r="Q69" s="273" t="s">
        <v>709</v>
      </c>
    </row>
    <row r="70" spans="1:17">
      <c r="A70" s="1167" t="s">
        <v>19</v>
      </c>
      <c r="B70" s="1168"/>
      <c r="C70" s="1168"/>
      <c r="D70" s="1168"/>
      <c r="E70" s="1168"/>
      <c r="F70" s="1168"/>
      <c r="G70" s="1168"/>
      <c r="H70" s="1168"/>
      <c r="I70" s="1168"/>
      <c r="J70" s="1168"/>
      <c r="K70" s="1168"/>
      <c r="L70" s="1168"/>
      <c r="M70" s="1168"/>
      <c r="N70" s="1168"/>
      <c r="O70" s="1168"/>
      <c r="P70" s="1168"/>
      <c r="Q70" s="1168"/>
    </row>
    <row r="71" spans="1:17">
      <c r="A71" s="947" t="s">
        <v>26</v>
      </c>
      <c r="B71" s="795">
        <v>398</v>
      </c>
      <c r="C71" s="795">
        <v>219</v>
      </c>
      <c r="D71" s="795">
        <v>617</v>
      </c>
      <c r="E71" s="795">
        <v>17</v>
      </c>
      <c r="F71" s="795">
        <v>298</v>
      </c>
      <c r="G71" s="795">
        <v>137</v>
      </c>
      <c r="H71" s="795">
        <v>435</v>
      </c>
      <c r="I71" s="795">
        <v>17</v>
      </c>
      <c r="J71" s="795">
        <v>224</v>
      </c>
      <c r="K71" s="795">
        <v>143</v>
      </c>
      <c r="L71" s="795">
        <v>367</v>
      </c>
      <c r="M71" s="795">
        <v>56</v>
      </c>
      <c r="N71" s="795">
        <v>920</v>
      </c>
      <c r="O71" s="795">
        <v>499</v>
      </c>
      <c r="P71" s="795">
        <v>1419</v>
      </c>
      <c r="Q71" s="795">
        <v>90</v>
      </c>
    </row>
    <row r="72" spans="1:17">
      <c r="A72" s="503" t="s">
        <v>27</v>
      </c>
      <c r="B72" s="795">
        <v>24</v>
      </c>
      <c r="C72" s="795">
        <v>20</v>
      </c>
      <c r="D72" s="795">
        <f>+B72+C72</f>
        <v>44</v>
      </c>
      <c r="E72" s="795">
        <v>0</v>
      </c>
      <c r="F72" s="795">
        <v>0</v>
      </c>
      <c r="G72" s="795">
        <v>0</v>
      </c>
      <c r="H72" s="795">
        <f>+F72+G72</f>
        <v>0</v>
      </c>
      <c r="I72" s="795">
        <v>0</v>
      </c>
      <c r="J72" s="795">
        <v>0</v>
      </c>
      <c r="K72" s="795">
        <v>0</v>
      </c>
      <c r="L72" s="795">
        <f>+J72+K72</f>
        <v>0</v>
      </c>
      <c r="M72" s="795">
        <v>0</v>
      </c>
      <c r="N72" s="795">
        <f>+B72+F72+J72</f>
        <v>24</v>
      </c>
      <c r="O72" s="795">
        <f>+C72+G72+K72</f>
        <v>20</v>
      </c>
      <c r="P72" s="795">
        <f>+D72+H72+L72</f>
        <v>44</v>
      </c>
      <c r="Q72" s="795">
        <f>+E72+I72+M72</f>
        <v>0</v>
      </c>
    </row>
    <row r="73" spans="1:17">
      <c r="A73" s="1169" t="s">
        <v>44</v>
      </c>
      <c r="B73" s="1103"/>
      <c r="C73" s="1103"/>
      <c r="D73" s="1103"/>
      <c r="E73" s="1103"/>
      <c r="F73" s="1103"/>
      <c r="G73" s="1103"/>
      <c r="H73" s="1103"/>
      <c r="I73" s="1103"/>
      <c r="J73" s="1103"/>
      <c r="K73" s="1103"/>
      <c r="L73" s="1103"/>
      <c r="M73" s="1103"/>
      <c r="N73" s="1103"/>
      <c r="O73" s="1103"/>
      <c r="P73" s="1103"/>
      <c r="Q73" s="1103"/>
    </row>
    <row r="74" spans="1:17" ht="14.4" thickBot="1">
      <c r="A74" s="503" t="s">
        <v>52</v>
      </c>
      <c r="B74" s="851">
        <v>1</v>
      </c>
      <c r="C74" s="851">
        <v>3</v>
      </c>
      <c r="D74" s="851">
        <v>4</v>
      </c>
      <c r="E74" s="851">
        <v>0</v>
      </c>
      <c r="F74" s="851">
        <v>3</v>
      </c>
      <c r="G74" s="851">
        <v>1</v>
      </c>
      <c r="H74" s="851">
        <v>4</v>
      </c>
      <c r="I74" s="851">
        <v>0</v>
      </c>
      <c r="J74" s="851">
        <v>6</v>
      </c>
      <c r="K74" s="851">
        <v>7</v>
      </c>
      <c r="L74" s="851">
        <v>13</v>
      </c>
      <c r="M74" s="851">
        <v>0</v>
      </c>
      <c r="N74" s="851">
        <v>10</v>
      </c>
      <c r="O74" s="851">
        <v>11</v>
      </c>
      <c r="P74" s="851">
        <v>21</v>
      </c>
      <c r="Q74" s="851">
        <v>0</v>
      </c>
    </row>
    <row r="75" spans="1:17" ht="14.4" thickBot="1">
      <c r="A75" s="1170" t="s">
        <v>143</v>
      </c>
      <c r="B75" s="867">
        <f>SUM(B70:B74)</f>
        <v>423</v>
      </c>
      <c r="C75" s="867">
        <f t="shared" ref="C75:Q75" si="2">SUM(C70:C74)</f>
        <v>242</v>
      </c>
      <c r="D75" s="867">
        <f t="shared" si="2"/>
        <v>665</v>
      </c>
      <c r="E75" s="867">
        <f t="shared" si="2"/>
        <v>17</v>
      </c>
      <c r="F75" s="867">
        <f t="shared" si="2"/>
        <v>301</v>
      </c>
      <c r="G75" s="867">
        <f t="shared" si="2"/>
        <v>138</v>
      </c>
      <c r="H75" s="867">
        <f t="shared" si="2"/>
        <v>439</v>
      </c>
      <c r="I75" s="867">
        <f t="shared" si="2"/>
        <v>17</v>
      </c>
      <c r="J75" s="867">
        <f t="shared" si="2"/>
        <v>230</v>
      </c>
      <c r="K75" s="867">
        <f t="shared" si="2"/>
        <v>150</v>
      </c>
      <c r="L75" s="867">
        <f t="shared" si="2"/>
        <v>380</v>
      </c>
      <c r="M75" s="867">
        <f t="shared" si="2"/>
        <v>56</v>
      </c>
      <c r="N75" s="867">
        <f t="shared" si="2"/>
        <v>954</v>
      </c>
      <c r="O75" s="867">
        <f t="shared" si="2"/>
        <v>530</v>
      </c>
      <c r="P75" s="867">
        <f t="shared" si="2"/>
        <v>1484</v>
      </c>
      <c r="Q75" s="868">
        <f t="shared" si="2"/>
        <v>90</v>
      </c>
    </row>
  </sheetData>
  <mergeCells count="21">
    <mergeCell ref="A65:Q65"/>
    <mergeCell ref="A66:Q66"/>
    <mergeCell ref="A68:A69"/>
    <mergeCell ref="B68:E68"/>
    <mergeCell ref="F68:I68"/>
    <mergeCell ref="J68:M68"/>
    <mergeCell ref="N68:P68"/>
    <mergeCell ref="A44:Q44"/>
    <mergeCell ref="A45:Q45"/>
    <mergeCell ref="B47:E47"/>
    <mergeCell ref="F47:I47"/>
    <mergeCell ref="J47:M47"/>
    <mergeCell ref="N47:Q47"/>
    <mergeCell ref="A47:A48"/>
    <mergeCell ref="A1:Q1"/>
    <mergeCell ref="A2:Q2"/>
    <mergeCell ref="A3:A4"/>
    <mergeCell ref="B3:E3"/>
    <mergeCell ref="F3:I3"/>
    <mergeCell ref="J3:M3"/>
    <mergeCell ref="N3:Q3"/>
  </mergeCells>
  <printOptions horizontalCentered="1"/>
  <pageMargins left="0.51181102362204722" right="0.31496062992125984" top="0.39370078740157483" bottom="0.35433070866141736" header="0.31496062992125984" footer="0.31496062992125984"/>
  <pageSetup paperSize="9" scale="95" orientation="landscape" r:id="rId1"/>
  <headerFooter>
    <oddFooter>&amp;C &amp;P</oddFooter>
  </headerFooter>
  <rowBreaks count="1" manualBreakCount="1">
    <brk id="4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46"/>
  <sheetViews>
    <sheetView topLeftCell="E1" workbookViewId="0">
      <selection activeCell="T23" sqref="T23"/>
    </sheetView>
  </sheetViews>
  <sheetFormatPr baseColWidth="10" defaultRowHeight="13.8"/>
  <cols>
    <col min="1" max="1" width="25.44140625" style="639" customWidth="1"/>
    <col min="2" max="2" width="6.88671875" style="305" customWidth="1"/>
    <col min="3" max="3" width="6.88671875" style="478" customWidth="1"/>
    <col min="4" max="4" width="7" style="478" customWidth="1"/>
    <col min="5" max="5" width="8.5546875" style="478" customWidth="1"/>
    <col min="6" max="7" width="6.5546875" style="478" customWidth="1"/>
    <col min="8" max="8" width="6.88671875" style="478" customWidth="1"/>
    <col min="9" max="9" width="8.33203125" style="478" customWidth="1"/>
    <col min="10" max="11" width="7.109375" style="478" customWidth="1"/>
    <col min="12" max="12" width="6.88671875" style="478" customWidth="1"/>
    <col min="13" max="13" width="8.33203125" style="478" customWidth="1"/>
    <col min="14" max="15" width="7" style="478" customWidth="1"/>
    <col min="16" max="16" width="6.6640625" style="478" customWidth="1"/>
    <col min="17" max="17" width="8.5546875" style="478" customWidth="1"/>
    <col min="18" max="236" width="11.44140625" style="478"/>
    <col min="237" max="237" width="17.33203125" style="478" customWidth="1"/>
    <col min="238" max="253" width="4.5546875" style="478" customWidth="1"/>
    <col min="254" max="492" width="11.44140625" style="478"/>
    <col min="493" max="493" width="17.33203125" style="478" customWidth="1"/>
    <col min="494" max="509" width="4.5546875" style="478" customWidth="1"/>
    <col min="510" max="748" width="11.44140625" style="478"/>
    <col min="749" max="749" width="17.33203125" style="478" customWidth="1"/>
    <col min="750" max="765" width="4.5546875" style="478" customWidth="1"/>
    <col min="766" max="1004" width="11.44140625" style="478"/>
    <col min="1005" max="1005" width="17.33203125" style="478" customWidth="1"/>
    <col min="1006" max="1021" width="4.5546875" style="478" customWidth="1"/>
    <col min="1022" max="1260" width="11.44140625" style="478"/>
    <col min="1261" max="1261" width="17.33203125" style="478" customWidth="1"/>
    <col min="1262" max="1277" width="4.5546875" style="478" customWidth="1"/>
    <col min="1278" max="1516" width="11.44140625" style="478"/>
    <col min="1517" max="1517" width="17.33203125" style="478" customWidth="1"/>
    <col min="1518" max="1533" width="4.5546875" style="478" customWidth="1"/>
    <col min="1534" max="1772" width="11.44140625" style="478"/>
    <col min="1773" max="1773" width="17.33203125" style="478" customWidth="1"/>
    <col min="1774" max="1789" width="4.5546875" style="478" customWidth="1"/>
    <col min="1790" max="2028" width="11.44140625" style="478"/>
    <col min="2029" max="2029" width="17.33203125" style="478" customWidth="1"/>
    <col min="2030" max="2045" width="4.5546875" style="478" customWidth="1"/>
    <col min="2046" max="2284" width="11.44140625" style="478"/>
    <col min="2285" max="2285" width="17.33203125" style="478" customWidth="1"/>
    <col min="2286" max="2301" width="4.5546875" style="478" customWidth="1"/>
    <col min="2302" max="2540" width="11.44140625" style="478"/>
    <col min="2541" max="2541" width="17.33203125" style="478" customWidth="1"/>
    <col min="2542" max="2557" width="4.5546875" style="478" customWidth="1"/>
    <col min="2558" max="2796" width="11.44140625" style="478"/>
    <col min="2797" max="2797" width="17.33203125" style="478" customWidth="1"/>
    <col min="2798" max="2813" width="4.5546875" style="478" customWidth="1"/>
    <col min="2814" max="3052" width="11.44140625" style="478"/>
    <col min="3053" max="3053" width="17.33203125" style="478" customWidth="1"/>
    <col min="3054" max="3069" width="4.5546875" style="478" customWidth="1"/>
    <col min="3070" max="3308" width="11.44140625" style="478"/>
    <col min="3309" max="3309" width="17.33203125" style="478" customWidth="1"/>
    <col min="3310" max="3325" width="4.5546875" style="478" customWidth="1"/>
    <col min="3326" max="3564" width="11.44140625" style="478"/>
    <col min="3565" max="3565" width="17.33203125" style="478" customWidth="1"/>
    <col min="3566" max="3581" width="4.5546875" style="478" customWidth="1"/>
    <col min="3582" max="3820" width="11.44140625" style="478"/>
    <col min="3821" max="3821" width="17.33203125" style="478" customWidth="1"/>
    <col min="3822" max="3837" width="4.5546875" style="478" customWidth="1"/>
    <col min="3838" max="4076" width="11.44140625" style="478"/>
    <col min="4077" max="4077" width="17.33203125" style="478" customWidth="1"/>
    <col min="4078" max="4093" width="4.5546875" style="478" customWidth="1"/>
    <col min="4094" max="4332" width="11.44140625" style="478"/>
    <col min="4333" max="4333" width="17.33203125" style="478" customWidth="1"/>
    <col min="4334" max="4349" width="4.5546875" style="478" customWidth="1"/>
    <col min="4350" max="4588" width="11.44140625" style="478"/>
    <col min="4589" max="4589" width="17.33203125" style="478" customWidth="1"/>
    <col min="4590" max="4605" width="4.5546875" style="478" customWidth="1"/>
    <col min="4606" max="4844" width="11.44140625" style="478"/>
    <col min="4845" max="4845" width="17.33203125" style="478" customWidth="1"/>
    <col min="4846" max="4861" width="4.5546875" style="478" customWidth="1"/>
    <col min="4862" max="5100" width="11.44140625" style="478"/>
    <col min="5101" max="5101" width="17.33203125" style="478" customWidth="1"/>
    <col min="5102" max="5117" width="4.5546875" style="478" customWidth="1"/>
    <col min="5118" max="5356" width="11.44140625" style="478"/>
    <col min="5357" max="5357" width="17.33203125" style="478" customWidth="1"/>
    <col min="5358" max="5373" width="4.5546875" style="478" customWidth="1"/>
    <col min="5374" max="5612" width="11.44140625" style="478"/>
    <col min="5613" max="5613" width="17.33203125" style="478" customWidth="1"/>
    <col min="5614" max="5629" width="4.5546875" style="478" customWidth="1"/>
    <col min="5630" max="5868" width="11.44140625" style="478"/>
    <col min="5869" max="5869" width="17.33203125" style="478" customWidth="1"/>
    <col min="5870" max="5885" width="4.5546875" style="478" customWidth="1"/>
    <col min="5886" max="6124" width="11.44140625" style="478"/>
    <col min="6125" max="6125" width="17.33203125" style="478" customWidth="1"/>
    <col min="6126" max="6141" width="4.5546875" style="478" customWidth="1"/>
    <col min="6142" max="6380" width="11.44140625" style="478"/>
    <col min="6381" max="6381" width="17.33203125" style="478" customWidth="1"/>
    <col min="6382" max="6397" width="4.5546875" style="478" customWidth="1"/>
    <col min="6398" max="6636" width="11.44140625" style="478"/>
    <col min="6637" max="6637" width="17.33203125" style="478" customWidth="1"/>
    <col min="6638" max="6653" width="4.5546875" style="478" customWidth="1"/>
    <col min="6654" max="6892" width="11.44140625" style="478"/>
    <col min="6893" max="6893" width="17.33203125" style="478" customWidth="1"/>
    <col min="6894" max="6909" width="4.5546875" style="478" customWidth="1"/>
    <col min="6910" max="7148" width="11.44140625" style="478"/>
    <col min="7149" max="7149" width="17.33203125" style="478" customWidth="1"/>
    <col min="7150" max="7165" width="4.5546875" style="478" customWidth="1"/>
    <col min="7166" max="7404" width="11.44140625" style="478"/>
    <col min="7405" max="7405" width="17.33203125" style="478" customWidth="1"/>
    <col min="7406" max="7421" width="4.5546875" style="478" customWidth="1"/>
    <col min="7422" max="7660" width="11.44140625" style="478"/>
    <col min="7661" max="7661" width="17.33203125" style="478" customWidth="1"/>
    <col min="7662" max="7677" width="4.5546875" style="478" customWidth="1"/>
    <col min="7678" max="7916" width="11.44140625" style="478"/>
    <col min="7917" max="7917" width="17.33203125" style="478" customWidth="1"/>
    <col min="7918" max="7933" width="4.5546875" style="478" customWidth="1"/>
    <col min="7934" max="8172" width="11.44140625" style="478"/>
    <col min="8173" max="8173" width="17.33203125" style="478" customWidth="1"/>
    <col min="8174" max="8189" width="4.5546875" style="478" customWidth="1"/>
    <col min="8190" max="8428" width="11.44140625" style="478"/>
    <col min="8429" max="8429" width="17.33203125" style="478" customWidth="1"/>
    <col min="8430" max="8445" width="4.5546875" style="478" customWidth="1"/>
    <col min="8446" max="8684" width="11.44140625" style="478"/>
    <col min="8685" max="8685" width="17.33203125" style="478" customWidth="1"/>
    <col min="8686" max="8701" width="4.5546875" style="478" customWidth="1"/>
    <col min="8702" max="8940" width="11.44140625" style="478"/>
    <col min="8941" max="8941" width="17.33203125" style="478" customWidth="1"/>
    <col min="8942" max="8957" width="4.5546875" style="478" customWidth="1"/>
    <col min="8958" max="9196" width="11.44140625" style="478"/>
    <col min="9197" max="9197" width="17.33203125" style="478" customWidth="1"/>
    <col min="9198" max="9213" width="4.5546875" style="478" customWidth="1"/>
    <col min="9214" max="9452" width="11.44140625" style="478"/>
    <col min="9453" max="9453" width="17.33203125" style="478" customWidth="1"/>
    <col min="9454" max="9469" width="4.5546875" style="478" customWidth="1"/>
    <col min="9470" max="9708" width="11.44140625" style="478"/>
    <col min="9709" max="9709" width="17.33203125" style="478" customWidth="1"/>
    <col min="9710" max="9725" width="4.5546875" style="478" customWidth="1"/>
    <col min="9726" max="9964" width="11.44140625" style="478"/>
    <col min="9965" max="9965" width="17.33203125" style="478" customWidth="1"/>
    <col min="9966" max="9981" width="4.5546875" style="478" customWidth="1"/>
    <col min="9982" max="10220" width="11.44140625" style="478"/>
    <col min="10221" max="10221" width="17.33203125" style="478" customWidth="1"/>
    <col min="10222" max="10237" width="4.5546875" style="478" customWidth="1"/>
    <col min="10238" max="10476" width="11.44140625" style="478"/>
    <col min="10477" max="10477" width="17.33203125" style="478" customWidth="1"/>
    <col min="10478" max="10493" width="4.5546875" style="478" customWidth="1"/>
    <col min="10494" max="10732" width="11.44140625" style="478"/>
    <col min="10733" max="10733" width="17.33203125" style="478" customWidth="1"/>
    <col min="10734" max="10749" width="4.5546875" style="478" customWidth="1"/>
    <col min="10750" max="10988" width="11.44140625" style="478"/>
    <col min="10989" max="10989" width="17.33203125" style="478" customWidth="1"/>
    <col min="10990" max="11005" width="4.5546875" style="478" customWidth="1"/>
    <col min="11006" max="11244" width="11.44140625" style="478"/>
    <col min="11245" max="11245" width="17.33203125" style="478" customWidth="1"/>
    <col min="11246" max="11261" width="4.5546875" style="478" customWidth="1"/>
    <col min="11262" max="11500" width="11.44140625" style="478"/>
    <col min="11501" max="11501" width="17.33203125" style="478" customWidth="1"/>
    <col min="11502" max="11517" width="4.5546875" style="478" customWidth="1"/>
    <col min="11518" max="11756" width="11.44140625" style="478"/>
    <col min="11757" max="11757" width="17.33203125" style="478" customWidth="1"/>
    <col min="11758" max="11773" width="4.5546875" style="478" customWidth="1"/>
    <col min="11774" max="12012" width="11.44140625" style="478"/>
    <col min="12013" max="12013" width="17.33203125" style="478" customWidth="1"/>
    <col min="12014" max="12029" width="4.5546875" style="478" customWidth="1"/>
    <col min="12030" max="12268" width="11.44140625" style="478"/>
    <col min="12269" max="12269" width="17.33203125" style="478" customWidth="1"/>
    <col min="12270" max="12285" width="4.5546875" style="478" customWidth="1"/>
    <col min="12286" max="12524" width="11.44140625" style="478"/>
    <col min="12525" max="12525" width="17.33203125" style="478" customWidth="1"/>
    <col min="12526" max="12541" width="4.5546875" style="478" customWidth="1"/>
    <col min="12542" max="12780" width="11.44140625" style="478"/>
    <col min="12781" max="12781" width="17.33203125" style="478" customWidth="1"/>
    <col min="12782" max="12797" width="4.5546875" style="478" customWidth="1"/>
    <col min="12798" max="13036" width="11.44140625" style="478"/>
    <col min="13037" max="13037" width="17.33203125" style="478" customWidth="1"/>
    <col min="13038" max="13053" width="4.5546875" style="478" customWidth="1"/>
    <col min="13054" max="13292" width="11.44140625" style="478"/>
    <col min="13293" max="13293" width="17.33203125" style="478" customWidth="1"/>
    <col min="13294" max="13309" width="4.5546875" style="478" customWidth="1"/>
    <col min="13310" max="13548" width="11.44140625" style="478"/>
    <col min="13549" max="13549" width="17.33203125" style="478" customWidth="1"/>
    <col min="13550" max="13565" width="4.5546875" style="478" customWidth="1"/>
    <col min="13566" max="13804" width="11.44140625" style="478"/>
    <col min="13805" max="13805" width="17.33203125" style="478" customWidth="1"/>
    <col min="13806" max="13821" width="4.5546875" style="478" customWidth="1"/>
    <col min="13822" max="14060" width="11.44140625" style="478"/>
    <col min="14061" max="14061" width="17.33203125" style="478" customWidth="1"/>
    <col min="14062" max="14077" width="4.5546875" style="478" customWidth="1"/>
    <col min="14078" max="14316" width="11.44140625" style="478"/>
    <col min="14317" max="14317" width="17.33203125" style="478" customWidth="1"/>
    <col min="14318" max="14333" width="4.5546875" style="478" customWidth="1"/>
    <col min="14334" max="14572" width="11.44140625" style="478"/>
    <col min="14573" max="14573" width="17.33203125" style="478" customWidth="1"/>
    <col min="14574" max="14589" width="4.5546875" style="478" customWidth="1"/>
    <col min="14590" max="14828" width="11.44140625" style="478"/>
    <col min="14829" max="14829" width="17.33203125" style="478" customWidth="1"/>
    <col min="14830" max="14845" width="4.5546875" style="478" customWidth="1"/>
    <col min="14846" max="15084" width="11.44140625" style="478"/>
    <col min="15085" max="15085" width="17.33203125" style="478" customWidth="1"/>
    <col min="15086" max="15101" width="4.5546875" style="478" customWidth="1"/>
    <col min="15102" max="15340" width="11.44140625" style="478"/>
    <col min="15341" max="15341" width="17.33203125" style="478" customWidth="1"/>
    <col min="15342" max="15357" width="4.5546875" style="478" customWidth="1"/>
    <col min="15358" max="15596" width="11.44140625" style="478"/>
    <col min="15597" max="15597" width="17.33203125" style="478" customWidth="1"/>
    <col min="15598" max="15613" width="4.5546875" style="478" customWidth="1"/>
    <col min="15614" max="15852" width="11.44140625" style="478"/>
    <col min="15853" max="15853" width="17.33203125" style="478" customWidth="1"/>
    <col min="15854" max="15869" width="4.5546875" style="478" customWidth="1"/>
    <col min="15870" max="16108" width="11.44140625" style="478"/>
    <col min="16109" max="16109" width="17.33203125" style="478" customWidth="1"/>
    <col min="16110" max="16125" width="4.5546875" style="478" customWidth="1"/>
    <col min="16126" max="16384" width="11.44140625" style="478"/>
  </cols>
  <sheetData>
    <row r="1" spans="1:17">
      <c r="A1" s="1445" t="s">
        <v>799</v>
      </c>
      <c r="B1" s="1445"/>
      <c r="C1" s="1445"/>
      <c r="D1" s="1445"/>
      <c r="E1" s="1445"/>
      <c r="F1" s="1445"/>
      <c r="G1" s="1445"/>
      <c r="H1" s="1445"/>
      <c r="I1" s="1445"/>
      <c r="J1" s="1445"/>
      <c r="K1" s="1445"/>
      <c r="L1" s="1445"/>
      <c r="M1" s="1445"/>
      <c r="N1" s="1445"/>
      <c r="O1" s="1445"/>
      <c r="P1" s="1445"/>
      <c r="Q1" s="1445"/>
    </row>
    <row r="2" spans="1:17">
      <c r="A2" s="1445" t="s">
        <v>227</v>
      </c>
      <c r="B2" s="1445"/>
      <c r="C2" s="1445"/>
      <c r="D2" s="1445"/>
      <c r="E2" s="1445"/>
      <c r="F2" s="1445"/>
      <c r="G2" s="1445"/>
      <c r="H2" s="1445"/>
      <c r="I2" s="1445"/>
      <c r="J2" s="1445"/>
      <c r="K2" s="1445"/>
      <c r="L2" s="1445"/>
      <c r="M2" s="1445"/>
      <c r="N2" s="1445"/>
      <c r="O2" s="1445"/>
      <c r="P2" s="1445"/>
      <c r="Q2" s="1445"/>
    </row>
    <row r="3" spans="1:17" s="1236" customFormat="1" ht="12" customHeight="1">
      <c r="A3" s="1758" t="s">
        <v>433</v>
      </c>
      <c r="B3" s="1793" t="s">
        <v>428</v>
      </c>
      <c r="C3" s="1793"/>
      <c r="D3" s="1793"/>
      <c r="E3" s="1793"/>
      <c r="F3" s="1793" t="s">
        <v>429</v>
      </c>
      <c r="G3" s="1793"/>
      <c r="H3" s="1793"/>
      <c r="I3" s="1793"/>
      <c r="J3" s="1763" t="s">
        <v>430</v>
      </c>
      <c r="K3" s="1764"/>
      <c r="L3" s="1764"/>
      <c r="M3" s="1765"/>
      <c r="N3" s="1766" t="s">
        <v>142</v>
      </c>
      <c r="O3" s="1767"/>
      <c r="P3" s="1767"/>
      <c r="Q3" s="1768"/>
    </row>
    <row r="4" spans="1:17" s="656" customFormat="1" ht="19.5" customHeight="1">
      <c r="A4" s="1759"/>
      <c r="B4" s="239" t="s">
        <v>706</v>
      </c>
      <c r="C4" s="239" t="s">
        <v>396</v>
      </c>
      <c r="D4" s="731" t="s">
        <v>708</v>
      </c>
      <c r="E4" s="731" t="s">
        <v>709</v>
      </c>
      <c r="F4" s="239" t="s">
        <v>706</v>
      </c>
      <c r="G4" s="239" t="s">
        <v>396</v>
      </c>
      <c r="H4" s="731" t="s">
        <v>708</v>
      </c>
      <c r="I4" s="731" t="s">
        <v>709</v>
      </c>
      <c r="J4" s="239" t="s">
        <v>706</v>
      </c>
      <c r="K4" s="239" t="s">
        <v>396</v>
      </c>
      <c r="L4" s="731" t="s">
        <v>708</v>
      </c>
      <c r="M4" s="731" t="s">
        <v>709</v>
      </c>
      <c r="N4" s="239" t="s">
        <v>706</v>
      </c>
      <c r="O4" s="239" t="s">
        <v>396</v>
      </c>
      <c r="P4" s="731" t="s">
        <v>708</v>
      </c>
      <c r="Q4" s="731" t="s">
        <v>709</v>
      </c>
    </row>
    <row r="5" spans="1:17" ht="12" customHeight="1">
      <c r="A5" s="934" t="s">
        <v>434</v>
      </c>
      <c r="B5" s="767">
        <v>85</v>
      </c>
      <c r="C5" s="767">
        <v>82</v>
      </c>
      <c r="D5" s="767">
        <f>+B5+C5</f>
        <v>167</v>
      </c>
      <c r="E5" s="767">
        <v>7</v>
      </c>
      <c r="F5" s="767">
        <v>63</v>
      </c>
      <c r="G5" s="767">
        <v>47</v>
      </c>
      <c r="H5" s="767">
        <f>+F5+G5</f>
        <v>110</v>
      </c>
      <c r="I5" s="767">
        <v>13</v>
      </c>
      <c r="J5" s="767">
        <v>44</v>
      </c>
      <c r="K5" s="767">
        <v>41</v>
      </c>
      <c r="L5" s="767">
        <f>+J5+K5</f>
        <v>85</v>
      </c>
      <c r="M5" s="767">
        <v>12</v>
      </c>
      <c r="N5" s="767">
        <f>+B5+F5+J5</f>
        <v>192</v>
      </c>
      <c r="O5" s="767">
        <f>+C5+G5+K5</f>
        <v>170</v>
      </c>
      <c r="P5" s="767">
        <f>+D5+H5+L5</f>
        <v>362</v>
      </c>
      <c r="Q5" s="767">
        <f>+E5+I5+M5</f>
        <v>32</v>
      </c>
    </row>
    <row r="6" spans="1:17" ht="12" customHeight="1">
      <c r="A6" s="766" t="s">
        <v>435</v>
      </c>
      <c r="B6" s="767">
        <v>909</v>
      </c>
      <c r="C6" s="767">
        <v>164</v>
      </c>
      <c r="D6" s="767">
        <v>1073</v>
      </c>
      <c r="E6" s="767">
        <v>90</v>
      </c>
      <c r="F6" s="767">
        <v>726</v>
      </c>
      <c r="G6" s="767">
        <v>174</v>
      </c>
      <c r="H6" s="767">
        <v>900</v>
      </c>
      <c r="I6" s="767">
        <v>100</v>
      </c>
      <c r="J6" s="767">
        <v>789</v>
      </c>
      <c r="K6" s="767">
        <v>150</v>
      </c>
      <c r="L6" s="767">
        <v>939</v>
      </c>
      <c r="M6" s="767">
        <v>262</v>
      </c>
      <c r="N6" s="767">
        <v>2424</v>
      </c>
      <c r="O6" s="767">
        <v>488</v>
      </c>
      <c r="P6" s="767">
        <v>2912</v>
      </c>
      <c r="Q6" s="767">
        <v>452</v>
      </c>
    </row>
    <row r="7" spans="1:17" ht="12" customHeight="1">
      <c r="A7" s="934" t="s">
        <v>436</v>
      </c>
      <c r="B7" s="767">
        <v>72</v>
      </c>
      <c r="C7" s="767">
        <v>148</v>
      </c>
      <c r="D7" s="767">
        <f t="shared" ref="D7:D12" si="0">+B7+C7</f>
        <v>220</v>
      </c>
      <c r="E7" s="767">
        <v>4</v>
      </c>
      <c r="F7" s="767">
        <v>56</v>
      </c>
      <c r="G7" s="767">
        <v>79</v>
      </c>
      <c r="H7" s="767">
        <f t="shared" ref="H7:H12" si="1">+F7+G7</f>
        <v>135</v>
      </c>
      <c r="I7" s="767">
        <v>4</v>
      </c>
      <c r="J7" s="767">
        <v>40</v>
      </c>
      <c r="K7" s="767">
        <v>59</v>
      </c>
      <c r="L7" s="767">
        <f t="shared" ref="L7:L12" si="2">+J7+K7</f>
        <v>99</v>
      </c>
      <c r="M7" s="767">
        <v>12</v>
      </c>
      <c r="N7" s="767">
        <f t="shared" ref="N7:Q12" si="3">+B7+F7+J7</f>
        <v>168</v>
      </c>
      <c r="O7" s="767">
        <f t="shared" si="3"/>
        <v>286</v>
      </c>
      <c r="P7" s="767">
        <f t="shared" si="3"/>
        <v>454</v>
      </c>
      <c r="Q7" s="767">
        <f t="shared" si="3"/>
        <v>20</v>
      </c>
    </row>
    <row r="8" spans="1:17" ht="12" customHeight="1">
      <c r="A8" s="766" t="s">
        <v>437</v>
      </c>
      <c r="B8" s="767">
        <v>31</v>
      </c>
      <c r="C8" s="767">
        <v>0</v>
      </c>
      <c r="D8" s="767">
        <f t="shared" si="0"/>
        <v>31</v>
      </c>
      <c r="E8" s="767">
        <v>2</v>
      </c>
      <c r="F8" s="767">
        <v>34</v>
      </c>
      <c r="G8" s="767">
        <v>0</v>
      </c>
      <c r="H8" s="767">
        <f t="shared" si="1"/>
        <v>34</v>
      </c>
      <c r="I8" s="767">
        <v>7</v>
      </c>
      <c r="J8" s="767">
        <v>19</v>
      </c>
      <c r="K8" s="767">
        <v>1</v>
      </c>
      <c r="L8" s="767">
        <f t="shared" si="2"/>
        <v>20</v>
      </c>
      <c r="M8" s="767">
        <v>4</v>
      </c>
      <c r="N8" s="767">
        <f t="shared" si="3"/>
        <v>84</v>
      </c>
      <c r="O8" s="767">
        <f t="shared" si="3"/>
        <v>1</v>
      </c>
      <c r="P8" s="767">
        <f t="shared" si="3"/>
        <v>85</v>
      </c>
      <c r="Q8" s="767">
        <f t="shared" si="3"/>
        <v>13</v>
      </c>
    </row>
    <row r="9" spans="1:17" ht="12" customHeight="1">
      <c r="A9" s="934" t="s">
        <v>438</v>
      </c>
      <c r="B9" s="767">
        <v>136</v>
      </c>
      <c r="C9" s="767">
        <v>9</v>
      </c>
      <c r="D9" s="767">
        <f t="shared" si="0"/>
        <v>145</v>
      </c>
      <c r="E9" s="767">
        <v>2</v>
      </c>
      <c r="F9" s="767">
        <v>80</v>
      </c>
      <c r="G9" s="767">
        <v>12</v>
      </c>
      <c r="H9" s="767">
        <f t="shared" si="1"/>
        <v>92</v>
      </c>
      <c r="I9" s="767">
        <v>7</v>
      </c>
      <c r="J9" s="767">
        <v>93</v>
      </c>
      <c r="K9" s="767">
        <v>7</v>
      </c>
      <c r="L9" s="767">
        <f t="shared" si="2"/>
        <v>100</v>
      </c>
      <c r="M9" s="767">
        <v>37</v>
      </c>
      <c r="N9" s="767">
        <f t="shared" si="3"/>
        <v>309</v>
      </c>
      <c r="O9" s="767">
        <f t="shared" si="3"/>
        <v>28</v>
      </c>
      <c r="P9" s="767">
        <f t="shared" si="3"/>
        <v>337</v>
      </c>
      <c r="Q9" s="767">
        <f t="shared" si="3"/>
        <v>46</v>
      </c>
    </row>
    <row r="10" spans="1:17" ht="12" customHeight="1">
      <c r="A10" s="934" t="s">
        <v>439</v>
      </c>
      <c r="B10" s="767">
        <v>23</v>
      </c>
      <c r="C10" s="767">
        <v>3</v>
      </c>
      <c r="D10" s="767">
        <f t="shared" si="0"/>
        <v>26</v>
      </c>
      <c r="E10" s="767">
        <v>0</v>
      </c>
      <c r="F10" s="767">
        <v>10</v>
      </c>
      <c r="G10" s="767">
        <v>0</v>
      </c>
      <c r="H10" s="767">
        <f t="shared" si="1"/>
        <v>10</v>
      </c>
      <c r="I10" s="767">
        <v>2</v>
      </c>
      <c r="J10" s="767">
        <v>20</v>
      </c>
      <c r="K10" s="767">
        <v>4</v>
      </c>
      <c r="L10" s="767">
        <f t="shared" si="2"/>
        <v>24</v>
      </c>
      <c r="M10" s="767">
        <v>8</v>
      </c>
      <c r="N10" s="767">
        <f t="shared" si="3"/>
        <v>53</v>
      </c>
      <c r="O10" s="767">
        <f t="shared" si="3"/>
        <v>7</v>
      </c>
      <c r="P10" s="767">
        <f t="shared" si="3"/>
        <v>60</v>
      </c>
      <c r="Q10" s="767">
        <f t="shared" si="3"/>
        <v>10</v>
      </c>
    </row>
    <row r="11" spans="1:17" ht="12" customHeight="1">
      <c r="A11" s="934" t="s">
        <v>440</v>
      </c>
      <c r="B11" s="767">
        <v>277</v>
      </c>
      <c r="C11" s="767">
        <v>12</v>
      </c>
      <c r="D11" s="767">
        <f t="shared" si="0"/>
        <v>289</v>
      </c>
      <c r="E11" s="767">
        <v>7</v>
      </c>
      <c r="F11" s="767">
        <v>212</v>
      </c>
      <c r="G11" s="767">
        <v>7</v>
      </c>
      <c r="H11" s="767">
        <f t="shared" si="1"/>
        <v>219</v>
      </c>
      <c r="I11" s="767">
        <v>18</v>
      </c>
      <c r="J11" s="767">
        <v>224</v>
      </c>
      <c r="K11" s="767">
        <v>8</v>
      </c>
      <c r="L11" s="767">
        <f t="shared" si="2"/>
        <v>232</v>
      </c>
      <c r="M11" s="767">
        <v>42</v>
      </c>
      <c r="N11" s="767">
        <f t="shared" si="3"/>
        <v>713</v>
      </c>
      <c r="O11" s="767">
        <f t="shared" si="3"/>
        <v>27</v>
      </c>
      <c r="P11" s="767">
        <f t="shared" si="3"/>
        <v>740</v>
      </c>
      <c r="Q11" s="767">
        <f t="shared" si="3"/>
        <v>67</v>
      </c>
    </row>
    <row r="12" spans="1:17" ht="12" customHeight="1">
      <c r="A12" s="766" t="s">
        <v>441</v>
      </c>
      <c r="B12" s="767">
        <v>187</v>
      </c>
      <c r="C12" s="767">
        <v>8</v>
      </c>
      <c r="D12" s="767">
        <f t="shared" si="0"/>
        <v>195</v>
      </c>
      <c r="E12" s="767">
        <v>1</v>
      </c>
      <c r="F12" s="767">
        <v>182</v>
      </c>
      <c r="G12" s="767">
        <v>3</v>
      </c>
      <c r="H12" s="767">
        <f t="shared" si="1"/>
        <v>185</v>
      </c>
      <c r="I12" s="767">
        <v>9</v>
      </c>
      <c r="J12" s="767">
        <v>191</v>
      </c>
      <c r="K12" s="767">
        <v>9</v>
      </c>
      <c r="L12" s="767">
        <f t="shared" si="2"/>
        <v>200</v>
      </c>
      <c r="M12" s="767">
        <v>49</v>
      </c>
      <c r="N12" s="767">
        <f t="shared" si="3"/>
        <v>560</v>
      </c>
      <c r="O12" s="767">
        <f t="shared" si="3"/>
        <v>20</v>
      </c>
      <c r="P12" s="767">
        <f t="shared" si="3"/>
        <v>580</v>
      </c>
      <c r="Q12" s="767">
        <f t="shared" si="3"/>
        <v>59</v>
      </c>
    </row>
    <row r="13" spans="1:17" ht="12" customHeight="1">
      <c r="A13" s="934" t="s">
        <v>442</v>
      </c>
      <c r="B13" s="767">
        <v>314</v>
      </c>
      <c r="C13" s="767">
        <v>647</v>
      </c>
      <c r="D13" s="767">
        <v>961</v>
      </c>
      <c r="E13" s="767">
        <v>77</v>
      </c>
      <c r="F13" s="767">
        <v>252</v>
      </c>
      <c r="G13" s="767">
        <v>501</v>
      </c>
      <c r="H13" s="767">
        <v>753</v>
      </c>
      <c r="I13" s="767">
        <v>73</v>
      </c>
      <c r="J13" s="767">
        <v>237</v>
      </c>
      <c r="K13" s="767">
        <v>574</v>
      </c>
      <c r="L13" s="767">
        <v>811</v>
      </c>
      <c r="M13" s="767">
        <v>225</v>
      </c>
      <c r="N13" s="767">
        <v>803</v>
      </c>
      <c r="O13" s="767">
        <v>1722</v>
      </c>
      <c r="P13" s="767">
        <v>2525</v>
      </c>
      <c r="Q13" s="767">
        <v>375</v>
      </c>
    </row>
    <row r="14" spans="1:17" ht="12" customHeight="1">
      <c r="A14" s="934" t="s">
        <v>443</v>
      </c>
      <c r="B14" s="767">
        <v>0</v>
      </c>
      <c r="C14" s="767">
        <v>15</v>
      </c>
      <c r="D14" s="767">
        <f>+B14+C14</f>
        <v>15</v>
      </c>
      <c r="E14" s="767">
        <v>2</v>
      </c>
      <c r="F14" s="767">
        <v>0</v>
      </c>
      <c r="G14" s="767">
        <v>12</v>
      </c>
      <c r="H14" s="767">
        <f>+F14+G14</f>
        <v>12</v>
      </c>
      <c r="I14" s="767">
        <v>1</v>
      </c>
      <c r="J14" s="767">
        <v>0</v>
      </c>
      <c r="K14" s="767">
        <v>0</v>
      </c>
      <c r="L14" s="767">
        <f>+J14+K14</f>
        <v>0</v>
      </c>
      <c r="M14" s="767">
        <v>0</v>
      </c>
      <c r="N14" s="767">
        <f>+B14+F14+J14</f>
        <v>0</v>
      </c>
      <c r="O14" s="767">
        <f>+C14+G14+K14</f>
        <v>27</v>
      </c>
      <c r="P14" s="767">
        <f>+D14+H14+L14</f>
        <v>27</v>
      </c>
      <c r="Q14" s="767">
        <f>+E14+I14+M14</f>
        <v>3</v>
      </c>
    </row>
    <row r="15" spans="1:17" ht="12" customHeight="1">
      <c r="A15" s="766" t="s">
        <v>444</v>
      </c>
      <c r="B15" s="767">
        <v>279</v>
      </c>
      <c r="C15" s="767">
        <v>4</v>
      </c>
      <c r="D15" s="767">
        <v>283</v>
      </c>
      <c r="E15" s="767">
        <v>26</v>
      </c>
      <c r="F15" s="767">
        <v>181</v>
      </c>
      <c r="G15" s="767">
        <v>9</v>
      </c>
      <c r="H15" s="767">
        <v>190</v>
      </c>
      <c r="I15" s="767">
        <v>17</v>
      </c>
      <c r="J15" s="767">
        <v>226</v>
      </c>
      <c r="K15" s="767">
        <v>1</v>
      </c>
      <c r="L15" s="767">
        <v>227</v>
      </c>
      <c r="M15" s="767">
        <v>61</v>
      </c>
      <c r="N15" s="767">
        <v>686</v>
      </c>
      <c r="O15" s="767">
        <v>14</v>
      </c>
      <c r="P15" s="767">
        <v>700</v>
      </c>
      <c r="Q15" s="767">
        <v>104</v>
      </c>
    </row>
    <row r="16" spans="1:17" ht="16.5" customHeight="1">
      <c r="A16" s="766" t="s">
        <v>445</v>
      </c>
      <c r="B16" s="767">
        <v>30</v>
      </c>
      <c r="C16" s="767">
        <v>1</v>
      </c>
      <c r="D16" s="767">
        <f>+B16+C16</f>
        <v>31</v>
      </c>
      <c r="E16" s="767">
        <v>1</v>
      </c>
      <c r="F16" s="767">
        <v>9</v>
      </c>
      <c r="G16" s="767">
        <v>2</v>
      </c>
      <c r="H16" s="767">
        <f>+F16+G16</f>
        <v>11</v>
      </c>
      <c r="I16" s="767">
        <v>0</v>
      </c>
      <c r="J16" s="767">
        <v>18</v>
      </c>
      <c r="K16" s="767">
        <v>2</v>
      </c>
      <c r="L16" s="767">
        <f>+J16+K16</f>
        <v>20</v>
      </c>
      <c r="M16" s="767">
        <v>2</v>
      </c>
      <c r="N16" s="767">
        <f t="shared" ref="N16:Q17" si="4">+B16+F16+J16</f>
        <v>57</v>
      </c>
      <c r="O16" s="767">
        <f t="shared" si="4"/>
        <v>5</v>
      </c>
      <c r="P16" s="767">
        <f t="shared" si="4"/>
        <v>62</v>
      </c>
      <c r="Q16" s="767">
        <f t="shared" si="4"/>
        <v>3</v>
      </c>
    </row>
    <row r="17" spans="1:17" ht="12" customHeight="1">
      <c r="A17" s="934" t="s">
        <v>446</v>
      </c>
      <c r="B17" s="767">
        <v>27</v>
      </c>
      <c r="C17" s="767">
        <v>0</v>
      </c>
      <c r="D17" s="767">
        <f>+B17+C17</f>
        <v>27</v>
      </c>
      <c r="E17" s="767">
        <v>0</v>
      </c>
      <c r="F17" s="767">
        <v>25</v>
      </c>
      <c r="G17" s="767">
        <v>0</v>
      </c>
      <c r="H17" s="767">
        <f>+F17+G17</f>
        <v>25</v>
      </c>
      <c r="I17" s="767">
        <v>1</v>
      </c>
      <c r="J17" s="767">
        <v>27</v>
      </c>
      <c r="K17" s="767">
        <v>0</v>
      </c>
      <c r="L17" s="767">
        <f>+J17+K17</f>
        <v>27</v>
      </c>
      <c r="M17" s="767">
        <v>10</v>
      </c>
      <c r="N17" s="767">
        <f t="shared" si="4"/>
        <v>79</v>
      </c>
      <c r="O17" s="767">
        <f t="shared" si="4"/>
        <v>0</v>
      </c>
      <c r="P17" s="767">
        <f t="shared" si="4"/>
        <v>79</v>
      </c>
      <c r="Q17" s="767">
        <f t="shared" si="4"/>
        <v>11</v>
      </c>
    </row>
    <row r="18" spans="1:17" ht="12" customHeight="1">
      <c r="A18" s="934" t="s">
        <v>447</v>
      </c>
      <c r="B18" s="767">
        <v>375</v>
      </c>
      <c r="C18" s="767">
        <v>30</v>
      </c>
      <c r="D18" s="767">
        <v>405</v>
      </c>
      <c r="E18" s="767">
        <v>30</v>
      </c>
      <c r="F18" s="767">
        <v>302</v>
      </c>
      <c r="G18" s="767">
        <v>13</v>
      </c>
      <c r="H18" s="767">
        <v>315</v>
      </c>
      <c r="I18" s="767">
        <v>28</v>
      </c>
      <c r="J18" s="767">
        <v>330</v>
      </c>
      <c r="K18" s="767">
        <v>15</v>
      </c>
      <c r="L18" s="767">
        <v>345</v>
      </c>
      <c r="M18" s="767">
        <v>97</v>
      </c>
      <c r="N18" s="767">
        <v>1007</v>
      </c>
      <c r="O18" s="767">
        <v>58</v>
      </c>
      <c r="P18" s="767">
        <v>1065</v>
      </c>
      <c r="Q18" s="767">
        <v>155</v>
      </c>
    </row>
    <row r="19" spans="1:17" ht="12" customHeight="1">
      <c r="A19" s="934" t="s">
        <v>448</v>
      </c>
      <c r="B19" s="767">
        <v>3</v>
      </c>
      <c r="C19" s="767">
        <v>148</v>
      </c>
      <c r="D19" s="767">
        <f>+B19+C19</f>
        <v>151</v>
      </c>
      <c r="E19" s="767">
        <v>6</v>
      </c>
      <c r="F19" s="767">
        <v>5</v>
      </c>
      <c r="G19" s="767">
        <v>114</v>
      </c>
      <c r="H19" s="767">
        <f>+F19+G19</f>
        <v>119</v>
      </c>
      <c r="I19" s="767">
        <v>8</v>
      </c>
      <c r="J19" s="767">
        <v>4</v>
      </c>
      <c r="K19" s="767">
        <v>131</v>
      </c>
      <c r="L19" s="767">
        <f>+J19+K19</f>
        <v>135</v>
      </c>
      <c r="M19" s="767">
        <v>26</v>
      </c>
      <c r="N19" s="767">
        <f>+B19+F19+J19</f>
        <v>12</v>
      </c>
      <c r="O19" s="767">
        <f>+C19+G19+K19</f>
        <v>393</v>
      </c>
      <c r="P19" s="767">
        <f>+D19+H19+L19</f>
        <v>405</v>
      </c>
      <c r="Q19" s="767">
        <f>+E19+I19+M19</f>
        <v>40</v>
      </c>
    </row>
    <row r="20" spans="1:17" ht="12" customHeight="1" thickBot="1">
      <c r="A20" s="934" t="s">
        <v>449</v>
      </c>
      <c r="B20" s="767">
        <v>453</v>
      </c>
      <c r="C20" s="767">
        <v>36</v>
      </c>
      <c r="D20" s="767">
        <v>489</v>
      </c>
      <c r="E20" s="767">
        <v>32</v>
      </c>
      <c r="F20" s="767">
        <v>289</v>
      </c>
      <c r="G20" s="767">
        <v>15</v>
      </c>
      <c r="H20" s="767">
        <v>304</v>
      </c>
      <c r="I20" s="767">
        <v>27</v>
      </c>
      <c r="J20" s="767">
        <v>353</v>
      </c>
      <c r="K20" s="767">
        <v>19</v>
      </c>
      <c r="L20" s="767">
        <v>372</v>
      </c>
      <c r="M20" s="767">
        <v>98</v>
      </c>
      <c r="N20" s="767">
        <v>1095</v>
      </c>
      <c r="O20" s="767">
        <v>70</v>
      </c>
      <c r="P20" s="767">
        <v>1165</v>
      </c>
      <c r="Q20" s="767">
        <v>157</v>
      </c>
    </row>
    <row r="21" spans="1:17" ht="12.75" customHeight="1" thickBot="1">
      <c r="A21" s="938" t="s">
        <v>143</v>
      </c>
      <c r="B21" s="939">
        <f t="shared" ref="B21:Q21" si="5">SUM(B5:B20)</f>
        <v>3201</v>
      </c>
      <c r="C21" s="939">
        <f t="shared" si="5"/>
        <v>1307</v>
      </c>
      <c r="D21" s="939">
        <f t="shared" si="5"/>
        <v>4508</v>
      </c>
      <c r="E21" s="939">
        <f t="shared" si="5"/>
        <v>287</v>
      </c>
      <c r="F21" s="939">
        <f t="shared" si="5"/>
        <v>2426</v>
      </c>
      <c r="G21" s="939">
        <f t="shared" si="5"/>
        <v>988</v>
      </c>
      <c r="H21" s="939">
        <f t="shared" si="5"/>
        <v>3414</v>
      </c>
      <c r="I21" s="939">
        <f t="shared" si="5"/>
        <v>315</v>
      </c>
      <c r="J21" s="939">
        <f t="shared" si="5"/>
        <v>2615</v>
      </c>
      <c r="K21" s="939">
        <f t="shared" si="5"/>
        <v>1021</v>
      </c>
      <c r="L21" s="939">
        <f t="shared" si="5"/>
        <v>3636</v>
      </c>
      <c r="M21" s="939">
        <f t="shared" si="5"/>
        <v>945</v>
      </c>
      <c r="N21" s="939">
        <f t="shared" si="5"/>
        <v>8242</v>
      </c>
      <c r="O21" s="939">
        <f t="shared" si="5"/>
        <v>3316</v>
      </c>
      <c r="P21" s="939">
        <f t="shared" si="5"/>
        <v>11558</v>
      </c>
      <c r="Q21" s="940">
        <f t="shared" si="5"/>
        <v>1547</v>
      </c>
    </row>
    <row r="22" spans="1:17" ht="5.25" customHeight="1">
      <c r="A22" s="941"/>
      <c r="B22" s="942"/>
      <c r="C22" s="942"/>
      <c r="D22" s="942"/>
      <c r="E22" s="942"/>
      <c r="F22" s="942"/>
      <c r="G22" s="942"/>
      <c r="H22" s="942"/>
      <c r="I22" s="942"/>
      <c r="J22" s="942"/>
      <c r="K22" s="942"/>
      <c r="L22" s="942"/>
      <c r="M22" s="942"/>
      <c r="N22" s="942"/>
      <c r="O22" s="942"/>
      <c r="P22" s="942"/>
      <c r="Q22" s="942"/>
    </row>
    <row r="23" spans="1:17">
      <c r="A23" s="1445" t="s">
        <v>800</v>
      </c>
      <c r="B23" s="1445"/>
      <c r="C23" s="1445"/>
      <c r="D23" s="1445"/>
      <c r="E23" s="1445"/>
      <c r="F23" s="1445"/>
      <c r="G23" s="1445"/>
      <c r="H23" s="1445"/>
      <c r="I23" s="1445"/>
      <c r="J23" s="1445"/>
      <c r="K23" s="1445"/>
      <c r="L23" s="1445"/>
      <c r="M23" s="1445"/>
      <c r="N23" s="1445"/>
      <c r="O23" s="1445"/>
      <c r="P23" s="1445"/>
      <c r="Q23" s="1445"/>
    </row>
    <row r="24" spans="1:17">
      <c r="A24" s="1445" t="s">
        <v>227</v>
      </c>
      <c r="B24" s="1445"/>
      <c r="C24" s="1445"/>
      <c r="D24" s="1445"/>
      <c r="E24" s="1445"/>
      <c r="F24" s="1445"/>
      <c r="G24" s="1445"/>
      <c r="H24" s="1445"/>
      <c r="I24" s="1445"/>
      <c r="J24" s="1445"/>
      <c r="K24" s="1445"/>
      <c r="L24" s="1445"/>
      <c r="M24" s="1445"/>
      <c r="N24" s="1445"/>
      <c r="O24" s="1445"/>
      <c r="P24" s="1445"/>
      <c r="Q24" s="1445"/>
    </row>
    <row r="25" spans="1:17" s="1236" customFormat="1" ht="14.25" customHeight="1">
      <c r="A25" s="1758" t="s">
        <v>450</v>
      </c>
      <c r="B25" s="1793" t="s">
        <v>428</v>
      </c>
      <c r="C25" s="1793"/>
      <c r="D25" s="1793"/>
      <c r="E25" s="1793"/>
      <c r="F25" s="1793" t="s">
        <v>429</v>
      </c>
      <c r="G25" s="1793"/>
      <c r="H25" s="1793"/>
      <c r="I25" s="1793"/>
      <c r="J25" s="1763" t="s">
        <v>430</v>
      </c>
      <c r="K25" s="1764"/>
      <c r="L25" s="1764"/>
      <c r="M25" s="1765"/>
      <c r="N25" s="1766" t="s">
        <v>142</v>
      </c>
      <c r="O25" s="1767"/>
      <c r="P25" s="1767"/>
      <c r="Q25" s="1768"/>
    </row>
    <row r="26" spans="1:17" s="656" customFormat="1" ht="18.75" customHeight="1">
      <c r="A26" s="1759"/>
      <c r="B26" s="239" t="s">
        <v>706</v>
      </c>
      <c r="C26" s="239" t="s">
        <v>396</v>
      </c>
      <c r="D26" s="731" t="s">
        <v>708</v>
      </c>
      <c r="E26" s="731" t="s">
        <v>709</v>
      </c>
      <c r="F26" s="239" t="s">
        <v>706</v>
      </c>
      <c r="G26" s="239" t="s">
        <v>396</v>
      </c>
      <c r="H26" s="731" t="s">
        <v>708</v>
      </c>
      <c r="I26" s="731" t="s">
        <v>709</v>
      </c>
      <c r="J26" s="239" t="s">
        <v>706</v>
      </c>
      <c r="K26" s="239" t="s">
        <v>396</v>
      </c>
      <c r="L26" s="731" t="s">
        <v>708</v>
      </c>
      <c r="M26" s="731" t="s">
        <v>709</v>
      </c>
      <c r="N26" s="239" t="s">
        <v>706</v>
      </c>
      <c r="O26" s="239" t="s">
        <v>396</v>
      </c>
      <c r="P26" s="731" t="s">
        <v>708</v>
      </c>
      <c r="Q26" s="731" t="s">
        <v>709</v>
      </c>
    </row>
    <row r="27" spans="1:17" ht="10.5" customHeight="1">
      <c r="A27" s="781" t="s">
        <v>451</v>
      </c>
      <c r="B27" s="73">
        <v>89</v>
      </c>
      <c r="C27" s="73">
        <v>17</v>
      </c>
      <c r="D27" s="73">
        <f>+B27+C27</f>
        <v>106</v>
      </c>
      <c r="E27" s="73">
        <v>12</v>
      </c>
      <c r="F27" s="73">
        <v>56</v>
      </c>
      <c r="G27" s="73">
        <v>17</v>
      </c>
      <c r="H27" s="73">
        <f>+F27+G27</f>
        <v>73</v>
      </c>
      <c r="I27" s="73">
        <v>5</v>
      </c>
      <c r="J27" s="73">
        <v>102</v>
      </c>
      <c r="K27" s="73">
        <v>20</v>
      </c>
      <c r="L27" s="73">
        <f>+J27+K27</f>
        <v>122</v>
      </c>
      <c r="M27" s="73">
        <v>35</v>
      </c>
      <c r="N27" s="73">
        <f t="shared" ref="N27:Q45" si="6">+B27+F27+J27</f>
        <v>247</v>
      </c>
      <c r="O27" s="73">
        <f t="shared" si="6"/>
        <v>54</v>
      </c>
      <c r="P27" s="73">
        <f t="shared" si="6"/>
        <v>301</v>
      </c>
      <c r="Q27" s="73">
        <f t="shared" si="6"/>
        <v>52</v>
      </c>
    </row>
    <row r="28" spans="1:17" ht="10.5" customHeight="1">
      <c r="A28" s="781" t="s">
        <v>452</v>
      </c>
      <c r="B28" s="73">
        <v>173</v>
      </c>
      <c r="C28" s="73">
        <v>29</v>
      </c>
      <c r="D28" s="73">
        <f>+B28+C28</f>
        <v>202</v>
      </c>
      <c r="E28" s="73">
        <v>6</v>
      </c>
      <c r="F28" s="73">
        <v>171</v>
      </c>
      <c r="G28" s="73">
        <v>14</v>
      </c>
      <c r="H28" s="73">
        <f>+F28+G28</f>
        <v>185</v>
      </c>
      <c r="I28" s="73">
        <v>18</v>
      </c>
      <c r="J28" s="73">
        <v>218</v>
      </c>
      <c r="K28" s="73">
        <v>20</v>
      </c>
      <c r="L28" s="73">
        <f>+J28+K28</f>
        <v>238</v>
      </c>
      <c r="M28" s="73">
        <v>92</v>
      </c>
      <c r="N28" s="73">
        <f t="shared" si="6"/>
        <v>562</v>
      </c>
      <c r="O28" s="73">
        <f t="shared" si="6"/>
        <v>63</v>
      </c>
      <c r="P28" s="73">
        <f t="shared" si="6"/>
        <v>625</v>
      </c>
      <c r="Q28" s="73">
        <f t="shared" si="6"/>
        <v>116</v>
      </c>
    </row>
    <row r="29" spans="1:17" ht="10.5" customHeight="1" thickBot="1">
      <c r="A29" s="781" t="s">
        <v>453</v>
      </c>
      <c r="B29" s="73">
        <v>99</v>
      </c>
      <c r="C29" s="73">
        <v>126</v>
      </c>
      <c r="D29" s="73">
        <f>+B29+C29</f>
        <v>225</v>
      </c>
      <c r="E29" s="73">
        <v>8</v>
      </c>
      <c r="F29" s="73">
        <v>60</v>
      </c>
      <c r="G29" s="73">
        <v>122</v>
      </c>
      <c r="H29" s="73">
        <f>+F29+G29</f>
        <v>182</v>
      </c>
      <c r="I29" s="73">
        <v>14</v>
      </c>
      <c r="J29" s="73">
        <v>102</v>
      </c>
      <c r="K29" s="73">
        <v>150</v>
      </c>
      <c r="L29" s="73">
        <f>+J29+K29</f>
        <v>252</v>
      </c>
      <c r="M29" s="73">
        <v>52</v>
      </c>
      <c r="N29" s="73">
        <f t="shared" si="6"/>
        <v>261</v>
      </c>
      <c r="O29" s="73">
        <f t="shared" si="6"/>
        <v>398</v>
      </c>
      <c r="P29" s="73">
        <f t="shared" si="6"/>
        <v>659</v>
      </c>
      <c r="Q29" s="73">
        <f t="shared" si="6"/>
        <v>74</v>
      </c>
    </row>
    <row r="30" spans="1:17" ht="12.75" customHeight="1" thickBot="1">
      <c r="A30" s="938" t="s">
        <v>143</v>
      </c>
      <c r="B30" s="939">
        <f t="shared" ref="B30:Q30" si="7">SUM(B27:B29)</f>
        <v>361</v>
      </c>
      <c r="C30" s="939">
        <f t="shared" si="7"/>
        <v>172</v>
      </c>
      <c r="D30" s="939">
        <f t="shared" si="7"/>
        <v>533</v>
      </c>
      <c r="E30" s="939">
        <f t="shared" si="7"/>
        <v>26</v>
      </c>
      <c r="F30" s="939">
        <f t="shared" si="7"/>
        <v>287</v>
      </c>
      <c r="G30" s="939">
        <f t="shared" si="7"/>
        <v>153</v>
      </c>
      <c r="H30" s="939">
        <f t="shared" si="7"/>
        <v>440</v>
      </c>
      <c r="I30" s="939">
        <f t="shared" si="7"/>
        <v>37</v>
      </c>
      <c r="J30" s="939">
        <f t="shared" si="7"/>
        <v>422</v>
      </c>
      <c r="K30" s="939">
        <f t="shared" si="7"/>
        <v>190</v>
      </c>
      <c r="L30" s="939">
        <f t="shared" si="7"/>
        <v>612</v>
      </c>
      <c r="M30" s="939">
        <f t="shared" si="7"/>
        <v>179</v>
      </c>
      <c r="N30" s="939">
        <f t="shared" si="7"/>
        <v>1070</v>
      </c>
      <c r="O30" s="939">
        <f t="shared" si="7"/>
        <v>515</v>
      </c>
      <c r="P30" s="939">
        <f t="shared" si="7"/>
        <v>1585</v>
      </c>
      <c r="Q30" s="940">
        <f t="shared" si="7"/>
        <v>242</v>
      </c>
    </row>
    <row r="31" spans="1:17" ht="5.25" customHeight="1">
      <c r="A31" s="931"/>
      <c r="B31" s="105"/>
      <c r="C31" s="527"/>
      <c r="D31" s="527"/>
      <c r="E31" s="527"/>
      <c r="F31" s="527"/>
      <c r="G31" s="527"/>
      <c r="H31" s="527"/>
      <c r="I31" s="527"/>
      <c r="J31" s="527"/>
      <c r="K31" s="527"/>
      <c r="L31" s="527"/>
      <c r="M31" s="527"/>
      <c r="N31" s="527"/>
      <c r="O31" s="527"/>
      <c r="P31" s="527"/>
      <c r="Q31" s="527"/>
    </row>
    <row r="32" spans="1:17">
      <c r="A32" s="1445" t="s">
        <v>801</v>
      </c>
      <c r="B32" s="1445"/>
      <c r="C32" s="1445"/>
      <c r="D32" s="1445"/>
      <c r="E32" s="1445"/>
      <c r="F32" s="1445"/>
      <c r="G32" s="1445"/>
      <c r="H32" s="1445"/>
      <c r="I32" s="1445"/>
      <c r="J32" s="1445"/>
      <c r="K32" s="1445"/>
      <c r="L32" s="1445"/>
      <c r="M32" s="1445"/>
      <c r="N32" s="1445"/>
      <c r="O32" s="1445"/>
      <c r="P32" s="1445"/>
      <c r="Q32" s="1445"/>
    </row>
    <row r="33" spans="1:17">
      <c r="A33" s="1445" t="s">
        <v>227</v>
      </c>
      <c r="B33" s="1445"/>
      <c r="C33" s="1445"/>
      <c r="D33" s="1445"/>
      <c r="E33" s="1445"/>
      <c r="F33" s="1445"/>
      <c r="G33" s="1445"/>
      <c r="H33" s="1445"/>
      <c r="I33" s="1445"/>
      <c r="J33" s="1445"/>
      <c r="K33" s="1445"/>
      <c r="L33" s="1445"/>
      <c r="M33" s="1445"/>
      <c r="N33" s="1445"/>
      <c r="O33" s="1445"/>
      <c r="P33" s="1445"/>
      <c r="Q33" s="1445"/>
    </row>
    <row r="34" spans="1:17" s="1236" customFormat="1" ht="12.75" customHeight="1">
      <c r="A34" s="1758" t="s">
        <v>433</v>
      </c>
      <c r="B34" s="1793" t="s">
        <v>428</v>
      </c>
      <c r="C34" s="1793"/>
      <c r="D34" s="1793"/>
      <c r="E34" s="1793"/>
      <c r="F34" s="1793" t="s">
        <v>429</v>
      </c>
      <c r="G34" s="1793"/>
      <c r="H34" s="1793"/>
      <c r="I34" s="1793"/>
      <c r="J34" s="1763" t="s">
        <v>430</v>
      </c>
      <c r="K34" s="1764"/>
      <c r="L34" s="1764"/>
      <c r="M34" s="1765"/>
      <c r="N34" s="1766" t="s">
        <v>142</v>
      </c>
      <c r="O34" s="1767"/>
      <c r="P34" s="1767"/>
      <c r="Q34" s="1768"/>
    </row>
    <row r="35" spans="1:17" s="656" customFormat="1" ht="19.5" customHeight="1">
      <c r="A35" s="1759"/>
      <c r="B35" s="239" t="s">
        <v>706</v>
      </c>
      <c r="C35" s="239" t="s">
        <v>396</v>
      </c>
      <c r="D35" s="731" t="s">
        <v>708</v>
      </c>
      <c r="E35" s="731" t="s">
        <v>709</v>
      </c>
      <c r="F35" s="239" t="s">
        <v>706</v>
      </c>
      <c r="G35" s="239" t="s">
        <v>396</v>
      </c>
      <c r="H35" s="731" t="s">
        <v>708</v>
      </c>
      <c r="I35" s="731" t="s">
        <v>709</v>
      </c>
      <c r="J35" s="239" t="s">
        <v>706</v>
      </c>
      <c r="K35" s="239" t="s">
        <v>396</v>
      </c>
      <c r="L35" s="731" t="s">
        <v>708</v>
      </c>
      <c r="M35" s="731" t="s">
        <v>709</v>
      </c>
      <c r="N35" s="239" t="s">
        <v>706</v>
      </c>
      <c r="O35" s="239" t="s">
        <v>396</v>
      </c>
      <c r="P35" s="731" t="s">
        <v>708</v>
      </c>
      <c r="Q35" s="731" t="s">
        <v>709</v>
      </c>
    </row>
    <row r="36" spans="1:17" ht="11.25" customHeight="1">
      <c r="A36" s="766" t="s">
        <v>435</v>
      </c>
      <c r="B36" s="767">
        <v>141</v>
      </c>
      <c r="C36" s="767">
        <v>9</v>
      </c>
      <c r="D36" s="767">
        <f t="shared" ref="D36:D45" si="8">+B36+C36</f>
        <v>150</v>
      </c>
      <c r="E36" s="767">
        <v>1</v>
      </c>
      <c r="F36" s="767">
        <v>112</v>
      </c>
      <c r="G36" s="767">
        <v>9</v>
      </c>
      <c r="H36" s="767">
        <f t="shared" ref="H36:H45" si="9">+F36+G36</f>
        <v>121</v>
      </c>
      <c r="I36" s="767">
        <v>2</v>
      </c>
      <c r="J36" s="767">
        <v>119</v>
      </c>
      <c r="K36" s="767">
        <v>20</v>
      </c>
      <c r="L36" s="767">
        <f t="shared" ref="L36:L45" si="10">+J36+K36</f>
        <v>139</v>
      </c>
      <c r="M36" s="767">
        <v>18</v>
      </c>
      <c r="N36" s="767">
        <f t="shared" si="6"/>
        <v>372</v>
      </c>
      <c r="O36" s="767">
        <f t="shared" si="6"/>
        <v>38</v>
      </c>
      <c r="P36" s="767">
        <f t="shared" si="6"/>
        <v>410</v>
      </c>
      <c r="Q36" s="767">
        <f t="shared" si="6"/>
        <v>21</v>
      </c>
    </row>
    <row r="37" spans="1:17" ht="11.25" customHeight="1">
      <c r="A37" s="934" t="s">
        <v>436</v>
      </c>
      <c r="B37" s="767">
        <v>62</v>
      </c>
      <c r="C37" s="767">
        <v>85</v>
      </c>
      <c r="D37" s="767">
        <f t="shared" si="8"/>
        <v>147</v>
      </c>
      <c r="E37" s="767">
        <v>5</v>
      </c>
      <c r="F37" s="767">
        <v>50</v>
      </c>
      <c r="G37" s="767">
        <v>56</v>
      </c>
      <c r="H37" s="767">
        <f t="shared" si="9"/>
        <v>106</v>
      </c>
      <c r="I37" s="767">
        <v>0</v>
      </c>
      <c r="J37" s="767">
        <v>49</v>
      </c>
      <c r="K37" s="767">
        <v>63</v>
      </c>
      <c r="L37" s="767">
        <f t="shared" si="10"/>
        <v>112</v>
      </c>
      <c r="M37" s="767">
        <v>17</v>
      </c>
      <c r="N37" s="767">
        <f t="shared" si="6"/>
        <v>161</v>
      </c>
      <c r="O37" s="767">
        <f t="shared" si="6"/>
        <v>204</v>
      </c>
      <c r="P37" s="767">
        <f t="shared" si="6"/>
        <v>365</v>
      </c>
      <c r="Q37" s="767">
        <f t="shared" si="6"/>
        <v>22</v>
      </c>
    </row>
    <row r="38" spans="1:17" ht="11.25" customHeight="1">
      <c r="A38" s="934" t="s">
        <v>454</v>
      </c>
      <c r="B38" s="767">
        <v>0</v>
      </c>
      <c r="C38" s="767">
        <v>2</v>
      </c>
      <c r="D38" s="767">
        <f t="shared" si="8"/>
        <v>2</v>
      </c>
      <c r="E38" s="767">
        <v>0</v>
      </c>
      <c r="F38" s="767">
        <v>2</v>
      </c>
      <c r="G38" s="767">
        <v>0</v>
      </c>
      <c r="H38" s="767">
        <f t="shared" si="9"/>
        <v>2</v>
      </c>
      <c r="I38" s="767">
        <v>0</v>
      </c>
      <c r="J38" s="767">
        <v>4</v>
      </c>
      <c r="K38" s="767">
        <v>2</v>
      </c>
      <c r="L38" s="767">
        <f t="shared" si="10"/>
        <v>6</v>
      </c>
      <c r="M38" s="767">
        <v>0</v>
      </c>
      <c r="N38" s="767">
        <f t="shared" si="6"/>
        <v>6</v>
      </c>
      <c r="O38" s="767">
        <f t="shared" si="6"/>
        <v>4</v>
      </c>
      <c r="P38" s="767">
        <f t="shared" si="6"/>
        <v>10</v>
      </c>
      <c r="Q38" s="767">
        <f t="shared" si="6"/>
        <v>0</v>
      </c>
    </row>
    <row r="39" spans="1:17" ht="11.25" customHeight="1">
      <c r="A39" s="934" t="s">
        <v>439</v>
      </c>
      <c r="B39" s="767">
        <v>29</v>
      </c>
      <c r="C39" s="767">
        <v>2</v>
      </c>
      <c r="D39" s="767">
        <f t="shared" si="8"/>
        <v>31</v>
      </c>
      <c r="E39" s="767">
        <v>0</v>
      </c>
      <c r="F39" s="767">
        <v>17</v>
      </c>
      <c r="G39" s="767">
        <v>0</v>
      </c>
      <c r="H39" s="767">
        <f t="shared" si="9"/>
        <v>17</v>
      </c>
      <c r="I39" s="767">
        <v>0</v>
      </c>
      <c r="J39" s="767">
        <v>0</v>
      </c>
      <c r="K39" s="767">
        <v>2</v>
      </c>
      <c r="L39" s="767">
        <f t="shared" si="10"/>
        <v>2</v>
      </c>
      <c r="M39" s="767">
        <v>0</v>
      </c>
      <c r="N39" s="767">
        <f t="shared" si="6"/>
        <v>46</v>
      </c>
      <c r="O39" s="767">
        <f t="shared" si="6"/>
        <v>4</v>
      </c>
      <c r="P39" s="767">
        <f t="shared" si="6"/>
        <v>50</v>
      </c>
      <c r="Q39" s="767">
        <f t="shared" si="6"/>
        <v>0</v>
      </c>
    </row>
    <row r="40" spans="1:17" ht="11.25" customHeight="1">
      <c r="A40" s="934" t="s">
        <v>440</v>
      </c>
      <c r="B40" s="767">
        <v>27</v>
      </c>
      <c r="C40" s="767">
        <v>3</v>
      </c>
      <c r="D40" s="767">
        <f t="shared" si="8"/>
        <v>30</v>
      </c>
      <c r="E40" s="767">
        <v>0</v>
      </c>
      <c r="F40" s="767">
        <v>25</v>
      </c>
      <c r="G40" s="767">
        <v>3</v>
      </c>
      <c r="H40" s="767">
        <f t="shared" si="9"/>
        <v>28</v>
      </c>
      <c r="I40" s="767">
        <v>0</v>
      </c>
      <c r="J40" s="767">
        <v>0</v>
      </c>
      <c r="K40" s="767">
        <v>0</v>
      </c>
      <c r="L40" s="767">
        <f t="shared" si="10"/>
        <v>0</v>
      </c>
      <c r="M40" s="767">
        <v>0</v>
      </c>
      <c r="N40" s="767">
        <f t="shared" si="6"/>
        <v>52</v>
      </c>
      <c r="O40" s="767">
        <f t="shared" si="6"/>
        <v>6</v>
      </c>
      <c r="P40" s="767">
        <f t="shared" si="6"/>
        <v>58</v>
      </c>
      <c r="Q40" s="767">
        <f t="shared" si="6"/>
        <v>0</v>
      </c>
    </row>
    <row r="41" spans="1:17" ht="11.25" customHeight="1">
      <c r="A41" s="766" t="s">
        <v>441</v>
      </c>
      <c r="B41" s="767">
        <v>19</v>
      </c>
      <c r="C41" s="767">
        <v>1</v>
      </c>
      <c r="D41" s="767">
        <f t="shared" si="8"/>
        <v>20</v>
      </c>
      <c r="E41" s="767">
        <v>0</v>
      </c>
      <c r="F41" s="767">
        <v>12</v>
      </c>
      <c r="G41" s="767">
        <v>1</v>
      </c>
      <c r="H41" s="767">
        <f t="shared" si="9"/>
        <v>13</v>
      </c>
      <c r="I41" s="767">
        <v>0</v>
      </c>
      <c r="J41" s="767">
        <v>0</v>
      </c>
      <c r="K41" s="767">
        <v>0</v>
      </c>
      <c r="L41" s="767">
        <f t="shared" si="10"/>
        <v>0</v>
      </c>
      <c r="M41" s="767">
        <v>0</v>
      </c>
      <c r="N41" s="767">
        <f t="shared" si="6"/>
        <v>31</v>
      </c>
      <c r="O41" s="767">
        <f t="shared" si="6"/>
        <v>2</v>
      </c>
      <c r="P41" s="767">
        <f t="shared" si="6"/>
        <v>33</v>
      </c>
      <c r="Q41" s="767">
        <f t="shared" si="6"/>
        <v>0</v>
      </c>
    </row>
    <row r="42" spans="1:17" ht="11.25" customHeight="1">
      <c r="A42" s="934" t="s">
        <v>442</v>
      </c>
      <c r="B42" s="767">
        <v>114</v>
      </c>
      <c r="C42" s="767">
        <v>139</v>
      </c>
      <c r="D42" s="767">
        <f t="shared" si="8"/>
        <v>253</v>
      </c>
      <c r="E42" s="767">
        <v>11</v>
      </c>
      <c r="F42" s="767">
        <v>82</v>
      </c>
      <c r="G42" s="767">
        <v>68</v>
      </c>
      <c r="H42" s="767">
        <f t="shared" si="9"/>
        <v>150</v>
      </c>
      <c r="I42" s="767">
        <v>15</v>
      </c>
      <c r="J42" s="767">
        <v>56</v>
      </c>
      <c r="K42" s="767">
        <v>60</v>
      </c>
      <c r="L42" s="767">
        <f t="shared" si="10"/>
        <v>116</v>
      </c>
      <c r="M42" s="767">
        <v>21</v>
      </c>
      <c r="N42" s="767">
        <f t="shared" si="6"/>
        <v>252</v>
      </c>
      <c r="O42" s="767">
        <f t="shared" si="6"/>
        <v>267</v>
      </c>
      <c r="P42" s="767">
        <f t="shared" si="6"/>
        <v>519</v>
      </c>
      <c r="Q42" s="767">
        <f t="shared" si="6"/>
        <v>47</v>
      </c>
    </row>
    <row r="43" spans="1:17" ht="11.25" customHeight="1">
      <c r="A43" s="934" t="s">
        <v>443</v>
      </c>
      <c r="B43" s="767">
        <v>0</v>
      </c>
      <c r="C43" s="767">
        <v>1</v>
      </c>
      <c r="D43" s="767">
        <f t="shared" si="8"/>
        <v>1</v>
      </c>
      <c r="E43" s="767">
        <v>0</v>
      </c>
      <c r="F43" s="767">
        <v>0</v>
      </c>
      <c r="G43" s="767">
        <v>1</v>
      </c>
      <c r="H43" s="767">
        <f t="shared" si="9"/>
        <v>1</v>
      </c>
      <c r="I43" s="767">
        <v>0</v>
      </c>
      <c r="J43" s="767">
        <v>0</v>
      </c>
      <c r="K43" s="767">
        <v>3</v>
      </c>
      <c r="L43" s="767">
        <f t="shared" si="10"/>
        <v>3</v>
      </c>
      <c r="M43" s="767">
        <v>0</v>
      </c>
      <c r="N43" s="767">
        <f t="shared" si="6"/>
        <v>0</v>
      </c>
      <c r="O43" s="767">
        <f t="shared" si="6"/>
        <v>5</v>
      </c>
      <c r="P43" s="767">
        <f t="shared" si="6"/>
        <v>5</v>
      </c>
      <c r="Q43" s="767">
        <f t="shared" si="6"/>
        <v>0</v>
      </c>
    </row>
    <row r="44" spans="1:17" ht="11.25" customHeight="1">
      <c r="A44" s="766" t="s">
        <v>444</v>
      </c>
      <c r="B44" s="767">
        <v>30</v>
      </c>
      <c r="C44" s="767">
        <v>0</v>
      </c>
      <c r="D44" s="767">
        <f t="shared" si="8"/>
        <v>30</v>
      </c>
      <c r="E44" s="767">
        <v>0</v>
      </c>
      <c r="F44" s="767">
        <v>0</v>
      </c>
      <c r="G44" s="767">
        <v>0</v>
      </c>
      <c r="H44" s="767">
        <f t="shared" si="9"/>
        <v>0</v>
      </c>
      <c r="I44" s="767">
        <v>0</v>
      </c>
      <c r="J44" s="767">
        <v>0</v>
      </c>
      <c r="K44" s="767">
        <v>0</v>
      </c>
      <c r="L44" s="767">
        <f t="shared" si="10"/>
        <v>0</v>
      </c>
      <c r="M44" s="767">
        <v>0</v>
      </c>
      <c r="N44" s="767">
        <f t="shared" si="6"/>
        <v>30</v>
      </c>
      <c r="O44" s="767">
        <f t="shared" si="6"/>
        <v>0</v>
      </c>
      <c r="P44" s="767">
        <f t="shared" si="6"/>
        <v>30</v>
      </c>
      <c r="Q44" s="767">
        <f t="shared" si="6"/>
        <v>0</v>
      </c>
    </row>
    <row r="45" spans="1:17" ht="11.25" customHeight="1" thickBot="1">
      <c r="A45" s="934" t="s">
        <v>447</v>
      </c>
      <c r="B45" s="767">
        <v>1</v>
      </c>
      <c r="C45" s="767">
        <v>0</v>
      </c>
      <c r="D45" s="767">
        <f t="shared" si="8"/>
        <v>1</v>
      </c>
      <c r="E45" s="767">
        <v>0</v>
      </c>
      <c r="F45" s="767">
        <v>1</v>
      </c>
      <c r="G45" s="767">
        <v>0</v>
      </c>
      <c r="H45" s="767">
        <f t="shared" si="9"/>
        <v>1</v>
      </c>
      <c r="I45" s="767">
        <v>0</v>
      </c>
      <c r="J45" s="767">
        <v>2</v>
      </c>
      <c r="K45" s="767">
        <v>0</v>
      </c>
      <c r="L45" s="767">
        <f t="shared" si="10"/>
        <v>2</v>
      </c>
      <c r="M45" s="767">
        <v>0</v>
      </c>
      <c r="N45" s="767">
        <f t="shared" si="6"/>
        <v>4</v>
      </c>
      <c r="O45" s="767">
        <f t="shared" si="6"/>
        <v>0</v>
      </c>
      <c r="P45" s="767">
        <f t="shared" si="6"/>
        <v>4</v>
      </c>
      <c r="Q45" s="767">
        <f t="shared" si="6"/>
        <v>0</v>
      </c>
    </row>
    <row r="46" spans="1:17" ht="12.75" customHeight="1" thickBot="1">
      <c r="A46" s="938" t="s">
        <v>143</v>
      </c>
      <c r="B46" s="939">
        <f t="shared" ref="B46:Q46" si="11">SUM(B36:B45)</f>
        <v>423</v>
      </c>
      <c r="C46" s="939">
        <f t="shared" si="11"/>
        <v>242</v>
      </c>
      <c r="D46" s="939">
        <f t="shared" si="11"/>
        <v>665</v>
      </c>
      <c r="E46" s="939">
        <f t="shared" si="11"/>
        <v>17</v>
      </c>
      <c r="F46" s="939">
        <f t="shared" si="11"/>
        <v>301</v>
      </c>
      <c r="G46" s="939">
        <f t="shared" si="11"/>
        <v>138</v>
      </c>
      <c r="H46" s="939">
        <f t="shared" si="11"/>
        <v>439</v>
      </c>
      <c r="I46" s="939">
        <f t="shared" si="11"/>
        <v>17</v>
      </c>
      <c r="J46" s="939">
        <f t="shared" si="11"/>
        <v>230</v>
      </c>
      <c r="K46" s="939">
        <f t="shared" si="11"/>
        <v>150</v>
      </c>
      <c r="L46" s="939">
        <f t="shared" si="11"/>
        <v>380</v>
      </c>
      <c r="M46" s="939">
        <f t="shared" si="11"/>
        <v>56</v>
      </c>
      <c r="N46" s="939">
        <f t="shared" si="11"/>
        <v>954</v>
      </c>
      <c r="O46" s="939">
        <f t="shared" si="11"/>
        <v>530</v>
      </c>
      <c r="P46" s="939">
        <f t="shared" si="11"/>
        <v>1484</v>
      </c>
      <c r="Q46" s="940">
        <f t="shared" si="11"/>
        <v>90</v>
      </c>
    </row>
  </sheetData>
  <mergeCells count="21">
    <mergeCell ref="A1:Q1"/>
    <mergeCell ref="A2:Q2"/>
    <mergeCell ref="A3:A4"/>
    <mergeCell ref="B3:E3"/>
    <mergeCell ref="F3:I3"/>
    <mergeCell ref="J3:M3"/>
    <mergeCell ref="N3:Q3"/>
    <mergeCell ref="A23:Q23"/>
    <mergeCell ref="A24:Q24"/>
    <mergeCell ref="A25:A26"/>
    <mergeCell ref="B25:E25"/>
    <mergeCell ref="F25:I25"/>
    <mergeCell ref="J25:M25"/>
    <mergeCell ref="N25:Q25"/>
    <mergeCell ref="A32:Q32"/>
    <mergeCell ref="A33:Q33"/>
    <mergeCell ref="A34:A35"/>
    <mergeCell ref="B34:E34"/>
    <mergeCell ref="F34:I34"/>
    <mergeCell ref="J34:M34"/>
    <mergeCell ref="N34:Q34"/>
  </mergeCells>
  <printOptions horizontalCentered="1"/>
  <pageMargins left="0.51181102362204722" right="0.31496062992125984" top="0.39370078740157483" bottom="0.35433070866141736" header="0.31496062992125984" footer="0.31496062992125984"/>
  <pageSetup paperSize="9" scale="95" orientation="landscape" r:id="rId1"/>
  <headerFooter>
    <oddFooter>&amp;C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71"/>
  <sheetViews>
    <sheetView workbookViewId="0">
      <selection activeCell="C19" sqref="C19"/>
    </sheetView>
  </sheetViews>
  <sheetFormatPr baseColWidth="10" defaultRowHeight="13.8"/>
  <cols>
    <col min="1" max="1" width="29.44140625" style="639" customWidth="1"/>
    <col min="2" max="2" width="15.33203125" style="305" customWidth="1"/>
    <col min="3" max="6" width="15.33203125" style="478" customWidth="1"/>
    <col min="7" max="230" width="11.44140625" style="478"/>
    <col min="231" max="231" width="15.44140625" style="478" customWidth="1"/>
    <col min="232" max="232" width="14.109375" style="478" customWidth="1"/>
    <col min="233" max="233" width="14.33203125" style="478" customWidth="1"/>
    <col min="234" max="235" width="11.44140625" style="478"/>
    <col min="236" max="236" width="11.88671875" style="478" customWidth="1"/>
    <col min="237" max="486" width="11.44140625" style="478"/>
    <col min="487" max="487" width="15.44140625" style="478" customWidth="1"/>
    <col min="488" max="488" width="14.109375" style="478" customWidth="1"/>
    <col min="489" max="489" width="14.33203125" style="478" customWidth="1"/>
    <col min="490" max="491" width="11.44140625" style="478"/>
    <col min="492" max="492" width="11.88671875" style="478" customWidth="1"/>
    <col min="493" max="742" width="11.44140625" style="478"/>
    <col min="743" max="743" width="15.44140625" style="478" customWidth="1"/>
    <col min="744" max="744" width="14.109375" style="478" customWidth="1"/>
    <col min="745" max="745" width="14.33203125" style="478" customWidth="1"/>
    <col min="746" max="747" width="11.44140625" style="478"/>
    <col min="748" max="748" width="11.88671875" style="478" customWidth="1"/>
    <col min="749" max="998" width="11.44140625" style="478"/>
    <col min="999" max="999" width="15.44140625" style="478" customWidth="1"/>
    <col min="1000" max="1000" width="14.109375" style="478" customWidth="1"/>
    <col min="1001" max="1001" width="14.33203125" style="478" customWidth="1"/>
    <col min="1002" max="1003" width="11.44140625" style="478"/>
    <col min="1004" max="1004" width="11.88671875" style="478" customWidth="1"/>
    <col min="1005" max="1254" width="11.44140625" style="478"/>
    <col min="1255" max="1255" width="15.44140625" style="478" customWidth="1"/>
    <col min="1256" max="1256" width="14.109375" style="478" customWidth="1"/>
    <col min="1257" max="1257" width="14.33203125" style="478" customWidth="1"/>
    <col min="1258" max="1259" width="11.44140625" style="478"/>
    <col min="1260" max="1260" width="11.88671875" style="478" customWidth="1"/>
    <col min="1261" max="1510" width="11.44140625" style="478"/>
    <col min="1511" max="1511" width="15.44140625" style="478" customWidth="1"/>
    <col min="1512" max="1512" width="14.109375" style="478" customWidth="1"/>
    <col min="1513" max="1513" width="14.33203125" style="478" customWidth="1"/>
    <col min="1514" max="1515" width="11.44140625" style="478"/>
    <col min="1516" max="1516" width="11.88671875" style="478" customWidth="1"/>
    <col min="1517" max="1766" width="11.44140625" style="478"/>
    <col min="1767" max="1767" width="15.44140625" style="478" customWidth="1"/>
    <col min="1768" max="1768" width="14.109375" style="478" customWidth="1"/>
    <col min="1769" max="1769" width="14.33203125" style="478" customWidth="1"/>
    <col min="1770" max="1771" width="11.44140625" style="478"/>
    <col min="1772" max="1772" width="11.88671875" style="478" customWidth="1"/>
    <col min="1773" max="2022" width="11.44140625" style="478"/>
    <col min="2023" max="2023" width="15.44140625" style="478" customWidth="1"/>
    <col min="2024" max="2024" width="14.109375" style="478" customWidth="1"/>
    <col min="2025" max="2025" width="14.33203125" style="478" customWidth="1"/>
    <col min="2026" max="2027" width="11.44140625" style="478"/>
    <col min="2028" max="2028" width="11.88671875" style="478" customWidth="1"/>
    <col min="2029" max="2278" width="11.44140625" style="478"/>
    <col min="2279" max="2279" width="15.44140625" style="478" customWidth="1"/>
    <col min="2280" max="2280" width="14.109375" style="478" customWidth="1"/>
    <col min="2281" max="2281" width="14.33203125" style="478" customWidth="1"/>
    <col min="2282" max="2283" width="11.44140625" style="478"/>
    <col min="2284" max="2284" width="11.88671875" style="478" customWidth="1"/>
    <col min="2285" max="2534" width="11.44140625" style="478"/>
    <col min="2535" max="2535" width="15.44140625" style="478" customWidth="1"/>
    <col min="2536" max="2536" width="14.109375" style="478" customWidth="1"/>
    <col min="2537" max="2537" width="14.33203125" style="478" customWidth="1"/>
    <col min="2538" max="2539" width="11.44140625" style="478"/>
    <col min="2540" max="2540" width="11.88671875" style="478" customWidth="1"/>
    <col min="2541" max="2790" width="11.44140625" style="478"/>
    <col min="2791" max="2791" width="15.44140625" style="478" customWidth="1"/>
    <col min="2792" max="2792" width="14.109375" style="478" customWidth="1"/>
    <col min="2793" max="2793" width="14.33203125" style="478" customWidth="1"/>
    <col min="2794" max="2795" width="11.44140625" style="478"/>
    <col min="2796" max="2796" width="11.88671875" style="478" customWidth="1"/>
    <col min="2797" max="3046" width="11.44140625" style="478"/>
    <col min="3047" max="3047" width="15.44140625" style="478" customWidth="1"/>
    <col min="3048" max="3048" width="14.109375" style="478" customWidth="1"/>
    <col min="3049" max="3049" width="14.33203125" style="478" customWidth="1"/>
    <col min="3050" max="3051" width="11.44140625" style="478"/>
    <col min="3052" max="3052" width="11.88671875" style="478" customWidth="1"/>
    <col min="3053" max="3302" width="11.44140625" style="478"/>
    <col min="3303" max="3303" width="15.44140625" style="478" customWidth="1"/>
    <col min="3304" max="3304" width="14.109375" style="478" customWidth="1"/>
    <col min="3305" max="3305" width="14.33203125" style="478" customWidth="1"/>
    <col min="3306" max="3307" width="11.44140625" style="478"/>
    <col min="3308" max="3308" width="11.88671875" style="478" customWidth="1"/>
    <col min="3309" max="3558" width="11.44140625" style="478"/>
    <col min="3559" max="3559" width="15.44140625" style="478" customWidth="1"/>
    <col min="3560" max="3560" width="14.109375" style="478" customWidth="1"/>
    <col min="3561" max="3561" width="14.33203125" style="478" customWidth="1"/>
    <col min="3562" max="3563" width="11.44140625" style="478"/>
    <col min="3564" max="3564" width="11.88671875" style="478" customWidth="1"/>
    <col min="3565" max="3814" width="11.44140625" style="478"/>
    <col min="3815" max="3815" width="15.44140625" style="478" customWidth="1"/>
    <col min="3816" max="3816" width="14.109375" style="478" customWidth="1"/>
    <col min="3817" max="3817" width="14.33203125" style="478" customWidth="1"/>
    <col min="3818" max="3819" width="11.44140625" style="478"/>
    <col min="3820" max="3820" width="11.88671875" style="478" customWidth="1"/>
    <col min="3821" max="4070" width="11.44140625" style="478"/>
    <col min="4071" max="4071" width="15.44140625" style="478" customWidth="1"/>
    <col min="4072" max="4072" width="14.109375" style="478" customWidth="1"/>
    <col min="4073" max="4073" width="14.33203125" style="478" customWidth="1"/>
    <col min="4074" max="4075" width="11.44140625" style="478"/>
    <col min="4076" max="4076" width="11.88671875" style="478" customWidth="1"/>
    <col min="4077" max="4326" width="11.44140625" style="478"/>
    <col min="4327" max="4327" width="15.44140625" style="478" customWidth="1"/>
    <col min="4328" max="4328" width="14.109375" style="478" customWidth="1"/>
    <col min="4329" max="4329" width="14.33203125" style="478" customWidth="1"/>
    <col min="4330" max="4331" width="11.44140625" style="478"/>
    <col min="4332" max="4332" width="11.88671875" style="478" customWidth="1"/>
    <col min="4333" max="4582" width="11.44140625" style="478"/>
    <col min="4583" max="4583" width="15.44140625" style="478" customWidth="1"/>
    <col min="4584" max="4584" width="14.109375" style="478" customWidth="1"/>
    <col min="4585" max="4585" width="14.33203125" style="478" customWidth="1"/>
    <col min="4586" max="4587" width="11.44140625" style="478"/>
    <col min="4588" max="4588" width="11.88671875" style="478" customWidth="1"/>
    <col min="4589" max="4838" width="11.44140625" style="478"/>
    <col min="4839" max="4839" width="15.44140625" style="478" customWidth="1"/>
    <col min="4840" max="4840" width="14.109375" style="478" customWidth="1"/>
    <col min="4841" max="4841" width="14.33203125" style="478" customWidth="1"/>
    <col min="4842" max="4843" width="11.44140625" style="478"/>
    <col min="4844" max="4844" width="11.88671875" style="478" customWidth="1"/>
    <col min="4845" max="5094" width="11.44140625" style="478"/>
    <col min="5095" max="5095" width="15.44140625" style="478" customWidth="1"/>
    <col min="5096" max="5096" width="14.109375" style="478" customWidth="1"/>
    <col min="5097" max="5097" width="14.33203125" style="478" customWidth="1"/>
    <col min="5098" max="5099" width="11.44140625" style="478"/>
    <col min="5100" max="5100" width="11.88671875" style="478" customWidth="1"/>
    <col min="5101" max="5350" width="11.44140625" style="478"/>
    <col min="5351" max="5351" width="15.44140625" style="478" customWidth="1"/>
    <col min="5352" max="5352" width="14.109375" style="478" customWidth="1"/>
    <col min="5353" max="5353" width="14.33203125" style="478" customWidth="1"/>
    <col min="5354" max="5355" width="11.44140625" style="478"/>
    <col min="5356" max="5356" width="11.88671875" style="478" customWidth="1"/>
    <col min="5357" max="5606" width="11.44140625" style="478"/>
    <col min="5607" max="5607" width="15.44140625" style="478" customWidth="1"/>
    <col min="5608" max="5608" width="14.109375" style="478" customWidth="1"/>
    <col min="5609" max="5609" width="14.33203125" style="478" customWidth="1"/>
    <col min="5610" max="5611" width="11.44140625" style="478"/>
    <col min="5612" max="5612" width="11.88671875" style="478" customWidth="1"/>
    <col min="5613" max="5862" width="11.44140625" style="478"/>
    <col min="5863" max="5863" width="15.44140625" style="478" customWidth="1"/>
    <col min="5864" max="5864" width="14.109375" style="478" customWidth="1"/>
    <col min="5865" max="5865" width="14.33203125" style="478" customWidth="1"/>
    <col min="5866" max="5867" width="11.44140625" style="478"/>
    <col min="5868" max="5868" width="11.88671875" style="478" customWidth="1"/>
    <col min="5869" max="6118" width="11.44140625" style="478"/>
    <col min="6119" max="6119" width="15.44140625" style="478" customWidth="1"/>
    <col min="6120" max="6120" width="14.109375" style="478" customWidth="1"/>
    <col min="6121" max="6121" width="14.33203125" style="478" customWidth="1"/>
    <col min="6122" max="6123" width="11.44140625" style="478"/>
    <col min="6124" max="6124" width="11.88671875" style="478" customWidth="1"/>
    <col min="6125" max="6374" width="11.44140625" style="478"/>
    <col min="6375" max="6375" width="15.44140625" style="478" customWidth="1"/>
    <col min="6376" max="6376" width="14.109375" style="478" customWidth="1"/>
    <col min="6377" max="6377" width="14.33203125" style="478" customWidth="1"/>
    <col min="6378" max="6379" width="11.44140625" style="478"/>
    <col min="6380" max="6380" width="11.88671875" style="478" customWidth="1"/>
    <col min="6381" max="6630" width="11.44140625" style="478"/>
    <col min="6631" max="6631" width="15.44140625" style="478" customWidth="1"/>
    <col min="6632" max="6632" width="14.109375" style="478" customWidth="1"/>
    <col min="6633" max="6633" width="14.33203125" style="478" customWidth="1"/>
    <col min="6634" max="6635" width="11.44140625" style="478"/>
    <col min="6636" max="6636" width="11.88671875" style="478" customWidth="1"/>
    <col min="6637" max="6886" width="11.44140625" style="478"/>
    <col min="6887" max="6887" width="15.44140625" style="478" customWidth="1"/>
    <col min="6888" max="6888" width="14.109375" style="478" customWidth="1"/>
    <col min="6889" max="6889" width="14.33203125" style="478" customWidth="1"/>
    <col min="6890" max="6891" width="11.44140625" style="478"/>
    <col min="6892" max="6892" width="11.88671875" style="478" customWidth="1"/>
    <col min="6893" max="7142" width="11.44140625" style="478"/>
    <col min="7143" max="7143" width="15.44140625" style="478" customWidth="1"/>
    <col min="7144" max="7144" width="14.109375" style="478" customWidth="1"/>
    <col min="7145" max="7145" width="14.33203125" style="478" customWidth="1"/>
    <col min="7146" max="7147" width="11.44140625" style="478"/>
    <col min="7148" max="7148" width="11.88671875" style="478" customWidth="1"/>
    <col min="7149" max="7398" width="11.44140625" style="478"/>
    <col min="7399" max="7399" width="15.44140625" style="478" customWidth="1"/>
    <col min="7400" max="7400" width="14.109375" style="478" customWidth="1"/>
    <col min="7401" max="7401" width="14.33203125" style="478" customWidth="1"/>
    <col min="7402" max="7403" width="11.44140625" style="478"/>
    <col min="7404" max="7404" width="11.88671875" style="478" customWidth="1"/>
    <col min="7405" max="7654" width="11.44140625" style="478"/>
    <col min="7655" max="7655" width="15.44140625" style="478" customWidth="1"/>
    <col min="7656" max="7656" width="14.109375" style="478" customWidth="1"/>
    <col min="7657" max="7657" width="14.33203125" style="478" customWidth="1"/>
    <col min="7658" max="7659" width="11.44140625" style="478"/>
    <col min="7660" max="7660" width="11.88671875" style="478" customWidth="1"/>
    <col min="7661" max="7910" width="11.44140625" style="478"/>
    <col min="7911" max="7911" width="15.44140625" style="478" customWidth="1"/>
    <col min="7912" max="7912" width="14.109375" style="478" customWidth="1"/>
    <col min="7913" max="7913" width="14.33203125" style="478" customWidth="1"/>
    <col min="7914" max="7915" width="11.44140625" style="478"/>
    <col min="7916" max="7916" width="11.88671875" style="478" customWidth="1"/>
    <col min="7917" max="8166" width="11.44140625" style="478"/>
    <col min="8167" max="8167" width="15.44140625" style="478" customWidth="1"/>
    <col min="8168" max="8168" width="14.109375" style="478" customWidth="1"/>
    <col min="8169" max="8169" width="14.33203125" style="478" customWidth="1"/>
    <col min="8170" max="8171" width="11.44140625" style="478"/>
    <col min="8172" max="8172" width="11.88671875" style="478" customWidth="1"/>
    <col min="8173" max="8422" width="11.44140625" style="478"/>
    <col min="8423" max="8423" width="15.44140625" style="478" customWidth="1"/>
    <col min="8424" max="8424" width="14.109375" style="478" customWidth="1"/>
    <col min="8425" max="8425" width="14.33203125" style="478" customWidth="1"/>
    <col min="8426" max="8427" width="11.44140625" style="478"/>
    <col min="8428" max="8428" width="11.88671875" style="478" customWidth="1"/>
    <col min="8429" max="8678" width="11.44140625" style="478"/>
    <col min="8679" max="8679" width="15.44140625" style="478" customWidth="1"/>
    <col min="8680" max="8680" width="14.109375" style="478" customWidth="1"/>
    <col min="8681" max="8681" width="14.33203125" style="478" customWidth="1"/>
    <col min="8682" max="8683" width="11.44140625" style="478"/>
    <col min="8684" max="8684" width="11.88671875" style="478" customWidth="1"/>
    <col min="8685" max="8934" width="11.44140625" style="478"/>
    <col min="8935" max="8935" width="15.44140625" style="478" customWidth="1"/>
    <col min="8936" max="8936" width="14.109375" style="478" customWidth="1"/>
    <col min="8937" max="8937" width="14.33203125" style="478" customWidth="1"/>
    <col min="8938" max="8939" width="11.44140625" style="478"/>
    <col min="8940" max="8940" width="11.88671875" style="478" customWidth="1"/>
    <col min="8941" max="9190" width="11.44140625" style="478"/>
    <col min="9191" max="9191" width="15.44140625" style="478" customWidth="1"/>
    <col min="9192" max="9192" width="14.109375" style="478" customWidth="1"/>
    <col min="9193" max="9193" width="14.33203125" style="478" customWidth="1"/>
    <col min="9194" max="9195" width="11.44140625" style="478"/>
    <col min="9196" max="9196" width="11.88671875" style="478" customWidth="1"/>
    <col min="9197" max="9446" width="11.44140625" style="478"/>
    <col min="9447" max="9447" width="15.44140625" style="478" customWidth="1"/>
    <col min="9448" max="9448" width="14.109375" style="478" customWidth="1"/>
    <col min="9449" max="9449" width="14.33203125" style="478" customWidth="1"/>
    <col min="9450" max="9451" width="11.44140625" style="478"/>
    <col min="9452" max="9452" width="11.88671875" style="478" customWidth="1"/>
    <col min="9453" max="9702" width="11.44140625" style="478"/>
    <col min="9703" max="9703" width="15.44140625" style="478" customWidth="1"/>
    <col min="9704" max="9704" width="14.109375" style="478" customWidth="1"/>
    <col min="9705" max="9705" width="14.33203125" style="478" customWidth="1"/>
    <col min="9706" max="9707" width="11.44140625" style="478"/>
    <col min="9708" max="9708" width="11.88671875" style="478" customWidth="1"/>
    <col min="9709" max="9958" width="11.44140625" style="478"/>
    <col min="9959" max="9959" width="15.44140625" style="478" customWidth="1"/>
    <col min="9960" max="9960" width="14.109375" style="478" customWidth="1"/>
    <col min="9961" max="9961" width="14.33203125" style="478" customWidth="1"/>
    <col min="9962" max="9963" width="11.44140625" style="478"/>
    <col min="9964" max="9964" width="11.88671875" style="478" customWidth="1"/>
    <col min="9965" max="10214" width="11.44140625" style="478"/>
    <col min="10215" max="10215" width="15.44140625" style="478" customWidth="1"/>
    <col min="10216" max="10216" width="14.109375" style="478" customWidth="1"/>
    <col min="10217" max="10217" width="14.33203125" style="478" customWidth="1"/>
    <col min="10218" max="10219" width="11.44140625" style="478"/>
    <col min="10220" max="10220" width="11.88671875" style="478" customWidth="1"/>
    <col min="10221" max="10470" width="11.44140625" style="478"/>
    <col min="10471" max="10471" width="15.44140625" style="478" customWidth="1"/>
    <col min="10472" max="10472" width="14.109375" style="478" customWidth="1"/>
    <col min="10473" max="10473" width="14.33203125" style="478" customWidth="1"/>
    <col min="10474" max="10475" width="11.44140625" style="478"/>
    <col min="10476" max="10476" width="11.88671875" style="478" customWidth="1"/>
    <col min="10477" max="10726" width="11.44140625" style="478"/>
    <col min="10727" max="10727" width="15.44140625" style="478" customWidth="1"/>
    <col min="10728" max="10728" width="14.109375" style="478" customWidth="1"/>
    <col min="10729" max="10729" width="14.33203125" style="478" customWidth="1"/>
    <col min="10730" max="10731" width="11.44140625" style="478"/>
    <col min="10732" max="10732" width="11.88671875" style="478" customWidth="1"/>
    <col min="10733" max="10982" width="11.44140625" style="478"/>
    <col min="10983" max="10983" width="15.44140625" style="478" customWidth="1"/>
    <col min="10984" max="10984" width="14.109375" style="478" customWidth="1"/>
    <col min="10985" max="10985" width="14.33203125" style="478" customWidth="1"/>
    <col min="10986" max="10987" width="11.44140625" style="478"/>
    <col min="10988" max="10988" width="11.88671875" style="478" customWidth="1"/>
    <col min="10989" max="11238" width="11.44140625" style="478"/>
    <col min="11239" max="11239" width="15.44140625" style="478" customWidth="1"/>
    <col min="11240" max="11240" width="14.109375" style="478" customWidth="1"/>
    <col min="11241" max="11241" width="14.33203125" style="478" customWidth="1"/>
    <col min="11242" max="11243" width="11.44140625" style="478"/>
    <col min="11244" max="11244" width="11.88671875" style="478" customWidth="1"/>
    <col min="11245" max="11494" width="11.44140625" style="478"/>
    <col min="11495" max="11495" width="15.44140625" style="478" customWidth="1"/>
    <col min="11496" max="11496" width="14.109375" style="478" customWidth="1"/>
    <col min="11497" max="11497" width="14.33203125" style="478" customWidth="1"/>
    <col min="11498" max="11499" width="11.44140625" style="478"/>
    <col min="11500" max="11500" width="11.88671875" style="478" customWidth="1"/>
    <col min="11501" max="11750" width="11.44140625" style="478"/>
    <col min="11751" max="11751" width="15.44140625" style="478" customWidth="1"/>
    <col min="11752" max="11752" width="14.109375" style="478" customWidth="1"/>
    <col min="11753" max="11753" width="14.33203125" style="478" customWidth="1"/>
    <col min="11754" max="11755" width="11.44140625" style="478"/>
    <col min="11756" max="11756" width="11.88671875" style="478" customWidth="1"/>
    <col min="11757" max="12006" width="11.44140625" style="478"/>
    <col min="12007" max="12007" width="15.44140625" style="478" customWidth="1"/>
    <col min="12008" max="12008" width="14.109375" style="478" customWidth="1"/>
    <col min="12009" max="12009" width="14.33203125" style="478" customWidth="1"/>
    <col min="12010" max="12011" width="11.44140625" style="478"/>
    <col min="12012" max="12012" width="11.88671875" style="478" customWidth="1"/>
    <col min="12013" max="12262" width="11.44140625" style="478"/>
    <col min="12263" max="12263" width="15.44140625" style="478" customWidth="1"/>
    <col min="12264" max="12264" width="14.109375" style="478" customWidth="1"/>
    <col min="12265" max="12265" width="14.33203125" style="478" customWidth="1"/>
    <col min="12266" max="12267" width="11.44140625" style="478"/>
    <col min="12268" max="12268" width="11.88671875" style="478" customWidth="1"/>
    <col min="12269" max="12518" width="11.44140625" style="478"/>
    <col min="12519" max="12519" width="15.44140625" style="478" customWidth="1"/>
    <col min="12520" max="12520" width="14.109375" style="478" customWidth="1"/>
    <col min="12521" max="12521" width="14.33203125" style="478" customWidth="1"/>
    <col min="12522" max="12523" width="11.44140625" style="478"/>
    <col min="12524" max="12524" width="11.88671875" style="478" customWidth="1"/>
    <col min="12525" max="12774" width="11.44140625" style="478"/>
    <col min="12775" max="12775" width="15.44140625" style="478" customWidth="1"/>
    <col min="12776" max="12776" width="14.109375" style="478" customWidth="1"/>
    <col min="12777" max="12777" width="14.33203125" style="478" customWidth="1"/>
    <col min="12778" max="12779" width="11.44140625" style="478"/>
    <col min="12780" max="12780" width="11.88671875" style="478" customWidth="1"/>
    <col min="12781" max="13030" width="11.44140625" style="478"/>
    <col min="13031" max="13031" width="15.44140625" style="478" customWidth="1"/>
    <col min="13032" max="13032" width="14.109375" style="478" customWidth="1"/>
    <col min="13033" max="13033" width="14.33203125" style="478" customWidth="1"/>
    <col min="13034" max="13035" width="11.44140625" style="478"/>
    <col min="13036" max="13036" width="11.88671875" style="478" customWidth="1"/>
    <col min="13037" max="13286" width="11.44140625" style="478"/>
    <col min="13287" max="13287" width="15.44140625" style="478" customWidth="1"/>
    <col min="13288" max="13288" width="14.109375" style="478" customWidth="1"/>
    <col min="13289" max="13289" width="14.33203125" style="478" customWidth="1"/>
    <col min="13290" max="13291" width="11.44140625" style="478"/>
    <col min="13292" max="13292" width="11.88671875" style="478" customWidth="1"/>
    <col min="13293" max="13542" width="11.44140625" style="478"/>
    <col min="13543" max="13543" width="15.44140625" style="478" customWidth="1"/>
    <col min="13544" max="13544" width="14.109375" style="478" customWidth="1"/>
    <col min="13545" max="13545" width="14.33203125" style="478" customWidth="1"/>
    <col min="13546" max="13547" width="11.44140625" style="478"/>
    <col min="13548" max="13548" width="11.88671875" style="478" customWidth="1"/>
    <col min="13549" max="13798" width="11.44140625" style="478"/>
    <col min="13799" max="13799" width="15.44140625" style="478" customWidth="1"/>
    <col min="13800" max="13800" width="14.109375" style="478" customWidth="1"/>
    <col min="13801" max="13801" width="14.33203125" style="478" customWidth="1"/>
    <col min="13802" max="13803" width="11.44140625" style="478"/>
    <col min="13804" max="13804" width="11.88671875" style="478" customWidth="1"/>
    <col min="13805" max="14054" width="11.44140625" style="478"/>
    <col min="14055" max="14055" width="15.44140625" style="478" customWidth="1"/>
    <col min="14056" max="14056" width="14.109375" style="478" customWidth="1"/>
    <col min="14057" max="14057" width="14.33203125" style="478" customWidth="1"/>
    <col min="14058" max="14059" width="11.44140625" style="478"/>
    <col min="14060" max="14060" width="11.88671875" style="478" customWidth="1"/>
    <col min="14061" max="14310" width="11.44140625" style="478"/>
    <col min="14311" max="14311" width="15.44140625" style="478" customWidth="1"/>
    <col min="14312" max="14312" width="14.109375" style="478" customWidth="1"/>
    <col min="14313" max="14313" width="14.33203125" style="478" customWidth="1"/>
    <col min="14314" max="14315" width="11.44140625" style="478"/>
    <col min="14316" max="14316" width="11.88671875" style="478" customWidth="1"/>
    <col min="14317" max="14566" width="11.44140625" style="478"/>
    <col min="14567" max="14567" width="15.44140625" style="478" customWidth="1"/>
    <col min="14568" max="14568" width="14.109375" style="478" customWidth="1"/>
    <col min="14569" max="14569" width="14.33203125" style="478" customWidth="1"/>
    <col min="14570" max="14571" width="11.44140625" style="478"/>
    <col min="14572" max="14572" width="11.88671875" style="478" customWidth="1"/>
    <col min="14573" max="14822" width="11.44140625" style="478"/>
    <col min="14823" max="14823" width="15.44140625" style="478" customWidth="1"/>
    <col min="14824" max="14824" width="14.109375" style="478" customWidth="1"/>
    <col min="14825" max="14825" width="14.33203125" style="478" customWidth="1"/>
    <col min="14826" max="14827" width="11.44140625" style="478"/>
    <col min="14828" max="14828" width="11.88671875" style="478" customWidth="1"/>
    <col min="14829" max="15078" width="11.44140625" style="478"/>
    <col min="15079" max="15079" width="15.44140625" style="478" customWidth="1"/>
    <col min="15080" max="15080" width="14.109375" style="478" customWidth="1"/>
    <col min="15081" max="15081" width="14.33203125" style="478" customWidth="1"/>
    <col min="15082" max="15083" width="11.44140625" style="478"/>
    <col min="15084" max="15084" width="11.88671875" style="478" customWidth="1"/>
    <col min="15085" max="15334" width="11.44140625" style="478"/>
    <col min="15335" max="15335" width="15.44140625" style="478" customWidth="1"/>
    <col min="15336" max="15336" width="14.109375" style="478" customWidth="1"/>
    <col min="15337" max="15337" width="14.33203125" style="478" customWidth="1"/>
    <col min="15338" max="15339" width="11.44140625" style="478"/>
    <col min="15340" max="15340" width="11.88671875" style="478" customWidth="1"/>
    <col min="15341" max="15590" width="11.44140625" style="478"/>
    <col min="15591" max="15591" width="15.44140625" style="478" customWidth="1"/>
    <col min="15592" max="15592" width="14.109375" style="478" customWidth="1"/>
    <col min="15593" max="15593" width="14.33203125" style="478" customWidth="1"/>
    <col min="15594" max="15595" width="11.44140625" style="478"/>
    <col min="15596" max="15596" width="11.88671875" style="478" customWidth="1"/>
    <col min="15597" max="15846" width="11.44140625" style="478"/>
    <col min="15847" max="15847" width="15.44140625" style="478" customWidth="1"/>
    <col min="15848" max="15848" width="14.109375" style="478" customWidth="1"/>
    <col min="15849" max="15849" width="14.33203125" style="478" customWidth="1"/>
    <col min="15850" max="15851" width="11.44140625" style="478"/>
    <col min="15852" max="15852" width="11.88671875" style="478" customWidth="1"/>
    <col min="15853" max="16102" width="11.44140625" style="478"/>
    <col min="16103" max="16103" width="15.44140625" style="478" customWidth="1"/>
    <col min="16104" max="16104" width="14.109375" style="478" customWidth="1"/>
    <col min="16105" max="16105" width="14.33203125" style="478" customWidth="1"/>
    <col min="16106" max="16107" width="11.44140625" style="478"/>
    <col min="16108" max="16108" width="11.88671875" style="478" customWidth="1"/>
    <col min="16109" max="16384" width="11.44140625" style="478"/>
  </cols>
  <sheetData>
    <row r="1" spans="1:8" ht="11.1" customHeight="1">
      <c r="A1" s="1726" t="s">
        <v>788</v>
      </c>
      <c r="B1" s="1726"/>
      <c r="C1" s="1726"/>
      <c r="D1" s="1726"/>
      <c r="E1" s="1726"/>
      <c r="F1" s="1726"/>
    </row>
    <row r="2" spans="1:8" ht="11.1" customHeight="1">
      <c r="A2" s="1726" t="s">
        <v>227</v>
      </c>
      <c r="B2" s="1726"/>
      <c r="C2" s="1726"/>
      <c r="D2" s="1726"/>
      <c r="E2" s="1726"/>
      <c r="F2" s="1726"/>
    </row>
    <row r="3" spans="1:8" ht="11.1" customHeight="1">
      <c r="A3" s="222"/>
      <c r="B3" s="306"/>
      <c r="C3" s="216"/>
      <c r="D3" s="216"/>
      <c r="E3" s="216"/>
      <c r="F3" s="216"/>
    </row>
    <row r="4" spans="1:8" s="213" customFormat="1" ht="12" customHeight="1">
      <c r="A4" s="1227" t="s">
        <v>146</v>
      </c>
      <c r="B4" s="987" t="s">
        <v>203</v>
      </c>
      <c r="C4" s="988" t="s">
        <v>712</v>
      </c>
      <c r="D4" s="988" t="s">
        <v>720</v>
      </c>
      <c r="E4" s="988" t="s">
        <v>518</v>
      </c>
      <c r="F4" s="988" t="s">
        <v>515</v>
      </c>
    </row>
    <row r="5" spans="1:8">
      <c r="A5" s="937" t="s">
        <v>8</v>
      </c>
      <c r="B5" s="767">
        <v>2</v>
      </c>
      <c r="C5" s="767">
        <v>24</v>
      </c>
      <c r="D5" s="767">
        <v>8</v>
      </c>
      <c r="E5" s="767">
        <v>0</v>
      </c>
      <c r="F5" s="767">
        <v>0</v>
      </c>
      <c r="H5" s="215"/>
    </row>
    <row r="6" spans="1:8">
      <c r="A6" s="937" t="s">
        <v>14</v>
      </c>
      <c r="B6" s="767">
        <v>3</v>
      </c>
      <c r="C6" s="767">
        <v>36</v>
      </c>
      <c r="D6" s="767">
        <v>4</v>
      </c>
      <c r="E6" s="767">
        <v>0</v>
      </c>
      <c r="F6" s="767">
        <v>1</v>
      </c>
      <c r="H6" s="215"/>
    </row>
    <row r="7" spans="1:8">
      <c r="A7" s="937" t="s">
        <v>19</v>
      </c>
      <c r="B7" s="767">
        <v>8</v>
      </c>
      <c r="C7" s="767">
        <v>145</v>
      </c>
      <c r="D7" s="767">
        <v>26</v>
      </c>
      <c r="E7" s="767">
        <v>11</v>
      </c>
      <c r="F7" s="767">
        <v>11</v>
      </c>
      <c r="H7" s="218"/>
    </row>
    <row r="8" spans="1:8">
      <c r="A8" s="937" t="s">
        <v>28</v>
      </c>
      <c r="B8" s="767">
        <v>1</v>
      </c>
      <c r="C8" s="767">
        <v>9</v>
      </c>
      <c r="D8" s="767">
        <v>3</v>
      </c>
      <c r="E8" s="767">
        <v>0</v>
      </c>
      <c r="F8" s="767">
        <v>0</v>
      </c>
      <c r="H8" s="215"/>
    </row>
    <row r="9" spans="1:8">
      <c r="A9" s="937" t="s">
        <v>35</v>
      </c>
      <c r="B9" s="767"/>
      <c r="C9" s="767"/>
      <c r="D9" s="767"/>
      <c r="E9" s="767"/>
      <c r="F9" s="767"/>
      <c r="H9" s="215"/>
    </row>
    <row r="10" spans="1:8">
      <c r="A10" s="937" t="s">
        <v>40</v>
      </c>
      <c r="B10" s="767">
        <v>1</v>
      </c>
      <c r="C10" s="767">
        <v>5</v>
      </c>
      <c r="D10" s="767">
        <v>2</v>
      </c>
      <c r="E10" s="767">
        <v>0</v>
      </c>
      <c r="F10" s="767">
        <v>1</v>
      </c>
      <c r="H10" s="215"/>
    </row>
    <row r="11" spans="1:8">
      <c r="A11" s="937" t="s">
        <v>44</v>
      </c>
      <c r="B11" s="767">
        <v>1</v>
      </c>
      <c r="C11" s="767">
        <v>28</v>
      </c>
      <c r="D11" s="767">
        <v>7</v>
      </c>
      <c r="E11" s="767">
        <v>0</v>
      </c>
      <c r="F11" s="767">
        <v>3</v>
      </c>
      <c r="H11" s="215"/>
    </row>
    <row r="12" spans="1:8">
      <c r="A12" s="937" t="s">
        <v>54</v>
      </c>
      <c r="B12" s="767">
        <v>1</v>
      </c>
      <c r="C12" s="767">
        <v>12</v>
      </c>
      <c r="D12" s="767">
        <v>4</v>
      </c>
      <c r="E12" s="767">
        <v>0</v>
      </c>
      <c r="F12" s="767">
        <v>1</v>
      </c>
      <c r="H12" s="215"/>
    </row>
    <row r="13" spans="1:8">
      <c r="A13" s="937" t="s">
        <v>60</v>
      </c>
      <c r="B13" s="767">
        <v>2</v>
      </c>
      <c r="C13" s="767">
        <v>34</v>
      </c>
      <c r="D13" s="767">
        <v>12</v>
      </c>
      <c r="E13" s="767">
        <v>0</v>
      </c>
      <c r="F13" s="767">
        <v>5</v>
      </c>
      <c r="H13" s="215"/>
    </row>
    <row r="14" spans="1:8">
      <c r="A14" s="777" t="s">
        <v>68</v>
      </c>
      <c r="B14" s="767"/>
      <c r="C14" s="767"/>
      <c r="D14" s="767"/>
      <c r="E14" s="767"/>
      <c r="F14" s="767"/>
      <c r="H14" s="215"/>
    </row>
    <row r="15" spans="1:8">
      <c r="A15" s="777" t="s">
        <v>72</v>
      </c>
      <c r="B15" s="767">
        <v>2</v>
      </c>
      <c r="C15" s="767">
        <v>36</v>
      </c>
      <c r="D15" s="767">
        <v>13</v>
      </c>
      <c r="E15" s="767">
        <v>0</v>
      </c>
      <c r="F15" s="767">
        <v>3</v>
      </c>
      <c r="H15" s="215"/>
    </row>
    <row r="16" spans="1:8">
      <c r="A16" s="777" t="s">
        <v>79</v>
      </c>
      <c r="B16" s="767"/>
      <c r="C16" s="767"/>
      <c r="D16" s="767"/>
      <c r="E16" s="767"/>
      <c r="F16" s="767"/>
      <c r="H16" s="215"/>
    </row>
    <row r="17" spans="1:8">
      <c r="A17" s="937" t="s">
        <v>82</v>
      </c>
      <c r="B17" s="767">
        <v>2</v>
      </c>
      <c r="C17" s="767">
        <v>23</v>
      </c>
      <c r="D17" s="767">
        <v>7</v>
      </c>
      <c r="E17" s="767">
        <v>2</v>
      </c>
      <c r="F17" s="767">
        <v>5</v>
      </c>
      <c r="H17" s="218"/>
    </row>
    <row r="18" spans="1:8">
      <c r="A18" s="937" t="s">
        <v>88</v>
      </c>
      <c r="B18" s="767">
        <v>1</v>
      </c>
      <c r="C18" s="767">
        <v>32</v>
      </c>
      <c r="D18" s="767">
        <v>8</v>
      </c>
      <c r="E18" s="767">
        <v>1</v>
      </c>
      <c r="F18" s="767">
        <v>3</v>
      </c>
      <c r="H18" s="215"/>
    </row>
    <row r="19" spans="1:8">
      <c r="A19" s="937" t="s">
        <v>94</v>
      </c>
      <c r="B19" s="767"/>
      <c r="C19" s="767"/>
      <c r="D19" s="767"/>
      <c r="E19" s="767"/>
      <c r="F19" s="767"/>
      <c r="H19" s="215"/>
    </row>
    <row r="20" spans="1:8">
      <c r="A20" s="937" t="s">
        <v>98</v>
      </c>
      <c r="B20" s="767">
        <v>1</v>
      </c>
      <c r="C20" s="767">
        <v>18</v>
      </c>
      <c r="D20" s="767">
        <v>1</v>
      </c>
      <c r="E20" s="767">
        <v>0</v>
      </c>
      <c r="F20" s="767">
        <v>1</v>
      </c>
      <c r="H20" s="215"/>
    </row>
    <row r="21" spans="1:8">
      <c r="A21" s="937" t="s">
        <v>102</v>
      </c>
      <c r="B21" s="767"/>
      <c r="C21" s="767"/>
      <c r="D21" s="767"/>
      <c r="E21" s="767"/>
      <c r="F21" s="767"/>
      <c r="H21" s="215"/>
    </row>
    <row r="22" spans="1:8">
      <c r="A22" s="937" t="s">
        <v>108</v>
      </c>
      <c r="B22" s="767">
        <v>1</v>
      </c>
      <c r="C22" s="767">
        <v>6</v>
      </c>
      <c r="D22" s="767">
        <v>1</v>
      </c>
      <c r="E22" s="767">
        <v>0</v>
      </c>
      <c r="F22" s="767">
        <v>2</v>
      </c>
      <c r="H22" s="215"/>
    </row>
    <row r="23" spans="1:8">
      <c r="A23" s="937" t="s">
        <v>114</v>
      </c>
      <c r="B23" s="767"/>
      <c r="C23" s="767"/>
      <c r="D23" s="767"/>
      <c r="E23" s="767"/>
      <c r="F23" s="767"/>
      <c r="H23" s="215"/>
    </row>
    <row r="24" spans="1:8">
      <c r="A24" s="937" t="s">
        <v>119</v>
      </c>
      <c r="B24" s="767">
        <v>1</v>
      </c>
      <c r="C24" s="767">
        <v>8</v>
      </c>
      <c r="D24" s="767">
        <v>0</v>
      </c>
      <c r="E24" s="767">
        <v>0</v>
      </c>
      <c r="F24" s="767">
        <v>0</v>
      </c>
      <c r="H24" s="218"/>
    </row>
    <row r="25" spans="1:8">
      <c r="A25" s="937" t="s">
        <v>127</v>
      </c>
      <c r="B25" s="767">
        <v>1</v>
      </c>
      <c r="C25" s="767">
        <v>23</v>
      </c>
      <c r="D25" s="767">
        <v>5</v>
      </c>
      <c r="E25" s="767">
        <v>1</v>
      </c>
      <c r="F25" s="767">
        <v>0</v>
      </c>
      <c r="H25" s="215"/>
    </row>
    <row r="26" spans="1:8" ht="14.4" thickBot="1">
      <c r="A26" s="937" t="s">
        <v>134</v>
      </c>
      <c r="B26" s="767"/>
      <c r="C26" s="767"/>
      <c r="D26" s="767"/>
      <c r="E26" s="767"/>
      <c r="F26" s="767"/>
      <c r="H26" s="215"/>
    </row>
    <row r="27" spans="1:8" ht="14.4" thickBot="1">
      <c r="A27" s="768" t="s">
        <v>143</v>
      </c>
      <c r="B27" s="763">
        <f>SUM(B5:B26)</f>
        <v>28</v>
      </c>
      <c r="C27" s="763">
        <f>SUM(C5:C26)</f>
        <v>439</v>
      </c>
      <c r="D27" s="763">
        <f>SUM(D5:D26)</f>
        <v>101</v>
      </c>
      <c r="E27" s="763">
        <f>SUM(E5:E26)</f>
        <v>15</v>
      </c>
      <c r="F27" s="769">
        <f>SUM(F5:F26)</f>
        <v>36</v>
      </c>
      <c r="H27" s="215"/>
    </row>
    <row r="28" spans="1:8" ht="11.1" customHeight="1">
      <c r="A28" s="541"/>
      <c r="B28" s="541"/>
      <c r="C28" s="541"/>
      <c r="D28" s="541"/>
      <c r="E28" s="541"/>
      <c r="F28" s="541"/>
      <c r="H28" s="215"/>
    </row>
    <row r="29" spans="1:8" ht="11.1" customHeight="1">
      <c r="A29" s="1726" t="s">
        <v>844</v>
      </c>
      <c r="B29" s="1726"/>
      <c r="C29" s="1726"/>
      <c r="D29" s="1726"/>
      <c r="E29" s="1726"/>
      <c r="F29" s="1726"/>
      <c r="H29" s="218"/>
    </row>
    <row r="30" spans="1:8" ht="11.1" customHeight="1">
      <c r="A30" s="1726" t="s">
        <v>227</v>
      </c>
      <c r="B30" s="1726"/>
      <c r="C30" s="1726"/>
      <c r="D30" s="1726"/>
      <c r="E30" s="1726"/>
      <c r="F30" s="1726"/>
    </row>
    <row r="31" spans="1:8" ht="11.1" customHeight="1">
      <c r="A31" s="936"/>
      <c r="B31" s="936"/>
      <c r="C31" s="936"/>
      <c r="D31" s="936"/>
      <c r="E31" s="936"/>
      <c r="F31" s="936"/>
    </row>
    <row r="32" spans="1:8" s="213" customFormat="1" ht="11.25" customHeight="1">
      <c r="A32" s="986" t="s">
        <v>457</v>
      </c>
      <c r="B32" s="987" t="s">
        <v>203</v>
      </c>
      <c r="C32" s="988" t="s">
        <v>712</v>
      </c>
      <c r="D32" s="988" t="s">
        <v>720</v>
      </c>
      <c r="E32" s="988" t="s">
        <v>518</v>
      </c>
      <c r="F32" s="988" t="s">
        <v>515</v>
      </c>
    </row>
    <row r="33" spans="1:6">
      <c r="A33" s="1352" t="s">
        <v>498</v>
      </c>
      <c r="B33" s="1353"/>
      <c r="C33" s="1354"/>
      <c r="D33" s="1354"/>
      <c r="E33" s="1355"/>
      <c r="F33" s="1355"/>
    </row>
    <row r="34" spans="1:6">
      <c r="A34" s="1356" t="s">
        <v>9</v>
      </c>
      <c r="B34" s="1161">
        <v>1</v>
      </c>
      <c r="C34" s="776">
        <v>12</v>
      </c>
      <c r="D34" s="776">
        <v>5</v>
      </c>
      <c r="E34" s="772" t="s">
        <v>517</v>
      </c>
      <c r="F34" s="772" t="s">
        <v>517</v>
      </c>
    </row>
    <row r="35" spans="1:6">
      <c r="A35" s="1356" t="s">
        <v>13</v>
      </c>
      <c r="B35" s="1161">
        <v>1</v>
      </c>
      <c r="C35" s="776">
        <v>12</v>
      </c>
      <c r="D35" s="776">
        <v>3</v>
      </c>
      <c r="E35" s="772" t="s">
        <v>517</v>
      </c>
      <c r="F35" s="772" t="s">
        <v>517</v>
      </c>
    </row>
    <row r="36" spans="1:6">
      <c r="A36" s="1160" t="s">
        <v>14</v>
      </c>
      <c r="B36" s="1161"/>
      <c r="C36" s="776"/>
      <c r="D36" s="772"/>
      <c r="E36" s="772"/>
      <c r="F36" s="772"/>
    </row>
    <row r="37" spans="1:6">
      <c r="A37" s="1356" t="s">
        <v>16</v>
      </c>
      <c r="B37" s="1161">
        <v>1</v>
      </c>
      <c r="C37" s="776">
        <v>14</v>
      </c>
      <c r="D37" s="776">
        <v>2</v>
      </c>
      <c r="E37" s="772" t="s">
        <v>517</v>
      </c>
      <c r="F37" s="776">
        <v>1</v>
      </c>
    </row>
    <row r="38" spans="1:6" s="220" customFormat="1">
      <c r="A38" s="1356" t="s">
        <v>17</v>
      </c>
      <c r="B38" s="1161">
        <v>2</v>
      </c>
      <c r="C38" s="776">
        <v>36</v>
      </c>
      <c r="D38" s="776">
        <v>4</v>
      </c>
      <c r="E38" s="772">
        <v>1</v>
      </c>
      <c r="F38" s="772">
        <v>1</v>
      </c>
    </row>
    <row r="39" spans="1:6">
      <c r="A39" s="1160" t="s">
        <v>19</v>
      </c>
      <c r="B39" s="1161"/>
      <c r="C39" s="776"/>
      <c r="D39" s="776"/>
      <c r="E39" s="772"/>
      <c r="F39" s="776"/>
    </row>
    <row r="40" spans="1:6">
      <c r="A40" s="1356" t="s">
        <v>23</v>
      </c>
      <c r="B40" s="1161">
        <v>1</v>
      </c>
      <c r="C40" s="776">
        <v>6</v>
      </c>
      <c r="D40" s="776">
        <v>2</v>
      </c>
      <c r="E40" s="772" t="s">
        <v>517</v>
      </c>
      <c r="F40" s="772" t="s">
        <v>517</v>
      </c>
    </row>
    <row r="41" spans="1:6">
      <c r="A41" s="1356" t="s">
        <v>26</v>
      </c>
      <c r="B41" s="1161">
        <v>4</v>
      </c>
      <c r="C41" s="1266">
        <v>116</v>
      </c>
      <c r="D41" s="1266">
        <v>17</v>
      </c>
      <c r="E41" s="1266">
        <v>10</v>
      </c>
      <c r="F41" s="1266">
        <v>7</v>
      </c>
    </row>
    <row r="42" spans="1:6" s="721" customFormat="1">
      <c r="A42" s="1357" t="s">
        <v>27</v>
      </c>
      <c r="B42" s="1358">
        <v>3</v>
      </c>
      <c r="C42" s="1359">
        <v>23</v>
      </c>
      <c r="D42" s="1360">
        <v>7</v>
      </c>
      <c r="E42" s="1360">
        <v>1</v>
      </c>
      <c r="F42" s="1360">
        <v>4</v>
      </c>
    </row>
    <row r="43" spans="1:6">
      <c r="A43" s="1160" t="s">
        <v>510</v>
      </c>
      <c r="B43" s="1161"/>
      <c r="C43" s="1161"/>
      <c r="D43" s="1161"/>
      <c r="E43" s="1161"/>
      <c r="F43" s="1161"/>
    </row>
    <row r="44" spans="1:6">
      <c r="A44" s="1356" t="s">
        <v>31</v>
      </c>
      <c r="B44" s="1161">
        <v>1</v>
      </c>
      <c r="C44" s="776">
        <v>9</v>
      </c>
      <c r="D44" s="776">
        <v>3</v>
      </c>
      <c r="E44" s="772" t="s">
        <v>517</v>
      </c>
      <c r="F44" s="772" t="s">
        <v>517</v>
      </c>
    </row>
    <row r="45" spans="1:6">
      <c r="A45" s="1160" t="s">
        <v>519</v>
      </c>
      <c r="B45" s="1161"/>
      <c r="C45" s="776"/>
      <c r="D45" s="776"/>
      <c r="E45" s="772"/>
      <c r="F45" s="776"/>
    </row>
    <row r="46" spans="1:6">
      <c r="A46" s="1356" t="s">
        <v>42</v>
      </c>
      <c r="B46" s="1161">
        <v>1</v>
      </c>
      <c r="C46" s="776">
        <v>5</v>
      </c>
      <c r="D46" s="776">
        <v>2</v>
      </c>
      <c r="E46" s="772" t="s">
        <v>517</v>
      </c>
      <c r="F46" s="776">
        <v>1</v>
      </c>
    </row>
    <row r="47" spans="1:6">
      <c r="A47" s="1160" t="s">
        <v>511</v>
      </c>
      <c r="B47" s="1161"/>
      <c r="C47" s="776"/>
      <c r="D47" s="776"/>
      <c r="E47" s="772"/>
      <c r="F47" s="776"/>
    </row>
    <row r="48" spans="1:6">
      <c r="A48" s="1356" t="s">
        <v>52</v>
      </c>
      <c r="B48" s="1161">
        <v>1</v>
      </c>
      <c r="C48" s="776">
        <v>28</v>
      </c>
      <c r="D48" s="776">
        <v>7</v>
      </c>
      <c r="E48" s="772" t="s">
        <v>517</v>
      </c>
      <c r="F48" s="776">
        <v>3</v>
      </c>
    </row>
    <row r="49" spans="1:6">
      <c r="A49" s="1160" t="s">
        <v>512</v>
      </c>
      <c r="B49" s="1161"/>
      <c r="C49" s="776"/>
      <c r="D49" s="776"/>
      <c r="E49" s="772"/>
      <c r="F49" s="776"/>
    </row>
    <row r="50" spans="1:6">
      <c r="A50" s="1356" t="s">
        <v>56</v>
      </c>
      <c r="B50" s="1161">
        <v>1</v>
      </c>
      <c r="C50" s="776">
        <v>12</v>
      </c>
      <c r="D50" s="776">
        <v>4</v>
      </c>
      <c r="E50" s="772" t="s">
        <v>517</v>
      </c>
      <c r="F50" s="776">
        <v>1</v>
      </c>
    </row>
    <row r="51" spans="1:6">
      <c r="A51" s="1160" t="s">
        <v>501</v>
      </c>
      <c r="B51" s="1161"/>
      <c r="C51" s="776"/>
      <c r="D51" s="776"/>
      <c r="E51" s="772"/>
      <c r="F51" s="776"/>
    </row>
    <row r="52" spans="1:6">
      <c r="A52" s="1356" t="s">
        <v>65</v>
      </c>
      <c r="B52" s="1161">
        <v>1</v>
      </c>
      <c r="C52" s="776">
        <v>25</v>
      </c>
      <c r="D52" s="776">
        <v>8</v>
      </c>
      <c r="E52" s="772" t="s">
        <v>517</v>
      </c>
      <c r="F52" s="776">
        <v>3</v>
      </c>
    </row>
    <row r="53" spans="1:6">
      <c r="A53" s="1356" t="s">
        <v>67</v>
      </c>
      <c r="B53" s="1161">
        <v>1</v>
      </c>
      <c r="C53" s="776">
        <v>9</v>
      </c>
      <c r="D53" s="776">
        <v>4</v>
      </c>
      <c r="E53" s="772" t="s">
        <v>517</v>
      </c>
      <c r="F53" s="776">
        <v>2</v>
      </c>
    </row>
    <row r="54" spans="1:6">
      <c r="A54" s="1160" t="s">
        <v>502</v>
      </c>
      <c r="B54" s="1161"/>
      <c r="C54" s="776"/>
      <c r="D54" s="776"/>
      <c r="E54" s="772"/>
      <c r="F54" s="772"/>
    </row>
    <row r="55" spans="1:6">
      <c r="A55" s="1356" t="s">
        <v>74</v>
      </c>
      <c r="B55" s="1161">
        <v>1</v>
      </c>
      <c r="C55" s="776">
        <v>26</v>
      </c>
      <c r="D55" s="776">
        <v>9</v>
      </c>
      <c r="E55" s="772" t="s">
        <v>517</v>
      </c>
      <c r="F55" s="776">
        <v>3</v>
      </c>
    </row>
    <row r="56" spans="1:6">
      <c r="A56" s="1356" t="s">
        <v>76</v>
      </c>
      <c r="B56" s="1161">
        <v>1</v>
      </c>
      <c r="C56" s="776">
        <v>10</v>
      </c>
      <c r="D56" s="776">
        <v>4</v>
      </c>
      <c r="E56" s="772" t="s">
        <v>517</v>
      </c>
      <c r="F56" s="772" t="s">
        <v>517</v>
      </c>
    </row>
    <row r="57" spans="1:6">
      <c r="A57" s="1160" t="s">
        <v>507</v>
      </c>
      <c r="B57" s="1161"/>
      <c r="C57" s="776"/>
      <c r="D57" s="776"/>
      <c r="E57" s="776"/>
      <c r="F57" s="776"/>
    </row>
    <row r="58" spans="1:6">
      <c r="A58" s="1356" t="s">
        <v>83</v>
      </c>
      <c r="B58" s="1161">
        <v>1</v>
      </c>
      <c r="C58" s="776">
        <v>7</v>
      </c>
      <c r="D58" s="772" t="s">
        <v>517</v>
      </c>
      <c r="E58" s="772" t="s">
        <v>517</v>
      </c>
      <c r="F58" s="772" t="s">
        <v>517</v>
      </c>
    </row>
    <row r="59" spans="1:6">
      <c r="A59" s="1356" t="s">
        <v>85</v>
      </c>
      <c r="B59" s="1161">
        <v>1</v>
      </c>
      <c r="C59" s="776">
        <v>16</v>
      </c>
      <c r="D59" s="776">
        <v>7</v>
      </c>
      <c r="E59" s="776">
        <v>2</v>
      </c>
      <c r="F59" s="776">
        <v>5</v>
      </c>
    </row>
    <row r="60" spans="1:6">
      <c r="A60" s="1160" t="s">
        <v>503</v>
      </c>
      <c r="B60" s="1161"/>
      <c r="C60" s="776"/>
      <c r="D60" s="776"/>
      <c r="E60" s="772"/>
      <c r="F60" s="776"/>
    </row>
    <row r="61" spans="1:6">
      <c r="A61" s="1356" t="s">
        <v>91</v>
      </c>
      <c r="B61" s="1161">
        <v>1</v>
      </c>
      <c r="C61" s="776">
        <v>32</v>
      </c>
      <c r="D61" s="776">
        <v>8</v>
      </c>
      <c r="E61" s="772"/>
      <c r="F61" s="776">
        <v>3</v>
      </c>
    </row>
    <row r="62" spans="1:6" s="220" customFormat="1">
      <c r="A62" s="1160" t="s">
        <v>79</v>
      </c>
      <c r="B62" s="1161"/>
      <c r="C62" s="776"/>
      <c r="D62" s="776"/>
      <c r="E62" s="772"/>
      <c r="F62" s="776"/>
    </row>
    <row r="63" spans="1:6">
      <c r="A63" s="1356" t="s">
        <v>100</v>
      </c>
      <c r="B63" s="1161">
        <v>1</v>
      </c>
      <c r="C63" s="776">
        <v>18</v>
      </c>
      <c r="D63" s="776">
        <v>1</v>
      </c>
      <c r="E63" s="772" t="s">
        <v>517</v>
      </c>
      <c r="F63" s="776">
        <v>1</v>
      </c>
    </row>
    <row r="64" spans="1:6">
      <c r="A64" s="1160" t="s">
        <v>504</v>
      </c>
      <c r="B64" s="1161"/>
      <c r="C64" s="776"/>
      <c r="D64" s="776"/>
      <c r="E64" s="772"/>
      <c r="F64" s="776"/>
    </row>
    <row r="65" spans="1:6">
      <c r="A65" s="1356" t="s">
        <v>109</v>
      </c>
      <c r="B65" s="1161">
        <v>1</v>
      </c>
      <c r="C65" s="776">
        <v>6</v>
      </c>
      <c r="D65" s="776">
        <v>1</v>
      </c>
      <c r="E65" s="772" t="s">
        <v>517</v>
      </c>
      <c r="F65" s="776">
        <v>2</v>
      </c>
    </row>
    <row r="66" spans="1:6">
      <c r="A66" s="1160" t="s">
        <v>514</v>
      </c>
      <c r="B66" s="1161"/>
      <c r="C66" s="776"/>
      <c r="D66" s="772"/>
      <c r="E66" s="772"/>
      <c r="F66" s="772"/>
    </row>
    <row r="67" spans="1:6">
      <c r="A67" s="1356" t="s">
        <v>125</v>
      </c>
      <c r="B67" s="1161">
        <v>1</v>
      </c>
      <c r="C67" s="776">
        <v>8</v>
      </c>
      <c r="D67" s="772" t="s">
        <v>517</v>
      </c>
      <c r="E67" s="772" t="s">
        <v>517</v>
      </c>
      <c r="F67" s="772" t="s">
        <v>517</v>
      </c>
    </row>
    <row r="68" spans="1:6">
      <c r="A68" s="1160" t="s">
        <v>505</v>
      </c>
      <c r="B68" s="1161"/>
      <c r="C68" s="776"/>
      <c r="D68" s="776"/>
      <c r="E68" s="776"/>
      <c r="F68" s="772"/>
    </row>
    <row r="69" spans="1:6" ht="14.4" thickBot="1">
      <c r="A69" s="1361" t="s">
        <v>130</v>
      </c>
      <c r="B69" s="1362">
        <v>1</v>
      </c>
      <c r="C69" s="887">
        <v>23</v>
      </c>
      <c r="D69" s="887">
        <v>5</v>
      </c>
      <c r="E69" s="887">
        <v>1</v>
      </c>
      <c r="F69" s="888" t="s">
        <v>517</v>
      </c>
    </row>
    <row r="70" spans="1:6" ht="14.4" thickBot="1">
      <c r="A70" s="718" t="s">
        <v>143</v>
      </c>
      <c r="B70" s="445">
        <f>SUM(B34:B69)</f>
        <v>28</v>
      </c>
      <c r="C70" s="446">
        <f t="shared" ref="C70:F70" si="0">SUM(C34:C69)</f>
        <v>453</v>
      </c>
      <c r="D70" s="446">
        <f t="shared" si="0"/>
        <v>103</v>
      </c>
      <c r="E70" s="446">
        <f t="shared" si="0"/>
        <v>15</v>
      </c>
      <c r="F70" s="447">
        <f t="shared" si="0"/>
        <v>37</v>
      </c>
    </row>
    <row r="71" spans="1:6" ht="27.75" customHeight="1">
      <c r="A71" s="565"/>
      <c r="B71" s="565"/>
      <c r="C71" s="565"/>
      <c r="D71" s="565"/>
      <c r="E71" s="565"/>
      <c r="F71" s="565"/>
    </row>
  </sheetData>
  <mergeCells count="4">
    <mergeCell ref="A30:F30"/>
    <mergeCell ref="A1:F1"/>
    <mergeCell ref="A2:F2"/>
    <mergeCell ref="A29:F29"/>
  </mergeCells>
  <printOptions horizontalCentered="1"/>
  <pageMargins left="0.51181102362204722" right="0.31496062992125984" top="0.39370078740157483" bottom="0.35433070866141736" header="0.31496062992125984" footer="0.31496062992125984"/>
  <pageSetup paperSize="9" scale="95" orientation="landscape" r:id="rId1"/>
  <headerFooter>
    <oddFooter>&amp;C &amp;P</oddFooter>
  </headerFooter>
  <rowBreaks count="1" manualBreakCount="1">
    <brk id="2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116"/>
  <sheetViews>
    <sheetView topLeftCell="A20" workbookViewId="0">
      <selection activeCell="G37" sqref="G37"/>
    </sheetView>
  </sheetViews>
  <sheetFormatPr baseColWidth="10" defaultRowHeight="13.8"/>
  <cols>
    <col min="1" max="1" width="25.88671875" style="639" customWidth="1"/>
    <col min="2" max="2" width="11" style="213" customWidth="1"/>
    <col min="3" max="3" width="6.5546875" style="478" customWidth="1"/>
    <col min="4" max="4" width="13.5546875" style="478" customWidth="1"/>
    <col min="5" max="5" width="10.109375" style="478" customWidth="1"/>
    <col min="6" max="6" width="9" style="478" customWidth="1"/>
    <col min="7" max="10" width="6.5546875" style="478" customWidth="1"/>
    <col min="11" max="11" width="13.6640625" style="478" customWidth="1"/>
    <col min="12" max="12" width="9.109375" style="478" customWidth="1"/>
    <col min="13" max="13" width="6.5546875" style="478" customWidth="1"/>
    <col min="14" max="238" width="11.44140625" style="478"/>
    <col min="239" max="239" width="15.44140625" style="478" customWidth="1"/>
    <col min="240" max="240" width="11.44140625" style="478"/>
    <col min="241" max="241" width="6.5546875" style="478" customWidth="1"/>
    <col min="242" max="242" width="7.44140625" style="478" customWidth="1"/>
    <col min="243" max="243" width="7.33203125" style="478" customWidth="1"/>
    <col min="244" max="248" width="6.5546875" style="478" customWidth="1"/>
    <col min="249" max="249" width="7.44140625" style="478" customWidth="1"/>
    <col min="250" max="250" width="6" style="478" customWidth="1"/>
    <col min="251" max="251" width="6.5546875" style="478" customWidth="1"/>
    <col min="252" max="494" width="11.44140625" style="478"/>
    <col min="495" max="495" width="15.44140625" style="478" customWidth="1"/>
    <col min="496" max="496" width="11.44140625" style="478"/>
    <col min="497" max="497" width="6.5546875" style="478" customWidth="1"/>
    <col min="498" max="498" width="7.44140625" style="478" customWidth="1"/>
    <col min="499" max="499" width="7.33203125" style="478" customWidth="1"/>
    <col min="500" max="504" width="6.5546875" style="478" customWidth="1"/>
    <col min="505" max="505" width="7.44140625" style="478" customWidth="1"/>
    <col min="506" max="506" width="6" style="478" customWidth="1"/>
    <col min="507" max="507" width="6.5546875" style="478" customWidth="1"/>
    <col min="508" max="750" width="11.44140625" style="478"/>
    <col min="751" max="751" width="15.44140625" style="478" customWidth="1"/>
    <col min="752" max="752" width="11.44140625" style="478"/>
    <col min="753" max="753" width="6.5546875" style="478" customWidth="1"/>
    <col min="754" max="754" width="7.44140625" style="478" customWidth="1"/>
    <col min="755" max="755" width="7.33203125" style="478" customWidth="1"/>
    <col min="756" max="760" width="6.5546875" style="478" customWidth="1"/>
    <col min="761" max="761" width="7.44140625" style="478" customWidth="1"/>
    <col min="762" max="762" width="6" style="478" customWidth="1"/>
    <col min="763" max="763" width="6.5546875" style="478" customWidth="1"/>
    <col min="764" max="1006" width="11.44140625" style="478"/>
    <col min="1007" max="1007" width="15.44140625" style="478" customWidth="1"/>
    <col min="1008" max="1008" width="11.44140625" style="478"/>
    <col min="1009" max="1009" width="6.5546875" style="478" customWidth="1"/>
    <col min="1010" max="1010" width="7.44140625" style="478" customWidth="1"/>
    <col min="1011" max="1011" width="7.33203125" style="478" customWidth="1"/>
    <col min="1012" max="1016" width="6.5546875" style="478" customWidth="1"/>
    <col min="1017" max="1017" width="7.44140625" style="478" customWidth="1"/>
    <col min="1018" max="1018" width="6" style="478" customWidth="1"/>
    <col min="1019" max="1019" width="6.5546875" style="478" customWidth="1"/>
    <col min="1020" max="1262" width="11.44140625" style="478"/>
    <col min="1263" max="1263" width="15.44140625" style="478" customWidth="1"/>
    <col min="1264" max="1264" width="11.44140625" style="478"/>
    <col min="1265" max="1265" width="6.5546875" style="478" customWidth="1"/>
    <col min="1266" max="1266" width="7.44140625" style="478" customWidth="1"/>
    <col min="1267" max="1267" width="7.33203125" style="478" customWidth="1"/>
    <col min="1268" max="1272" width="6.5546875" style="478" customWidth="1"/>
    <col min="1273" max="1273" width="7.44140625" style="478" customWidth="1"/>
    <col min="1274" max="1274" width="6" style="478" customWidth="1"/>
    <col min="1275" max="1275" width="6.5546875" style="478" customWidth="1"/>
    <col min="1276" max="1518" width="11.44140625" style="478"/>
    <col min="1519" max="1519" width="15.44140625" style="478" customWidth="1"/>
    <col min="1520" max="1520" width="11.44140625" style="478"/>
    <col min="1521" max="1521" width="6.5546875" style="478" customWidth="1"/>
    <col min="1522" max="1522" width="7.44140625" style="478" customWidth="1"/>
    <col min="1523" max="1523" width="7.33203125" style="478" customWidth="1"/>
    <col min="1524" max="1528" width="6.5546875" style="478" customWidth="1"/>
    <col min="1529" max="1529" width="7.44140625" style="478" customWidth="1"/>
    <col min="1530" max="1530" width="6" style="478" customWidth="1"/>
    <col min="1531" max="1531" width="6.5546875" style="478" customWidth="1"/>
    <col min="1532" max="1774" width="11.44140625" style="478"/>
    <col min="1775" max="1775" width="15.44140625" style="478" customWidth="1"/>
    <col min="1776" max="1776" width="11.44140625" style="478"/>
    <col min="1777" max="1777" width="6.5546875" style="478" customWidth="1"/>
    <col min="1778" max="1778" width="7.44140625" style="478" customWidth="1"/>
    <col min="1779" max="1779" width="7.33203125" style="478" customWidth="1"/>
    <col min="1780" max="1784" width="6.5546875" style="478" customWidth="1"/>
    <col min="1785" max="1785" width="7.44140625" style="478" customWidth="1"/>
    <col min="1786" max="1786" width="6" style="478" customWidth="1"/>
    <col min="1787" max="1787" width="6.5546875" style="478" customWidth="1"/>
    <col min="1788" max="2030" width="11.44140625" style="478"/>
    <col min="2031" max="2031" width="15.44140625" style="478" customWidth="1"/>
    <col min="2032" max="2032" width="11.44140625" style="478"/>
    <col min="2033" max="2033" width="6.5546875" style="478" customWidth="1"/>
    <col min="2034" max="2034" width="7.44140625" style="478" customWidth="1"/>
    <col min="2035" max="2035" width="7.33203125" style="478" customWidth="1"/>
    <col min="2036" max="2040" width="6.5546875" style="478" customWidth="1"/>
    <col min="2041" max="2041" width="7.44140625" style="478" customWidth="1"/>
    <col min="2042" max="2042" width="6" style="478" customWidth="1"/>
    <col min="2043" max="2043" width="6.5546875" style="478" customWidth="1"/>
    <col min="2044" max="2286" width="11.44140625" style="478"/>
    <col min="2287" max="2287" width="15.44140625" style="478" customWidth="1"/>
    <col min="2288" max="2288" width="11.44140625" style="478"/>
    <col min="2289" max="2289" width="6.5546875" style="478" customWidth="1"/>
    <col min="2290" max="2290" width="7.44140625" style="478" customWidth="1"/>
    <col min="2291" max="2291" width="7.33203125" style="478" customWidth="1"/>
    <col min="2292" max="2296" width="6.5546875" style="478" customWidth="1"/>
    <col min="2297" max="2297" width="7.44140625" style="478" customWidth="1"/>
    <col min="2298" max="2298" width="6" style="478" customWidth="1"/>
    <col min="2299" max="2299" width="6.5546875" style="478" customWidth="1"/>
    <col min="2300" max="2542" width="11.44140625" style="478"/>
    <col min="2543" max="2543" width="15.44140625" style="478" customWidth="1"/>
    <col min="2544" max="2544" width="11.44140625" style="478"/>
    <col min="2545" max="2545" width="6.5546875" style="478" customWidth="1"/>
    <col min="2546" max="2546" width="7.44140625" style="478" customWidth="1"/>
    <col min="2547" max="2547" width="7.33203125" style="478" customWidth="1"/>
    <col min="2548" max="2552" width="6.5546875" style="478" customWidth="1"/>
    <col min="2553" max="2553" width="7.44140625" style="478" customWidth="1"/>
    <col min="2554" max="2554" width="6" style="478" customWidth="1"/>
    <col min="2555" max="2555" width="6.5546875" style="478" customWidth="1"/>
    <col min="2556" max="2798" width="11.44140625" style="478"/>
    <col min="2799" max="2799" width="15.44140625" style="478" customWidth="1"/>
    <col min="2800" max="2800" width="11.44140625" style="478"/>
    <col min="2801" max="2801" width="6.5546875" style="478" customWidth="1"/>
    <col min="2802" max="2802" width="7.44140625" style="478" customWidth="1"/>
    <col min="2803" max="2803" width="7.33203125" style="478" customWidth="1"/>
    <col min="2804" max="2808" width="6.5546875" style="478" customWidth="1"/>
    <col min="2809" max="2809" width="7.44140625" style="478" customWidth="1"/>
    <col min="2810" max="2810" width="6" style="478" customWidth="1"/>
    <col min="2811" max="2811" width="6.5546875" style="478" customWidth="1"/>
    <col min="2812" max="3054" width="11.44140625" style="478"/>
    <col min="3055" max="3055" width="15.44140625" style="478" customWidth="1"/>
    <col min="3056" max="3056" width="11.44140625" style="478"/>
    <col min="3057" max="3057" width="6.5546875" style="478" customWidth="1"/>
    <col min="3058" max="3058" width="7.44140625" style="478" customWidth="1"/>
    <col min="3059" max="3059" width="7.33203125" style="478" customWidth="1"/>
    <col min="3060" max="3064" width="6.5546875" style="478" customWidth="1"/>
    <col min="3065" max="3065" width="7.44140625" style="478" customWidth="1"/>
    <col min="3066" max="3066" width="6" style="478" customWidth="1"/>
    <col min="3067" max="3067" width="6.5546875" style="478" customWidth="1"/>
    <col min="3068" max="3310" width="11.44140625" style="478"/>
    <col min="3311" max="3311" width="15.44140625" style="478" customWidth="1"/>
    <col min="3312" max="3312" width="11.44140625" style="478"/>
    <col min="3313" max="3313" width="6.5546875" style="478" customWidth="1"/>
    <col min="3314" max="3314" width="7.44140625" style="478" customWidth="1"/>
    <col min="3315" max="3315" width="7.33203125" style="478" customWidth="1"/>
    <col min="3316" max="3320" width="6.5546875" style="478" customWidth="1"/>
    <col min="3321" max="3321" width="7.44140625" style="478" customWidth="1"/>
    <col min="3322" max="3322" width="6" style="478" customWidth="1"/>
    <col min="3323" max="3323" width="6.5546875" style="478" customWidth="1"/>
    <col min="3324" max="3566" width="11.44140625" style="478"/>
    <col min="3567" max="3567" width="15.44140625" style="478" customWidth="1"/>
    <col min="3568" max="3568" width="11.44140625" style="478"/>
    <col min="3569" max="3569" width="6.5546875" style="478" customWidth="1"/>
    <col min="3570" max="3570" width="7.44140625" style="478" customWidth="1"/>
    <col min="3571" max="3571" width="7.33203125" style="478" customWidth="1"/>
    <col min="3572" max="3576" width="6.5546875" style="478" customWidth="1"/>
    <col min="3577" max="3577" width="7.44140625" style="478" customWidth="1"/>
    <col min="3578" max="3578" width="6" style="478" customWidth="1"/>
    <col min="3579" max="3579" width="6.5546875" style="478" customWidth="1"/>
    <col min="3580" max="3822" width="11.44140625" style="478"/>
    <col min="3823" max="3823" width="15.44140625" style="478" customWidth="1"/>
    <col min="3824" max="3824" width="11.44140625" style="478"/>
    <col min="3825" max="3825" width="6.5546875" style="478" customWidth="1"/>
    <col min="3826" max="3826" width="7.44140625" style="478" customWidth="1"/>
    <col min="3827" max="3827" width="7.33203125" style="478" customWidth="1"/>
    <col min="3828" max="3832" width="6.5546875" style="478" customWidth="1"/>
    <col min="3833" max="3833" width="7.44140625" style="478" customWidth="1"/>
    <col min="3834" max="3834" width="6" style="478" customWidth="1"/>
    <col min="3835" max="3835" width="6.5546875" style="478" customWidth="1"/>
    <col min="3836" max="4078" width="11.44140625" style="478"/>
    <col min="4079" max="4079" width="15.44140625" style="478" customWidth="1"/>
    <col min="4080" max="4080" width="11.44140625" style="478"/>
    <col min="4081" max="4081" width="6.5546875" style="478" customWidth="1"/>
    <col min="4082" max="4082" width="7.44140625" style="478" customWidth="1"/>
    <col min="4083" max="4083" width="7.33203125" style="478" customWidth="1"/>
    <col min="4084" max="4088" width="6.5546875" style="478" customWidth="1"/>
    <col min="4089" max="4089" width="7.44140625" style="478" customWidth="1"/>
    <col min="4090" max="4090" width="6" style="478" customWidth="1"/>
    <col min="4091" max="4091" width="6.5546875" style="478" customWidth="1"/>
    <col min="4092" max="4334" width="11.44140625" style="478"/>
    <col min="4335" max="4335" width="15.44140625" style="478" customWidth="1"/>
    <col min="4336" max="4336" width="11.44140625" style="478"/>
    <col min="4337" max="4337" width="6.5546875" style="478" customWidth="1"/>
    <col min="4338" max="4338" width="7.44140625" style="478" customWidth="1"/>
    <col min="4339" max="4339" width="7.33203125" style="478" customWidth="1"/>
    <col min="4340" max="4344" width="6.5546875" style="478" customWidth="1"/>
    <col min="4345" max="4345" width="7.44140625" style="478" customWidth="1"/>
    <col min="4346" max="4346" width="6" style="478" customWidth="1"/>
    <col min="4347" max="4347" width="6.5546875" style="478" customWidth="1"/>
    <col min="4348" max="4590" width="11.44140625" style="478"/>
    <col min="4591" max="4591" width="15.44140625" style="478" customWidth="1"/>
    <col min="4592" max="4592" width="11.44140625" style="478"/>
    <col min="4593" max="4593" width="6.5546875" style="478" customWidth="1"/>
    <col min="4594" max="4594" width="7.44140625" style="478" customWidth="1"/>
    <col min="4595" max="4595" width="7.33203125" style="478" customWidth="1"/>
    <col min="4596" max="4600" width="6.5546875" style="478" customWidth="1"/>
    <col min="4601" max="4601" width="7.44140625" style="478" customWidth="1"/>
    <col min="4602" max="4602" width="6" style="478" customWidth="1"/>
    <col min="4603" max="4603" width="6.5546875" style="478" customWidth="1"/>
    <col min="4604" max="4846" width="11.44140625" style="478"/>
    <col min="4847" max="4847" width="15.44140625" style="478" customWidth="1"/>
    <col min="4848" max="4848" width="11.44140625" style="478"/>
    <col min="4849" max="4849" width="6.5546875" style="478" customWidth="1"/>
    <col min="4850" max="4850" width="7.44140625" style="478" customWidth="1"/>
    <col min="4851" max="4851" width="7.33203125" style="478" customWidth="1"/>
    <col min="4852" max="4856" width="6.5546875" style="478" customWidth="1"/>
    <col min="4857" max="4857" width="7.44140625" style="478" customWidth="1"/>
    <col min="4858" max="4858" width="6" style="478" customWidth="1"/>
    <col min="4859" max="4859" width="6.5546875" style="478" customWidth="1"/>
    <col min="4860" max="5102" width="11.44140625" style="478"/>
    <col min="5103" max="5103" width="15.44140625" style="478" customWidth="1"/>
    <col min="5104" max="5104" width="11.44140625" style="478"/>
    <col min="5105" max="5105" width="6.5546875" style="478" customWidth="1"/>
    <col min="5106" max="5106" width="7.44140625" style="478" customWidth="1"/>
    <col min="5107" max="5107" width="7.33203125" style="478" customWidth="1"/>
    <col min="5108" max="5112" width="6.5546875" style="478" customWidth="1"/>
    <col min="5113" max="5113" width="7.44140625" style="478" customWidth="1"/>
    <col min="5114" max="5114" width="6" style="478" customWidth="1"/>
    <col min="5115" max="5115" width="6.5546875" style="478" customWidth="1"/>
    <col min="5116" max="5358" width="11.44140625" style="478"/>
    <col min="5359" max="5359" width="15.44140625" style="478" customWidth="1"/>
    <col min="5360" max="5360" width="11.44140625" style="478"/>
    <col min="5361" max="5361" width="6.5546875" style="478" customWidth="1"/>
    <col min="5362" max="5362" width="7.44140625" style="478" customWidth="1"/>
    <col min="5363" max="5363" width="7.33203125" style="478" customWidth="1"/>
    <col min="5364" max="5368" width="6.5546875" style="478" customWidth="1"/>
    <col min="5369" max="5369" width="7.44140625" style="478" customWidth="1"/>
    <col min="5370" max="5370" width="6" style="478" customWidth="1"/>
    <col min="5371" max="5371" width="6.5546875" style="478" customWidth="1"/>
    <col min="5372" max="5614" width="11.44140625" style="478"/>
    <col min="5615" max="5615" width="15.44140625" style="478" customWidth="1"/>
    <col min="5616" max="5616" width="11.44140625" style="478"/>
    <col min="5617" max="5617" width="6.5546875" style="478" customWidth="1"/>
    <col min="5618" max="5618" width="7.44140625" style="478" customWidth="1"/>
    <col min="5619" max="5619" width="7.33203125" style="478" customWidth="1"/>
    <col min="5620" max="5624" width="6.5546875" style="478" customWidth="1"/>
    <col min="5625" max="5625" width="7.44140625" style="478" customWidth="1"/>
    <col min="5626" max="5626" width="6" style="478" customWidth="1"/>
    <col min="5627" max="5627" width="6.5546875" style="478" customWidth="1"/>
    <col min="5628" max="5870" width="11.44140625" style="478"/>
    <col min="5871" max="5871" width="15.44140625" style="478" customWidth="1"/>
    <col min="5872" max="5872" width="11.44140625" style="478"/>
    <col min="5873" max="5873" width="6.5546875" style="478" customWidth="1"/>
    <col min="5874" max="5874" width="7.44140625" style="478" customWidth="1"/>
    <col min="5875" max="5875" width="7.33203125" style="478" customWidth="1"/>
    <col min="5876" max="5880" width="6.5546875" style="478" customWidth="1"/>
    <col min="5881" max="5881" width="7.44140625" style="478" customWidth="1"/>
    <col min="5882" max="5882" width="6" style="478" customWidth="1"/>
    <col min="5883" max="5883" width="6.5546875" style="478" customWidth="1"/>
    <col min="5884" max="6126" width="11.44140625" style="478"/>
    <col min="6127" max="6127" width="15.44140625" style="478" customWidth="1"/>
    <col min="6128" max="6128" width="11.44140625" style="478"/>
    <col min="6129" max="6129" width="6.5546875" style="478" customWidth="1"/>
    <col min="6130" max="6130" width="7.44140625" style="478" customWidth="1"/>
    <col min="6131" max="6131" width="7.33203125" style="478" customWidth="1"/>
    <col min="6132" max="6136" width="6.5546875" style="478" customWidth="1"/>
    <col min="6137" max="6137" width="7.44140625" style="478" customWidth="1"/>
    <col min="6138" max="6138" width="6" style="478" customWidth="1"/>
    <col min="6139" max="6139" width="6.5546875" style="478" customWidth="1"/>
    <col min="6140" max="6382" width="11.44140625" style="478"/>
    <col min="6383" max="6383" width="15.44140625" style="478" customWidth="1"/>
    <col min="6384" max="6384" width="11.44140625" style="478"/>
    <col min="6385" max="6385" width="6.5546875" style="478" customWidth="1"/>
    <col min="6386" max="6386" width="7.44140625" style="478" customWidth="1"/>
    <col min="6387" max="6387" width="7.33203125" style="478" customWidth="1"/>
    <col min="6388" max="6392" width="6.5546875" style="478" customWidth="1"/>
    <col min="6393" max="6393" width="7.44140625" style="478" customWidth="1"/>
    <col min="6394" max="6394" width="6" style="478" customWidth="1"/>
    <col min="6395" max="6395" width="6.5546875" style="478" customWidth="1"/>
    <col min="6396" max="6638" width="11.44140625" style="478"/>
    <col min="6639" max="6639" width="15.44140625" style="478" customWidth="1"/>
    <col min="6640" max="6640" width="11.44140625" style="478"/>
    <col min="6641" max="6641" width="6.5546875" style="478" customWidth="1"/>
    <col min="6642" max="6642" width="7.44140625" style="478" customWidth="1"/>
    <col min="6643" max="6643" width="7.33203125" style="478" customWidth="1"/>
    <col min="6644" max="6648" width="6.5546875" style="478" customWidth="1"/>
    <col min="6649" max="6649" width="7.44140625" style="478" customWidth="1"/>
    <col min="6650" max="6650" width="6" style="478" customWidth="1"/>
    <col min="6651" max="6651" width="6.5546875" style="478" customWidth="1"/>
    <col min="6652" max="6894" width="11.44140625" style="478"/>
    <col min="6895" max="6895" width="15.44140625" style="478" customWidth="1"/>
    <col min="6896" max="6896" width="11.44140625" style="478"/>
    <col min="6897" max="6897" width="6.5546875" style="478" customWidth="1"/>
    <col min="6898" max="6898" width="7.44140625" style="478" customWidth="1"/>
    <col min="6899" max="6899" width="7.33203125" style="478" customWidth="1"/>
    <col min="6900" max="6904" width="6.5546875" style="478" customWidth="1"/>
    <col min="6905" max="6905" width="7.44140625" style="478" customWidth="1"/>
    <col min="6906" max="6906" width="6" style="478" customWidth="1"/>
    <col min="6907" max="6907" width="6.5546875" style="478" customWidth="1"/>
    <col min="6908" max="7150" width="11.44140625" style="478"/>
    <col min="7151" max="7151" width="15.44140625" style="478" customWidth="1"/>
    <col min="7152" max="7152" width="11.44140625" style="478"/>
    <col min="7153" max="7153" width="6.5546875" style="478" customWidth="1"/>
    <col min="7154" max="7154" width="7.44140625" style="478" customWidth="1"/>
    <col min="7155" max="7155" width="7.33203125" style="478" customWidth="1"/>
    <col min="7156" max="7160" width="6.5546875" style="478" customWidth="1"/>
    <col min="7161" max="7161" width="7.44140625" style="478" customWidth="1"/>
    <col min="7162" max="7162" width="6" style="478" customWidth="1"/>
    <col min="7163" max="7163" width="6.5546875" style="478" customWidth="1"/>
    <col min="7164" max="7406" width="11.44140625" style="478"/>
    <col min="7407" max="7407" width="15.44140625" style="478" customWidth="1"/>
    <col min="7408" max="7408" width="11.44140625" style="478"/>
    <col min="7409" max="7409" width="6.5546875" style="478" customWidth="1"/>
    <col min="7410" max="7410" width="7.44140625" style="478" customWidth="1"/>
    <col min="7411" max="7411" width="7.33203125" style="478" customWidth="1"/>
    <col min="7412" max="7416" width="6.5546875" style="478" customWidth="1"/>
    <col min="7417" max="7417" width="7.44140625" style="478" customWidth="1"/>
    <col min="7418" max="7418" width="6" style="478" customWidth="1"/>
    <col min="7419" max="7419" width="6.5546875" style="478" customWidth="1"/>
    <col min="7420" max="7662" width="11.44140625" style="478"/>
    <col min="7663" max="7663" width="15.44140625" style="478" customWidth="1"/>
    <col min="7664" max="7664" width="11.44140625" style="478"/>
    <col min="7665" max="7665" width="6.5546875" style="478" customWidth="1"/>
    <col min="7666" max="7666" width="7.44140625" style="478" customWidth="1"/>
    <col min="7667" max="7667" width="7.33203125" style="478" customWidth="1"/>
    <col min="7668" max="7672" width="6.5546875" style="478" customWidth="1"/>
    <col min="7673" max="7673" width="7.44140625" style="478" customWidth="1"/>
    <col min="7674" max="7674" width="6" style="478" customWidth="1"/>
    <col min="7675" max="7675" width="6.5546875" style="478" customWidth="1"/>
    <col min="7676" max="7918" width="11.44140625" style="478"/>
    <col min="7919" max="7919" width="15.44140625" style="478" customWidth="1"/>
    <col min="7920" max="7920" width="11.44140625" style="478"/>
    <col min="7921" max="7921" width="6.5546875" style="478" customWidth="1"/>
    <col min="7922" max="7922" width="7.44140625" style="478" customWidth="1"/>
    <col min="7923" max="7923" width="7.33203125" style="478" customWidth="1"/>
    <col min="7924" max="7928" width="6.5546875" style="478" customWidth="1"/>
    <col min="7929" max="7929" width="7.44140625" style="478" customWidth="1"/>
    <col min="7930" max="7930" width="6" style="478" customWidth="1"/>
    <col min="7931" max="7931" width="6.5546875" style="478" customWidth="1"/>
    <col min="7932" max="8174" width="11.44140625" style="478"/>
    <col min="8175" max="8175" width="15.44140625" style="478" customWidth="1"/>
    <col min="8176" max="8176" width="11.44140625" style="478"/>
    <col min="8177" max="8177" width="6.5546875" style="478" customWidth="1"/>
    <col min="8178" max="8178" width="7.44140625" style="478" customWidth="1"/>
    <col min="8179" max="8179" width="7.33203125" style="478" customWidth="1"/>
    <col min="8180" max="8184" width="6.5546875" style="478" customWidth="1"/>
    <col min="8185" max="8185" width="7.44140625" style="478" customWidth="1"/>
    <col min="8186" max="8186" width="6" style="478" customWidth="1"/>
    <col min="8187" max="8187" width="6.5546875" style="478" customWidth="1"/>
    <col min="8188" max="8430" width="11.44140625" style="478"/>
    <col min="8431" max="8431" width="15.44140625" style="478" customWidth="1"/>
    <col min="8432" max="8432" width="11.44140625" style="478"/>
    <col min="8433" max="8433" width="6.5546875" style="478" customWidth="1"/>
    <col min="8434" max="8434" width="7.44140625" style="478" customWidth="1"/>
    <col min="8435" max="8435" width="7.33203125" style="478" customWidth="1"/>
    <col min="8436" max="8440" width="6.5546875" style="478" customWidth="1"/>
    <col min="8441" max="8441" width="7.44140625" style="478" customWidth="1"/>
    <col min="8442" max="8442" width="6" style="478" customWidth="1"/>
    <col min="8443" max="8443" width="6.5546875" style="478" customWidth="1"/>
    <col min="8444" max="8686" width="11.44140625" style="478"/>
    <col min="8687" max="8687" width="15.44140625" style="478" customWidth="1"/>
    <col min="8688" max="8688" width="11.44140625" style="478"/>
    <col min="8689" max="8689" width="6.5546875" style="478" customWidth="1"/>
    <col min="8690" max="8690" width="7.44140625" style="478" customWidth="1"/>
    <col min="8691" max="8691" width="7.33203125" style="478" customWidth="1"/>
    <col min="8692" max="8696" width="6.5546875" style="478" customWidth="1"/>
    <col min="8697" max="8697" width="7.44140625" style="478" customWidth="1"/>
    <col min="8698" max="8698" width="6" style="478" customWidth="1"/>
    <col min="8699" max="8699" width="6.5546875" style="478" customWidth="1"/>
    <col min="8700" max="8942" width="11.44140625" style="478"/>
    <col min="8943" max="8943" width="15.44140625" style="478" customWidth="1"/>
    <col min="8944" max="8944" width="11.44140625" style="478"/>
    <col min="8945" max="8945" width="6.5546875" style="478" customWidth="1"/>
    <col min="8946" max="8946" width="7.44140625" style="478" customWidth="1"/>
    <col min="8947" max="8947" width="7.33203125" style="478" customWidth="1"/>
    <col min="8948" max="8952" width="6.5546875" style="478" customWidth="1"/>
    <col min="8953" max="8953" width="7.44140625" style="478" customWidth="1"/>
    <col min="8954" max="8954" width="6" style="478" customWidth="1"/>
    <col min="8955" max="8955" width="6.5546875" style="478" customWidth="1"/>
    <col min="8956" max="9198" width="11.44140625" style="478"/>
    <col min="9199" max="9199" width="15.44140625" style="478" customWidth="1"/>
    <col min="9200" max="9200" width="11.44140625" style="478"/>
    <col min="9201" max="9201" width="6.5546875" style="478" customWidth="1"/>
    <col min="9202" max="9202" width="7.44140625" style="478" customWidth="1"/>
    <col min="9203" max="9203" width="7.33203125" style="478" customWidth="1"/>
    <col min="9204" max="9208" width="6.5546875" style="478" customWidth="1"/>
    <col min="9209" max="9209" width="7.44140625" style="478" customWidth="1"/>
    <col min="9210" max="9210" width="6" style="478" customWidth="1"/>
    <col min="9211" max="9211" width="6.5546875" style="478" customWidth="1"/>
    <col min="9212" max="9454" width="11.44140625" style="478"/>
    <col min="9455" max="9455" width="15.44140625" style="478" customWidth="1"/>
    <col min="9456" max="9456" width="11.44140625" style="478"/>
    <col min="9457" max="9457" width="6.5546875" style="478" customWidth="1"/>
    <col min="9458" max="9458" width="7.44140625" style="478" customWidth="1"/>
    <col min="9459" max="9459" width="7.33203125" style="478" customWidth="1"/>
    <col min="9460" max="9464" width="6.5546875" style="478" customWidth="1"/>
    <col min="9465" max="9465" width="7.44140625" style="478" customWidth="1"/>
    <col min="9466" max="9466" width="6" style="478" customWidth="1"/>
    <col min="9467" max="9467" width="6.5546875" style="478" customWidth="1"/>
    <col min="9468" max="9710" width="11.44140625" style="478"/>
    <col min="9711" max="9711" width="15.44140625" style="478" customWidth="1"/>
    <col min="9712" max="9712" width="11.44140625" style="478"/>
    <col min="9713" max="9713" width="6.5546875" style="478" customWidth="1"/>
    <col min="9714" max="9714" width="7.44140625" style="478" customWidth="1"/>
    <col min="9715" max="9715" width="7.33203125" style="478" customWidth="1"/>
    <col min="9716" max="9720" width="6.5546875" style="478" customWidth="1"/>
    <col min="9721" max="9721" width="7.44140625" style="478" customWidth="1"/>
    <col min="9722" max="9722" width="6" style="478" customWidth="1"/>
    <col min="9723" max="9723" width="6.5546875" style="478" customWidth="1"/>
    <col min="9724" max="9966" width="11.44140625" style="478"/>
    <col min="9967" max="9967" width="15.44140625" style="478" customWidth="1"/>
    <col min="9968" max="9968" width="11.44140625" style="478"/>
    <col min="9969" max="9969" width="6.5546875" style="478" customWidth="1"/>
    <col min="9970" max="9970" width="7.44140625" style="478" customWidth="1"/>
    <col min="9971" max="9971" width="7.33203125" style="478" customWidth="1"/>
    <col min="9972" max="9976" width="6.5546875" style="478" customWidth="1"/>
    <col min="9977" max="9977" width="7.44140625" style="478" customWidth="1"/>
    <col min="9978" max="9978" width="6" style="478" customWidth="1"/>
    <col min="9979" max="9979" width="6.5546875" style="478" customWidth="1"/>
    <col min="9980" max="10222" width="11.44140625" style="478"/>
    <col min="10223" max="10223" width="15.44140625" style="478" customWidth="1"/>
    <col min="10224" max="10224" width="11.44140625" style="478"/>
    <col min="10225" max="10225" width="6.5546875" style="478" customWidth="1"/>
    <col min="10226" max="10226" width="7.44140625" style="478" customWidth="1"/>
    <col min="10227" max="10227" width="7.33203125" style="478" customWidth="1"/>
    <col min="10228" max="10232" width="6.5546875" style="478" customWidth="1"/>
    <col min="10233" max="10233" width="7.44140625" style="478" customWidth="1"/>
    <col min="10234" max="10234" width="6" style="478" customWidth="1"/>
    <col min="10235" max="10235" width="6.5546875" style="478" customWidth="1"/>
    <col min="10236" max="10478" width="11.44140625" style="478"/>
    <col min="10479" max="10479" width="15.44140625" style="478" customWidth="1"/>
    <col min="10480" max="10480" width="11.44140625" style="478"/>
    <col min="10481" max="10481" width="6.5546875" style="478" customWidth="1"/>
    <col min="10482" max="10482" width="7.44140625" style="478" customWidth="1"/>
    <col min="10483" max="10483" width="7.33203125" style="478" customWidth="1"/>
    <col min="10484" max="10488" width="6.5546875" style="478" customWidth="1"/>
    <col min="10489" max="10489" width="7.44140625" style="478" customWidth="1"/>
    <col min="10490" max="10490" width="6" style="478" customWidth="1"/>
    <col min="10491" max="10491" width="6.5546875" style="478" customWidth="1"/>
    <col min="10492" max="10734" width="11.44140625" style="478"/>
    <col min="10735" max="10735" width="15.44140625" style="478" customWidth="1"/>
    <col min="10736" max="10736" width="11.44140625" style="478"/>
    <col min="10737" max="10737" width="6.5546875" style="478" customWidth="1"/>
    <col min="10738" max="10738" width="7.44140625" style="478" customWidth="1"/>
    <col min="10739" max="10739" width="7.33203125" style="478" customWidth="1"/>
    <col min="10740" max="10744" width="6.5546875" style="478" customWidth="1"/>
    <col min="10745" max="10745" width="7.44140625" style="478" customWidth="1"/>
    <col min="10746" max="10746" width="6" style="478" customWidth="1"/>
    <col min="10747" max="10747" width="6.5546875" style="478" customWidth="1"/>
    <col min="10748" max="10990" width="11.44140625" style="478"/>
    <col min="10991" max="10991" width="15.44140625" style="478" customWidth="1"/>
    <col min="10992" max="10992" width="11.44140625" style="478"/>
    <col min="10993" max="10993" width="6.5546875" style="478" customWidth="1"/>
    <col min="10994" max="10994" width="7.44140625" style="478" customWidth="1"/>
    <col min="10995" max="10995" width="7.33203125" style="478" customWidth="1"/>
    <col min="10996" max="11000" width="6.5546875" style="478" customWidth="1"/>
    <col min="11001" max="11001" width="7.44140625" style="478" customWidth="1"/>
    <col min="11002" max="11002" width="6" style="478" customWidth="1"/>
    <col min="11003" max="11003" width="6.5546875" style="478" customWidth="1"/>
    <col min="11004" max="11246" width="11.44140625" style="478"/>
    <col min="11247" max="11247" width="15.44140625" style="478" customWidth="1"/>
    <col min="11248" max="11248" width="11.44140625" style="478"/>
    <col min="11249" max="11249" width="6.5546875" style="478" customWidth="1"/>
    <col min="11250" max="11250" width="7.44140625" style="478" customWidth="1"/>
    <col min="11251" max="11251" width="7.33203125" style="478" customWidth="1"/>
    <col min="11252" max="11256" width="6.5546875" style="478" customWidth="1"/>
    <col min="11257" max="11257" width="7.44140625" style="478" customWidth="1"/>
    <col min="11258" max="11258" width="6" style="478" customWidth="1"/>
    <col min="11259" max="11259" width="6.5546875" style="478" customWidth="1"/>
    <col min="11260" max="11502" width="11.44140625" style="478"/>
    <col min="11503" max="11503" width="15.44140625" style="478" customWidth="1"/>
    <col min="11504" max="11504" width="11.44140625" style="478"/>
    <col min="11505" max="11505" width="6.5546875" style="478" customWidth="1"/>
    <col min="11506" max="11506" width="7.44140625" style="478" customWidth="1"/>
    <col min="11507" max="11507" width="7.33203125" style="478" customWidth="1"/>
    <col min="11508" max="11512" width="6.5546875" style="478" customWidth="1"/>
    <col min="11513" max="11513" width="7.44140625" style="478" customWidth="1"/>
    <col min="11514" max="11514" width="6" style="478" customWidth="1"/>
    <col min="11515" max="11515" width="6.5546875" style="478" customWidth="1"/>
    <col min="11516" max="11758" width="11.44140625" style="478"/>
    <col min="11759" max="11759" width="15.44140625" style="478" customWidth="1"/>
    <col min="11760" max="11760" width="11.44140625" style="478"/>
    <col min="11761" max="11761" width="6.5546875" style="478" customWidth="1"/>
    <col min="11762" max="11762" width="7.44140625" style="478" customWidth="1"/>
    <col min="11763" max="11763" width="7.33203125" style="478" customWidth="1"/>
    <col min="11764" max="11768" width="6.5546875" style="478" customWidth="1"/>
    <col min="11769" max="11769" width="7.44140625" style="478" customWidth="1"/>
    <col min="11770" max="11770" width="6" style="478" customWidth="1"/>
    <col min="11771" max="11771" width="6.5546875" style="478" customWidth="1"/>
    <col min="11772" max="12014" width="11.44140625" style="478"/>
    <col min="12015" max="12015" width="15.44140625" style="478" customWidth="1"/>
    <col min="12016" max="12016" width="11.44140625" style="478"/>
    <col min="12017" max="12017" width="6.5546875" style="478" customWidth="1"/>
    <col min="12018" max="12018" width="7.44140625" style="478" customWidth="1"/>
    <col min="12019" max="12019" width="7.33203125" style="478" customWidth="1"/>
    <col min="12020" max="12024" width="6.5546875" style="478" customWidth="1"/>
    <col min="12025" max="12025" width="7.44140625" style="478" customWidth="1"/>
    <col min="12026" max="12026" width="6" style="478" customWidth="1"/>
    <col min="12027" max="12027" width="6.5546875" style="478" customWidth="1"/>
    <col min="12028" max="12270" width="11.44140625" style="478"/>
    <col min="12271" max="12271" width="15.44140625" style="478" customWidth="1"/>
    <col min="12272" max="12272" width="11.44140625" style="478"/>
    <col min="12273" max="12273" width="6.5546875" style="478" customWidth="1"/>
    <col min="12274" max="12274" width="7.44140625" style="478" customWidth="1"/>
    <col min="12275" max="12275" width="7.33203125" style="478" customWidth="1"/>
    <col min="12276" max="12280" width="6.5546875" style="478" customWidth="1"/>
    <col min="12281" max="12281" width="7.44140625" style="478" customWidth="1"/>
    <col min="12282" max="12282" width="6" style="478" customWidth="1"/>
    <col min="12283" max="12283" width="6.5546875" style="478" customWidth="1"/>
    <col min="12284" max="12526" width="11.44140625" style="478"/>
    <col min="12527" max="12527" width="15.44140625" style="478" customWidth="1"/>
    <col min="12528" max="12528" width="11.44140625" style="478"/>
    <col min="12529" max="12529" width="6.5546875" style="478" customWidth="1"/>
    <col min="12530" max="12530" width="7.44140625" style="478" customWidth="1"/>
    <col min="12531" max="12531" width="7.33203125" style="478" customWidth="1"/>
    <col min="12532" max="12536" width="6.5546875" style="478" customWidth="1"/>
    <col min="12537" max="12537" width="7.44140625" style="478" customWidth="1"/>
    <col min="12538" max="12538" width="6" style="478" customWidth="1"/>
    <col min="12539" max="12539" width="6.5546875" style="478" customWidth="1"/>
    <col min="12540" max="12782" width="11.44140625" style="478"/>
    <col min="12783" max="12783" width="15.44140625" style="478" customWidth="1"/>
    <col min="12784" max="12784" width="11.44140625" style="478"/>
    <col min="12785" max="12785" width="6.5546875" style="478" customWidth="1"/>
    <col min="12786" max="12786" width="7.44140625" style="478" customWidth="1"/>
    <col min="12787" max="12787" width="7.33203125" style="478" customWidth="1"/>
    <col min="12788" max="12792" width="6.5546875" style="478" customWidth="1"/>
    <col min="12793" max="12793" width="7.44140625" style="478" customWidth="1"/>
    <col min="12794" max="12794" width="6" style="478" customWidth="1"/>
    <col min="12795" max="12795" width="6.5546875" style="478" customWidth="1"/>
    <col min="12796" max="13038" width="11.44140625" style="478"/>
    <col min="13039" max="13039" width="15.44140625" style="478" customWidth="1"/>
    <col min="13040" max="13040" width="11.44140625" style="478"/>
    <col min="13041" max="13041" width="6.5546875" style="478" customWidth="1"/>
    <col min="13042" max="13042" width="7.44140625" style="478" customWidth="1"/>
    <col min="13043" max="13043" width="7.33203125" style="478" customWidth="1"/>
    <col min="13044" max="13048" width="6.5546875" style="478" customWidth="1"/>
    <col min="13049" max="13049" width="7.44140625" style="478" customWidth="1"/>
    <col min="13050" max="13050" width="6" style="478" customWidth="1"/>
    <col min="13051" max="13051" width="6.5546875" style="478" customWidth="1"/>
    <col min="13052" max="13294" width="11.44140625" style="478"/>
    <col min="13295" max="13295" width="15.44140625" style="478" customWidth="1"/>
    <col min="13296" max="13296" width="11.44140625" style="478"/>
    <col min="13297" max="13297" width="6.5546875" style="478" customWidth="1"/>
    <col min="13298" max="13298" width="7.44140625" style="478" customWidth="1"/>
    <col min="13299" max="13299" width="7.33203125" style="478" customWidth="1"/>
    <col min="13300" max="13304" width="6.5546875" style="478" customWidth="1"/>
    <col min="13305" max="13305" width="7.44140625" style="478" customWidth="1"/>
    <col min="13306" max="13306" width="6" style="478" customWidth="1"/>
    <col min="13307" max="13307" width="6.5546875" style="478" customWidth="1"/>
    <col min="13308" max="13550" width="11.44140625" style="478"/>
    <col min="13551" max="13551" width="15.44140625" style="478" customWidth="1"/>
    <col min="13552" max="13552" width="11.44140625" style="478"/>
    <col min="13553" max="13553" width="6.5546875" style="478" customWidth="1"/>
    <col min="13554" max="13554" width="7.44140625" style="478" customWidth="1"/>
    <col min="13555" max="13555" width="7.33203125" style="478" customWidth="1"/>
    <col min="13556" max="13560" width="6.5546875" style="478" customWidth="1"/>
    <col min="13561" max="13561" width="7.44140625" style="478" customWidth="1"/>
    <col min="13562" max="13562" width="6" style="478" customWidth="1"/>
    <col min="13563" max="13563" width="6.5546875" style="478" customWidth="1"/>
    <col min="13564" max="13806" width="11.44140625" style="478"/>
    <col min="13807" max="13807" width="15.44140625" style="478" customWidth="1"/>
    <col min="13808" max="13808" width="11.44140625" style="478"/>
    <col min="13809" max="13809" width="6.5546875" style="478" customWidth="1"/>
    <col min="13810" max="13810" width="7.44140625" style="478" customWidth="1"/>
    <col min="13811" max="13811" width="7.33203125" style="478" customWidth="1"/>
    <col min="13812" max="13816" width="6.5546875" style="478" customWidth="1"/>
    <col min="13817" max="13817" width="7.44140625" style="478" customWidth="1"/>
    <col min="13818" max="13818" width="6" style="478" customWidth="1"/>
    <col min="13819" max="13819" width="6.5546875" style="478" customWidth="1"/>
    <col min="13820" max="14062" width="11.44140625" style="478"/>
    <col min="14063" max="14063" width="15.44140625" style="478" customWidth="1"/>
    <col min="14064" max="14064" width="11.44140625" style="478"/>
    <col min="14065" max="14065" width="6.5546875" style="478" customWidth="1"/>
    <col min="14066" max="14066" width="7.44140625" style="478" customWidth="1"/>
    <col min="14067" max="14067" width="7.33203125" style="478" customWidth="1"/>
    <col min="14068" max="14072" width="6.5546875" style="478" customWidth="1"/>
    <col min="14073" max="14073" width="7.44140625" style="478" customWidth="1"/>
    <col min="14074" max="14074" width="6" style="478" customWidth="1"/>
    <col min="14075" max="14075" width="6.5546875" style="478" customWidth="1"/>
    <col min="14076" max="14318" width="11.44140625" style="478"/>
    <col min="14319" max="14319" width="15.44140625" style="478" customWidth="1"/>
    <col min="14320" max="14320" width="11.44140625" style="478"/>
    <col min="14321" max="14321" width="6.5546875" style="478" customWidth="1"/>
    <col min="14322" max="14322" width="7.44140625" style="478" customWidth="1"/>
    <col min="14323" max="14323" width="7.33203125" style="478" customWidth="1"/>
    <col min="14324" max="14328" width="6.5546875" style="478" customWidth="1"/>
    <col min="14329" max="14329" width="7.44140625" style="478" customWidth="1"/>
    <col min="14330" max="14330" width="6" style="478" customWidth="1"/>
    <col min="14331" max="14331" width="6.5546875" style="478" customWidth="1"/>
    <col min="14332" max="14574" width="11.44140625" style="478"/>
    <col min="14575" max="14575" width="15.44140625" style="478" customWidth="1"/>
    <col min="14576" max="14576" width="11.44140625" style="478"/>
    <col min="14577" max="14577" width="6.5546875" style="478" customWidth="1"/>
    <col min="14578" max="14578" width="7.44140625" style="478" customWidth="1"/>
    <col min="14579" max="14579" width="7.33203125" style="478" customWidth="1"/>
    <col min="14580" max="14584" width="6.5546875" style="478" customWidth="1"/>
    <col min="14585" max="14585" width="7.44140625" style="478" customWidth="1"/>
    <col min="14586" max="14586" width="6" style="478" customWidth="1"/>
    <col min="14587" max="14587" width="6.5546875" style="478" customWidth="1"/>
    <col min="14588" max="14830" width="11.44140625" style="478"/>
    <col min="14831" max="14831" width="15.44140625" style="478" customWidth="1"/>
    <col min="14832" max="14832" width="11.44140625" style="478"/>
    <col min="14833" max="14833" width="6.5546875" style="478" customWidth="1"/>
    <col min="14834" max="14834" width="7.44140625" style="478" customWidth="1"/>
    <col min="14835" max="14835" width="7.33203125" style="478" customWidth="1"/>
    <col min="14836" max="14840" width="6.5546875" style="478" customWidth="1"/>
    <col min="14841" max="14841" width="7.44140625" style="478" customWidth="1"/>
    <col min="14842" max="14842" width="6" style="478" customWidth="1"/>
    <col min="14843" max="14843" width="6.5546875" style="478" customWidth="1"/>
    <col min="14844" max="15086" width="11.44140625" style="478"/>
    <col min="15087" max="15087" width="15.44140625" style="478" customWidth="1"/>
    <col min="15088" max="15088" width="11.44140625" style="478"/>
    <col min="15089" max="15089" width="6.5546875" style="478" customWidth="1"/>
    <col min="15090" max="15090" width="7.44140625" style="478" customWidth="1"/>
    <col min="15091" max="15091" width="7.33203125" style="478" customWidth="1"/>
    <col min="15092" max="15096" width="6.5546875" style="478" customWidth="1"/>
    <col min="15097" max="15097" width="7.44140625" style="478" customWidth="1"/>
    <col min="15098" max="15098" width="6" style="478" customWidth="1"/>
    <col min="15099" max="15099" width="6.5546875" style="478" customWidth="1"/>
    <col min="15100" max="15342" width="11.44140625" style="478"/>
    <col min="15343" max="15343" width="15.44140625" style="478" customWidth="1"/>
    <col min="15344" max="15344" width="11.44140625" style="478"/>
    <col min="15345" max="15345" width="6.5546875" style="478" customWidth="1"/>
    <col min="15346" max="15346" width="7.44140625" style="478" customWidth="1"/>
    <col min="15347" max="15347" width="7.33203125" style="478" customWidth="1"/>
    <col min="15348" max="15352" width="6.5546875" style="478" customWidth="1"/>
    <col min="15353" max="15353" width="7.44140625" style="478" customWidth="1"/>
    <col min="15354" max="15354" width="6" style="478" customWidth="1"/>
    <col min="15355" max="15355" width="6.5546875" style="478" customWidth="1"/>
    <col min="15356" max="15598" width="11.44140625" style="478"/>
    <col min="15599" max="15599" width="15.44140625" style="478" customWidth="1"/>
    <col min="15600" max="15600" width="11.44140625" style="478"/>
    <col min="15601" max="15601" width="6.5546875" style="478" customWidth="1"/>
    <col min="15602" max="15602" width="7.44140625" style="478" customWidth="1"/>
    <col min="15603" max="15603" width="7.33203125" style="478" customWidth="1"/>
    <col min="15604" max="15608" width="6.5546875" style="478" customWidth="1"/>
    <col min="15609" max="15609" width="7.44140625" style="478" customWidth="1"/>
    <col min="15610" max="15610" width="6" style="478" customWidth="1"/>
    <col min="15611" max="15611" width="6.5546875" style="478" customWidth="1"/>
    <col min="15612" max="15854" width="11.44140625" style="478"/>
    <col min="15855" max="15855" width="15.44140625" style="478" customWidth="1"/>
    <col min="15856" max="15856" width="11.44140625" style="478"/>
    <col min="15857" max="15857" width="6.5546875" style="478" customWidth="1"/>
    <col min="15858" max="15858" width="7.44140625" style="478" customWidth="1"/>
    <col min="15859" max="15859" width="7.33203125" style="478" customWidth="1"/>
    <col min="15860" max="15864" width="6.5546875" style="478" customWidth="1"/>
    <col min="15865" max="15865" width="7.44140625" style="478" customWidth="1"/>
    <col min="15866" max="15866" width="6" style="478" customWidth="1"/>
    <col min="15867" max="15867" width="6.5546875" style="478" customWidth="1"/>
    <col min="15868" max="16110" width="11.44140625" style="478"/>
    <col min="16111" max="16111" width="15.44140625" style="478" customWidth="1"/>
    <col min="16112" max="16112" width="11.44140625" style="478"/>
    <col min="16113" max="16113" width="6.5546875" style="478" customWidth="1"/>
    <col min="16114" max="16114" width="7.44140625" style="478" customWidth="1"/>
    <col min="16115" max="16115" width="7.33203125" style="478" customWidth="1"/>
    <col min="16116" max="16120" width="6.5546875" style="478" customWidth="1"/>
    <col min="16121" max="16121" width="7.44140625" style="478" customWidth="1"/>
    <col min="16122" max="16122" width="6" style="478" customWidth="1"/>
    <col min="16123" max="16123" width="6.5546875" style="478" customWidth="1"/>
    <col min="16124" max="16384" width="11.44140625" style="478"/>
  </cols>
  <sheetData>
    <row r="1" spans="1:13" ht="11.1" customHeight="1">
      <c r="A1" s="1726" t="s">
        <v>730</v>
      </c>
      <c r="B1" s="1726"/>
      <c r="C1" s="1726"/>
      <c r="D1" s="1726"/>
      <c r="E1" s="1726"/>
      <c r="F1" s="1726"/>
      <c r="G1" s="1726"/>
      <c r="H1" s="1726"/>
      <c r="I1" s="1726"/>
      <c r="J1" s="1726"/>
      <c r="K1" s="1726"/>
      <c r="L1" s="1726"/>
      <c r="M1" s="1726"/>
    </row>
    <row r="2" spans="1:13" ht="11.1" customHeight="1">
      <c r="A2" s="1726" t="s">
        <v>794</v>
      </c>
      <c r="B2" s="1726"/>
      <c r="C2" s="1726"/>
      <c r="D2" s="1726"/>
      <c r="E2" s="1726"/>
      <c r="F2" s="1726"/>
      <c r="G2" s="1726"/>
      <c r="H2" s="1726"/>
      <c r="I2" s="1726"/>
      <c r="J2" s="1726"/>
      <c r="K2" s="1726"/>
      <c r="L2" s="1726"/>
      <c r="M2" s="1726"/>
    </row>
    <row r="3" spans="1:13" ht="11.1" customHeight="1">
      <c r="A3" s="1726" t="s">
        <v>227</v>
      </c>
      <c r="B3" s="1726"/>
      <c r="C3" s="1726"/>
      <c r="D3" s="1726"/>
      <c r="E3" s="1726"/>
      <c r="F3" s="1726"/>
      <c r="G3" s="1726"/>
      <c r="H3" s="1726"/>
      <c r="I3" s="1726"/>
      <c r="J3" s="1726"/>
      <c r="K3" s="1726"/>
      <c r="L3" s="1726"/>
      <c r="M3" s="1726"/>
    </row>
    <row r="4" spans="1:13" ht="11.1" customHeight="1" thickBot="1">
      <c r="A4" s="1228"/>
      <c r="B4" s="235"/>
      <c r="C4" s="494"/>
    </row>
    <row r="5" spans="1:13" s="213" customFormat="1" ht="10.199999999999999">
      <c r="A5" s="1809" t="s">
        <v>146</v>
      </c>
      <c r="B5" s="1811" t="s">
        <v>544</v>
      </c>
      <c r="C5" s="1795" t="s">
        <v>551</v>
      </c>
      <c r="D5" s="1796"/>
      <c r="E5" s="1796"/>
      <c r="F5" s="1796"/>
      <c r="G5" s="1797"/>
      <c r="H5" s="1795" t="s">
        <v>543</v>
      </c>
      <c r="I5" s="1796"/>
      <c r="J5" s="1796"/>
      <c r="K5" s="1796"/>
      <c r="L5" s="1796"/>
      <c r="M5" s="1797"/>
    </row>
    <row r="6" spans="1:13" s="975" customFormat="1" ht="15" customHeight="1">
      <c r="A6" s="1810"/>
      <c r="B6" s="1812"/>
      <c r="C6" s="1233" t="s">
        <v>545</v>
      </c>
      <c r="D6" s="1234" t="s">
        <v>725</v>
      </c>
      <c r="E6" s="1234" t="s">
        <v>726</v>
      </c>
      <c r="F6" s="1234" t="s">
        <v>727</v>
      </c>
      <c r="G6" s="1235" t="s">
        <v>142</v>
      </c>
      <c r="H6" s="1233" t="s">
        <v>545</v>
      </c>
      <c r="I6" s="1234" t="s">
        <v>547</v>
      </c>
      <c r="J6" s="1234" t="s">
        <v>546</v>
      </c>
      <c r="K6" s="1234" t="s">
        <v>725</v>
      </c>
      <c r="L6" s="1234" t="s">
        <v>727</v>
      </c>
      <c r="M6" s="1235" t="s">
        <v>142</v>
      </c>
    </row>
    <row r="7" spans="1:13">
      <c r="A7" s="1808" t="s">
        <v>8</v>
      </c>
      <c r="B7" s="1237" t="s">
        <v>548</v>
      </c>
      <c r="C7" s="1238">
        <v>10</v>
      </c>
      <c r="D7" s="1239">
        <v>37</v>
      </c>
      <c r="E7" s="1239"/>
      <c r="F7" s="1239"/>
      <c r="G7" s="1240">
        <v>47</v>
      </c>
      <c r="H7" s="1238">
        <v>1</v>
      </c>
      <c r="I7" s="1239">
        <v>3</v>
      </c>
      <c r="J7" s="1239">
        <v>2</v>
      </c>
      <c r="K7" s="1239">
        <v>16</v>
      </c>
      <c r="L7" s="1239"/>
      <c r="M7" s="1240">
        <v>22</v>
      </c>
    </row>
    <row r="8" spans="1:13">
      <c r="A8" s="1806"/>
      <c r="B8" s="976" t="s">
        <v>549</v>
      </c>
      <c r="C8" s="1241">
        <v>2</v>
      </c>
      <c r="D8" s="1242">
        <v>8</v>
      </c>
      <c r="E8" s="1242"/>
      <c r="F8" s="1242">
        <v>1</v>
      </c>
      <c r="G8" s="1075">
        <v>11</v>
      </c>
      <c r="H8" s="1241"/>
      <c r="I8" s="1242"/>
      <c r="J8" s="1242"/>
      <c r="K8" s="1242">
        <v>12</v>
      </c>
      <c r="L8" s="1242"/>
      <c r="M8" s="1075">
        <v>12</v>
      </c>
    </row>
    <row r="9" spans="1:13">
      <c r="A9" s="1806" t="s">
        <v>14</v>
      </c>
      <c r="B9" s="976" t="s">
        <v>548</v>
      </c>
      <c r="C9" s="1241">
        <v>10</v>
      </c>
      <c r="D9" s="1242">
        <v>21</v>
      </c>
      <c r="E9" s="1242">
        <v>12</v>
      </c>
      <c r="F9" s="1242">
        <v>9</v>
      </c>
      <c r="G9" s="1075">
        <v>52</v>
      </c>
      <c r="H9" s="1241">
        <v>2</v>
      </c>
      <c r="I9" s="1242">
        <v>1</v>
      </c>
      <c r="J9" s="1242">
        <v>8</v>
      </c>
      <c r="K9" s="1242">
        <v>12</v>
      </c>
      <c r="L9" s="1242"/>
      <c r="M9" s="1075">
        <v>23</v>
      </c>
    </row>
    <row r="10" spans="1:13">
      <c r="A10" s="1806"/>
      <c r="B10" s="976" t="s">
        <v>549</v>
      </c>
      <c r="C10" s="1241">
        <v>4</v>
      </c>
      <c r="D10" s="1242">
        <v>6</v>
      </c>
      <c r="E10" s="1242">
        <v>3</v>
      </c>
      <c r="F10" s="1242">
        <v>5</v>
      </c>
      <c r="G10" s="1075">
        <v>18</v>
      </c>
      <c r="H10" s="1241">
        <v>1</v>
      </c>
      <c r="I10" s="1242">
        <v>1</v>
      </c>
      <c r="J10" s="1242">
        <v>1</v>
      </c>
      <c r="K10" s="1242">
        <v>6</v>
      </c>
      <c r="L10" s="1242"/>
      <c r="M10" s="1075">
        <v>9</v>
      </c>
    </row>
    <row r="11" spans="1:13">
      <c r="A11" s="1806" t="s">
        <v>19</v>
      </c>
      <c r="B11" s="976" t="s">
        <v>548</v>
      </c>
      <c r="C11" s="1241">
        <v>1</v>
      </c>
      <c r="D11" s="1242">
        <v>122</v>
      </c>
      <c r="E11" s="1242"/>
      <c r="F11" s="1242">
        <v>42</v>
      </c>
      <c r="G11" s="1075">
        <v>165</v>
      </c>
      <c r="H11" s="1241">
        <v>4</v>
      </c>
      <c r="I11" s="1242">
        <v>1</v>
      </c>
      <c r="J11" s="1242">
        <v>12</v>
      </c>
      <c r="K11" s="1242">
        <v>49</v>
      </c>
      <c r="L11" s="1242"/>
      <c r="M11" s="1075">
        <v>66</v>
      </c>
    </row>
    <row r="12" spans="1:13">
      <c r="A12" s="1806"/>
      <c r="B12" s="976" t="s">
        <v>549</v>
      </c>
      <c r="C12" s="1241">
        <v>5</v>
      </c>
      <c r="D12" s="1242">
        <v>84</v>
      </c>
      <c r="E12" s="1242"/>
      <c r="F12" s="1242">
        <v>22</v>
      </c>
      <c r="G12" s="1075">
        <v>111</v>
      </c>
      <c r="H12" s="1241">
        <v>3</v>
      </c>
      <c r="I12" s="1242">
        <v>2</v>
      </c>
      <c r="J12" s="1242">
        <v>11</v>
      </c>
      <c r="K12" s="1242">
        <v>34</v>
      </c>
      <c r="L12" s="1242"/>
      <c r="M12" s="1075">
        <v>50</v>
      </c>
    </row>
    <row r="13" spans="1:13">
      <c r="A13" s="1806" t="s">
        <v>28</v>
      </c>
      <c r="B13" s="976" t="s">
        <v>548</v>
      </c>
      <c r="C13" s="1241">
        <v>3</v>
      </c>
      <c r="D13" s="1242">
        <v>16</v>
      </c>
      <c r="E13" s="1242"/>
      <c r="F13" s="1242">
        <v>3</v>
      </c>
      <c r="G13" s="1075">
        <v>22</v>
      </c>
      <c r="H13" s="1241"/>
      <c r="I13" s="1242"/>
      <c r="J13" s="1242"/>
      <c r="K13" s="1242">
        <v>5</v>
      </c>
      <c r="L13" s="1242">
        <v>1</v>
      </c>
      <c r="M13" s="1075">
        <v>6</v>
      </c>
    </row>
    <row r="14" spans="1:13">
      <c r="A14" s="1806"/>
      <c r="B14" s="976" t="s">
        <v>549</v>
      </c>
      <c r="C14" s="1241">
        <v>3</v>
      </c>
      <c r="D14" s="1242">
        <v>1</v>
      </c>
      <c r="E14" s="1242"/>
      <c r="F14" s="1242"/>
      <c r="G14" s="1075">
        <v>4</v>
      </c>
      <c r="H14" s="1241"/>
      <c r="I14" s="1242"/>
      <c r="J14" s="1242"/>
      <c r="K14" s="1242">
        <v>4</v>
      </c>
      <c r="L14" s="1242"/>
      <c r="M14" s="1075">
        <v>4</v>
      </c>
    </row>
    <row r="15" spans="1:13">
      <c r="A15" s="1806" t="s">
        <v>40</v>
      </c>
      <c r="B15" s="976" t="s">
        <v>548</v>
      </c>
      <c r="C15" s="1241">
        <v>5</v>
      </c>
      <c r="D15" s="1242">
        <v>3</v>
      </c>
      <c r="E15" s="1242"/>
      <c r="F15" s="1242">
        <v>7</v>
      </c>
      <c r="G15" s="1075">
        <v>15</v>
      </c>
      <c r="H15" s="1241">
        <v>3</v>
      </c>
      <c r="I15" s="1242"/>
      <c r="J15" s="1242">
        <v>2</v>
      </c>
      <c r="K15" s="1242">
        <v>5</v>
      </c>
      <c r="L15" s="1242"/>
      <c r="M15" s="1075">
        <v>10</v>
      </c>
    </row>
    <row r="16" spans="1:13">
      <c r="A16" s="1806"/>
      <c r="B16" s="976" t="s">
        <v>549</v>
      </c>
      <c r="C16" s="1241"/>
      <c r="D16" s="1242"/>
      <c r="E16" s="1242"/>
      <c r="F16" s="1242">
        <v>2</v>
      </c>
      <c r="G16" s="1075">
        <v>2</v>
      </c>
      <c r="H16" s="1241"/>
      <c r="I16" s="1242"/>
      <c r="J16" s="1242">
        <v>1</v>
      </c>
      <c r="K16" s="1242">
        <v>2</v>
      </c>
      <c r="L16" s="1242"/>
      <c r="M16" s="1075">
        <v>3</v>
      </c>
    </row>
    <row r="17" spans="1:13">
      <c r="A17" s="1806" t="s">
        <v>44</v>
      </c>
      <c r="B17" s="976" t="s">
        <v>548</v>
      </c>
      <c r="C17" s="1241">
        <v>7</v>
      </c>
      <c r="D17" s="1242">
        <v>31</v>
      </c>
      <c r="E17" s="1242"/>
      <c r="F17" s="1242">
        <v>14</v>
      </c>
      <c r="G17" s="1075">
        <v>52</v>
      </c>
      <c r="H17" s="1241">
        <v>1</v>
      </c>
      <c r="I17" s="1242"/>
      <c r="J17" s="1242">
        <v>4</v>
      </c>
      <c r="K17" s="1242">
        <v>26</v>
      </c>
      <c r="L17" s="1242"/>
      <c r="M17" s="1075">
        <v>31</v>
      </c>
    </row>
    <row r="18" spans="1:13">
      <c r="A18" s="1806"/>
      <c r="B18" s="976" t="s">
        <v>549</v>
      </c>
      <c r="C18" s="1241">
        <v>2</v>
      </c>
      <c r="D18" s="1242">
        <v>6</v>
      </c>
      <c r="E18" s="1242"/>
      <c r="F18" s="1242">
        <v>4</v>
      </c>
      <c r="G18" s="1075">
        <v>12</v>
      </c>
      <c r="H18" s="1241"/>
      <c r="I18" s="1242"/>
      <c r="J18" s="1242">
        <v>4</v>
      </c>
      <c r="K18" s="1242">
        <v>25</v>
      </c>
      <c r="L18" s="1242"/>
      <c r="M18" s="1075">
        <v>29</v>
      </c>
    </row>
    <row r="19" spans="1:13">
      <c r="A19" s="1806" t="s">
        <v>54</v>
      </c>
      <c r="B19" s="976" t="s">
        <v>548</v>
      </c>
      <c r="C19" s="1241">
        <v>3</v>
      </c>
      <c r="D19" s="1242">
        <v>17</v>
      </c>
      <c r="E19" s="1242">
        <v>3</v>
      </c>
      <c r="F19" s="1242"/>
      <c r="G19" s="1075">
        <v>23</v>
      </c>
      <c r="H19" s="1241"/>
      <c r="I19" s="1242"/>
      <c r="J19" s="1242">
        <v>3</v>
      </c>
      <c r="K19" s="1242">
        <v>8</v>
      </c>
      <c r="L19" s="1242"/>
      <c r="M19" s="1075">
        <v>11</v>
      </c>
    </row>
    <row r="20" spans="1:13">
      <c r="A20" s="1806"/>
      <c r="B20" s="976" t="s">
        <v>549</v>
      </c>
      <c r="C20" s="1241">
        <v>1</v>
      </c>
      <c r="D20" s="1242">
        <v>2</v>
      </c>
      <c r="E20" s="1242"/>
      <c r="F20" s="1242"/>
      <c r="G20" s="1075">
        <v>3</v>
      </c>
      <c r="H20" s="1241"/>
      <c r="I20" s="1242"/>
      <c r="J20" s="1242"/>
      <c r="K20" s="1242">
        <v>1</v>
      </c>
      <c r="L20" s="1242"/>
      <c r="M20" s="1075">
        <v>1</v>
      </c>
    </row>
    <row r="21" spans="1:13">
      <c r="A21" s="1806" t="s">
        <v>60</v>
      </c>
      <c r="B21" s="976" t="s">
        <v>548</v>
      </c>
      <c r="C21" s="1241">
        <v>8</v>
      </c>
      <c r="D21" s="1242">
        <v>66</v>
      </c>
      <c r="E21" s="1242"/>
      <c r="F21" s="1242">
        <v>3</v>
      </c>
      <c r="G21" s="1075">
        <v>77</v>
      </c>
      <c r="H21" s="1241"/>
      <c r="I21" s="1242">
        <v>1</v>
      </c>
      <c r="J21" s="1242">
        <v>1</v>
      </c>
      <c r="K21" s="1242">
        <v>27</v>
      </c>
      <c r="L21" s="1242">
        <v>2</v>
      </c>
      <c r="M21" s="1075">
        <v>31</v>
      </c>
    </row>
    <row r="22" spans="1:13">
      <c r="A22" s="1806"/>
      <c r="B22" s="976" t="s">
        <v>549</v>
      </c>
      <c r="C22" s="1241">
        <v>4</v>
      </c>
      <c r="D22" s="1242">
        <v>20</v>
      </c>
      <c r="E22" s="1242"/>
      <c r="F22" s="1242">
        <v>11</v>
      </c>
      <c r="G22" s="1075">
        <v>35</v>
      </c>
      <c r="H22" s="1241">
        <v>3</v>
      </c>
      <c r="I22" s="1242">
        <v>1</v>
      </c>
      <c r="J22" s="1242">
        <v>2</v>
      </c>
      <c r="K22" s="1242">
        <v>11</v>
      </c>
      <c r="L22" s="1242">
        <v>5</v>
      </c>
      <c r="M22" s="1075">
        <v>22</v>
      </c>
    </row>
    <row r="23" spans="1:13">
      <c r="A23" s="1806" t="s">
        <v>72</v>
      </c>
      <c r="B23" s="976" t="s">
        <v>548</v>
      </c>
      <c r="C23" s="1241">
        <v>5</v>
      </c>
      <c r="D23" s="1242">
        <v>36</v>
      </c>
      <c r="E23" s="1242">
        <v>5</v>
      </c>
      <c r="F23" s="1242">
        <v>9</v>
      </c>
      <c r="G23" s="1075">
        <v>55</v>
      </c>
      <c r="H23" s="1241">
        <v>1</v>
      </c>
      <c r="I23" s="1242">
        <v>1</v>
      </c>
      <c r="J23" s="1242">
        <v>4</v>
      </c>
      <c r="K23" s="1242">
        <v>13</v>
      </c>
      <c r="L23" s="1242"/>
      <c r="M23" s="1075">
        <v>19</v>
      </c>
    </row>
    <row r="24" spans="1:13">
      <c r="A24" s="1806"/>
      <c r="B24" s="976" t="s">
        <v>549</v>
      </c>
      <c r="C24" s="1241"/>
      <c r="D24" s="1242">
        <v>15</v>
      </c>
      <c r="E24" s="1242">
        <v>3</v>
      </c>
      <c r="F24" s="1242">
        <v>6</v>
      </c>
      <c r="G24" s="1075">
        <v>24</v>
      </c>
      <c r="H24" s="1241"/>
      <c r="I24" s="1242"/>
      <c r="J24" s="1242">
        <v>2</v>
      </c>
      <c r="K24" s="1242">
        <v>12</v>
      </c>
      <c r="L24" s="1242"/>
      <c r="M24" s="1075">
        <v>14</v>
      </c>
    </row>
    <row r="25" spans="1:13">
      <c r="A25" s="1806" t="s">
        <v>82</v>
      </c>
      <c r="B25" s="976" t="s">
        <v>548</v>
      </c>
      <c r="C25" s="1241">
        <v>6</v>
      </c>
      <c r="D25" s="1242">
        <v>27</v>
      </c>
      <c r="E25" s="1242"/>
      <c r="F25" s="1242"/>
      <c r="G25" s="1075">
        <v>33</v>
      </c>
      <c r="H25" s="1241">
        <v>2</v>
      </c>
      <c r="I25" s="1242"/>
      <c r="J25" s="1242">
        <v>4</v>
      </c>
      <c r="K25" s="1242">
        <v>11</v>
      </c>
      <c r="L25" s="1242"/>
      <c r="M25" s="1075">
        <v>17</v>
      </c>
    </row>
    <row r="26" spans="1:13">
      <c r="A26" s="1806"/>
      <c r="B26" s="976" t="s">
        <v>549</v>
      </c>
      <c r="C26" s="1241"/>
      <c r="D26" s="1242">
        <v>7</v>
      </c>
      <c r="E26" s="1242"/>
      <c r="F26" s="1242"/>
      <c r="G26" s="1075">
        <v>7</v>
      </c>
      <c r="H26" s="1241"/>
      <c r="I26" s="1242"/>
      <c r="J26" s="1242"/>
      <c r="K26" s="1242">
        <v>11</v>
      </c>
      <c r="L26" s="1242"/>
      <c r="M26" s="1075">
        <v>11</v>
      </c>
    </row>
    <row r="27" spans="1:13">
      <c r="A27" s="1806" t="s">
        <v>88</v>
      </c>
      <c r="B27" s="976" t="s">
        <v>548</v>
      </c>
      <c r="C27" s="1241">
        <v>3</v>
      </c>
      <c r="D27" s="1242">
        <v>42</v>
      </c>
      <c r="E27" s="1242">
        <v>15</v>
      </c>
      <c r="F27" s="1242">
        <v>2</v>
      </c>
      <c r="G27" s="1075">
        <v>62</v>
      </c>
      <c r="H27" s="1241"/>
      <c r="I27" s="1242"/>
      <c r="J27" s="1242"/>
      <c r="K27" s="1242">
        <v>8</v>
      </c>
      <c r="L27" s="1242"/>
      <c r="M27" s="1075">
        <v>8</v>
      </c>
    </row>
    <row r="28" spans="1:13">
      <c r="A28" s="1806"/>
      <c r="B28" s="976" t="s">
        <v>549</v>
      </c>
      <c r="C28" s="1241">
        <v>1</v>
      </c>
      <c r="D28" s="1242">
        <v>10</v>
      </c>
      <c r="E28" s="1242">
        <v>9</v>
      </c>
      <c r="F28" s="1242">
        <v>1</v>
      </c>
      <c r="G28" s="1075">
        <v>21</v>
      </c>
      <c r="H28" s="1241"/>
      <c r="I28" s="1242"/>
      <c r="J28" s="1242"/>
      <c r="K28" s="1242">
        <v>12</v>
      </c>
      <c r="L28" s="1242"/>
      <c r="M28" s="1075">
        <v>12</v>
      </c>
    </row>
    <row r="29" spans="1:13">
      <c r="A29" s="1806" t="s">
        <v>98</v>
      </c>
      <c r="B29" s="976" t="s">
        <v>548</v>
      </c>
      <c r="C29" s="1241"/>
      <c r="D29" s="1242">
        <v>13</v>
      </c>
      <c r="E29" s="1242"/>
      <c r="F29" s="1242"/>
      <c r="G29" s="1075">
        <v>13</v>
      </c>
      <c r="H29" s="1241"/>
      <c r="I29" s="1242">
        <v>1</v>
      </c>
      <c r="J29" s="1242"/>
      <c r="K29" s="1242">
        <v>5</v>
      </c>
      <c r="L29" s="1242"/>
      <c r="M29" s="1075">
        <v>6</v>
      </c>
    </row>
    <row r="30" spans="1:13">
      <c r="A30" s="1806"/>
      <c r="B30" s="976" t="s">
        <v>549</v>
      </c>
      <c r="C30" s="1241"/>
      <c r="D30" s="1242">
        <v>8</v>
      </c>
      <c r="E30" s="1242"/>
      <c r="F30" s="1242">
        <v>1</v>
      </c>
      <c r="G30" s="1075">
        <v>9</v>
      </c>
      <c r="H30" s="1241"/>
      <c r="I30" s="1242"/>
      <c r="J30" s="1242"/>
      <c r="K30" s="1242">
        <v>1</v>
      </c>
      <c r="L30" s="1242"/>
      <c r="M30" s="1075">
        <v>1</v>
      </c>
    </row>
    <row r="31" spans="1:13">
      <c r="A31" s="1806" t="s">
        <v>108</v>
      </c>
      <c r="B31" s="976" t="s">
        <v>548</v>
      </c>
      <c r="C31" s="1241">
        <v>6</v>
      </c>
      <c r="D31" s="1242">
        <v>2</v>
      </c>
      <c r="E31" s="1242"/>
      <c r="F31" s="1242">
        <v>3</v>
      </c>
      <c r="G31" s="1075">
        <v>11</v>
      </c>
      <c r="H31" s="1241"/>
      <c r="I31" s="1242"/>
      <c r="J31" s="1242">
        <v>2</v>
      </c>
      <c r="K31" s="1242">
        <v>9</v>
      </c>
      <c r="L31" s="1242"/>
      <c r="M31" s="1075">
        <v>11</v>
      </c>
    </row>
    <row r="32" spans="1:13">
      <c r="A32" s="1806"/>
      <c r="B32" s="976" t="s">
        <v>549</v>
      </c>
      <c r="C32" s="1241"/>
      <c r="D32" s="1242">
        <v>2</v>
      </c>
      <c r="E32" s="1242"/>
      <c r="F32" s="1242">
        <v>1</v>
      </c>
      <c r="G32" s="1075">
        <v>3</v>
      </c>
      <c r="H32" s="1241"/>
      <c r="I32" s="1242"/>
      <c r="J32" s="1242"/>
      <c r="K32" s="1242">
        <v>2</v>
      </c>
      <c r="L32" s="1242"/>
      <c r="M32" s="1075">
        <v>2</v>
      </c>
    </row>
    <row r="33" spans="1:13">
      <c r="A33" s="1806" t="s">
        <v>119</v>
      </c>
      <c r="B33" s="976" t="s">
        <v>548</v>
      </c>
      <c r="C33" s="1241">
        <v>4</v>
      </c>
      <c r="D33" s="1242">
        <v>6</v>
      </c>
      <c r="E33" s="1242"/>
      <c r="F33" s="1242"/>
      <c r="G33" s="1075">
        <v>10</v>
      </c>
      <c r="H33" s="1241"/>
      <c r="I33" s="1242">
        <v>2</v>
      </c>
      <c r="J33" s="1242">
        <v>1</v>
      </c>
      <c r="K33" s="1242">
        <v>5</v>
      </c>
      <c r="L33" s="1242">
        <v>1</v>
      </c>
      <c r="M33" s="1075">
        <v>9</v>
      </c>
    </row>
    <row r="34" spans="1:13">
      <c r="A34" s="1806"/>
      <c r="B34" s="976" t="s">
        <v>549</v>
      </c>
      <c r="C34" s="1241">
        <v>2</v>
      </c>
      <c r="D34" s="1242">
        <v>2</v>
      </c>
      <c r="E34" s="1242"/>
      <c r="F34" s="1242"/>
      <c r="G34" s="1075">
        <v>4</v>
      </c>
      <c r="H34" s="1241"/>
      <c r="I34" s="1242"/>
      <c r="J34" s="1242"/>
      <c r="K34" s="1242">
        <v>2</v>
      </c>
      <c r="L34" s="1242"/>
      <c r="M34" s="1075">
        <v>2</v>
      </c>
    </row>
    <row r="35" spans="1:13">
      <c r="A35" s="1806" t="s">
        <v>127</v>
      </c>
      <c r="B35" s="976" t="s">
        <v>548</v>
      </c>
      <c r="C35" s="1241">
        <v>3</v>
      </c>
      <c r="D35" s="1242">
        <v>25</v>
      </c>
      <c r="E35" s="1242"/>
      <c r="F35" s="1242">
        <v>8</v>
      </c>
      <c r="G35" s="1075">
        <v>36</v>
      </c>
      <c r="H35" s="1241"/>
      <c r="I35" s="1242"/>
      <c r="J35" s="1242">
        <v>2</v>
      </c>
      <c r="K35" s="1242">
        <v>7</v>
      </c>
      <c r="L35" s="1242">
        <v>2</v>
      </c>
      <c r="M35" s="1075">
        <v>11</v>
      </c>
    </row>
    <row r="36" spans="1:13" ht="14.4" thickBot="1">
      <c r="A36" s="1807"/>
      <c r="B36" s="1243" t="s">
        <v>549</v>
      </c>
      <c r="C36" s="1244"/>
      <c r="D36" s="1245">
        <v>19</v>
      </c>
      <c r="E36" s="1245"/>
      <c r="F36" s="1245">
        <v>3</v>
      </c>
      <c r="G36" s="1246">
        <v>22</v>
      </c>
      <c r="H36" s="1244">
        <v>2</v>
      </c>
      <c r="I36" s="1245"/>
      <c r="J36" s="1245"/>
      <c r="K36" s="1245">
        <v>7</v>
      </c>
      <c r="L36" s="1245">
        <v>1</v>
      </c>
      <c r="M36" s="1246">
        <v>10</v>
      </c>
    </row>
    <row r="37" spans="1:13">
      <c r="A37" s="1798" t="s">
        <v>143</v>
      </c>
      <c r="B37" s="977" t="s">
        <v>665</v>
      </c>
      <c r="C37" s="1076">
        <v>74</v>
      </c>
      <c r="D37" s="1077">
        <v>464</v>
      </c>
      <c r="E37" s="1077">
        <v>35</v>
      </c>
      <c r="F37" s="1077">
        <v>100</v>
      </c>
      <c r="G37" s="1078">
        <v>673</v>
      </c>
      <c r="H37" s="1076">
        <v>14</v>
      </c>
      <c r="I37" s="1077">
        <v>10</v>
      </c>
      <c r="J37" s="1077">
        <v>45</v>
      </c>
      <c r="K37" s="1077">
        <v>206</v>
      </c>
      <c r="L37" s="1077">
        <v>6</v>
      </c>
      <c r="M37" s="1078">
        <v>281</v>
      </c>
    </row>
    <row r="38" spans="1:13" ht="14.4" thickBot="1">
      <c r="A38" s="1799"/>
      <c r="B38" s="978" t="s">
        <v>666</v>
      </c>
      <c r="C38" s="1079">
        <v>24</v>
      </c>
      <c r="D38" s="1080">
        <v>190</v>
      </c>
      <c r="E38" s="1080">
        <v>15</v>
      </c>
      <c r="F38" s="1080">
        <v>57</v>
      </c>
      <c r="G38" s="1081">
        <v>286</v>
      </c>
      <c r="H38" s="1079">
        <v>9</v>
      </c>
      <c r="I38" s="1080">
        <v>4</v>
      </c>
      <c r="J38" s="1080">
        <v>21</v>
      </c>
      <c r="K38" s="1080">
        <v>142</v>
      </c>
      <c r="L38" s="1080">
        <v>6</v>
      </c>
      <c r="M38" s="1081">
        <v>182</v>
      </c>
    </row>
    <row r="39" spans="1:13" ht="11.1" customHeight="1">
      <c r="A39" s="1082"/>
      <c r="B39" s="979"/>
      <c r="C39" s="1083"/>
      <c r="D39" s="1083"/>
      <c r="E39" s="1083"/>
      <c r="F39" s="1083"/>
      <c r="G39" s="1083"/>
      <c r="H39" s="1083"/>
      <c r="I39" s="1083"/>
      <c r="J39" s="1083"/>
      <c r="K39" s="1083"/>
      <c r="L39" s="1083"/>
      <c r="M39" s="1083"/>
    </row>
    <row r="40" spans="1:13" ht="11.1" customHeight="1">
      <c r="A40" s="1726" t="s">
        <v>731</v>
      </c>
      <c r="B40" s="1726"/>
      <c r="C40" s="1726"/>
      <c r="D40" s="1726"/>
      <c r="E40" s="1726"/>
      <c r="F40" s="1726"/>
      <c r="G40" s="1726"/>
      <c r="H40" s="1726"/>
      <c r="I40" s="1726"/>
      <c r="J40" s="1726"/>
      <c r="K40" s="1726"/>
      <c r="L40" s="1726"/>
      <c r="M40" s="1726"/>
    </row>
    <row r="41" spans="1:13" ht="11.1" customHeight="1">
      <c r="A41" s="1726" t="s">
        <v>793</v>
      </c>
      <c r="B41" s="1726"/>
      <c r="C41" s="1726"/>
      <c r="D41" s="1726"/>
      <c r="E41" s="1726"/>
      <c r="F41" s="1726"/>
      <c r="G41" s="1726"/>
      <c r="H41" s="1726"/>
      <c r="I41" s="1726"/>
      <c r="J41" s="1726"/>
      <c r="K41" s="1726"/>
      <c r="L41" s="1726"/>
      <c r="M41" s="1726"/>
    </row>
    <row r="42" spans="1:13" ht="11.1" customHeight="1">
      <c r="A42" s="1726" t="s">
        <v>227</v>
      </c>
      <c r="B42" s="1726"/>
      <c r="C42" s="1726"/>
      <c r="D42" s="1726"/>
      <c r="E42" s="1726"/>
      <c r="F42" s="1726"/>
      <c r="G42" s="1726"/>
      <c r="H42" s="1726"/>
      <c r="I42" s="1726"/>
      <c r="J42" s="1726"/>
      <c r="K42" s="1726"/>
      <c r="L42" s="1726"/>
      <c r="M42" s="1726"/>
    </row>
    <row r="43" spans="1:13" ht="11.1" customHeight="1" thickBot="1">
      <c r="A43" s="222"/>
      <c r="B43" s="971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</row>
    <row r="44" spans="1:13" s="213" customFormat="1" ht="14.25" customHeight="1">
      <c r="A44" s="1754" t="s">
        <v>457</v>
      </c>
      <c r="B44" s="1756" t="s">
        <v>544</v>
      </c>
      <c r="C44" s="1795" t="s">
        <v>551</v>
      </c>
      <c r="D44" s="1796"/>
      <c r="E44" s="1796"/>
      <c r="F44" s="1796"/>
      <c r="G44" s="1797"/>
      <c r="H44" s="1795" t="s">
        <v>543</v>
      </c>
      <c r="I44" s="1796"/>
      <c r="J44" s="1796"/>
      <c r="K44" s="1796"/>
      <c r="L44" s="1796"/>
      <c r="M44" s="1797"/>
    </row>
    <row r="45" spans="1:13" s="213" customFormat="1" ht="14.25" customHeight="1">
      <c r="A45" s="1805"/>
      <c r="B45" s="1794"/>
      <c r="C45" s="980" t="s">
        <v>545</v>
      </c>
      <c r="D45" s="981" t="s">
        <v>725</v>
      </c>
      <c r="E45" s="981" t="s">
        <v>726</v>
      </c>
      <c r="F45" s="981" t="s">
        <v>727</v>
      </c>
      <c r="G45" s="982" t="s">
        <v>142</v>
      </c>
      <c r="H45" s="980" t="s">
        <v>545</v>
      </c>
      <c r="I45" s="981" t="s">
        <v>547</v>
      </c>
      <c r="J45" s="981" t="s">
        <v>546</v>
      </c>
      <c r="K45" s="981" t="s">
        <v>725</v>
      </c>
      <c r="L45" s="981" t="s">
        <v>727</v>
      </c>
      <c r="M45" s="982" t="s">
        <v>142</v>
      </c>
    </row>
    <row r="46" spans="1:13">
      <c r="A46" s="1087" t="s">
        <v>8</v>
      </c>
      <c r="B46" s="983"/>
      <c r="C46" s="1089"/>
      <c r="D46" s="1090"/>
      <c r="E46" s="1090"/>
      <c r="F46" s="1090"/>
      <c r="G46" s="1088"/>
      <c r="H46" s="951"/>
      <c r="I46" s="952"/>
      <c r="J46" s="952"/>
      <c r="K46" s="952"/>
      <c r="L46" s="952"/>
      <c r="M46" s="953"/>
    </row>
    <row r="47" spans="1:13">
      <c r="A47" s="1741" t="s">
        <v>9</v>
      </c>
      <c r="B47" s="984" t="s">
        <v>548</v>
      </c>
      <c r="C47" s="788">
        <v>5</v>
      </c>
      <c r="D47" s="789">
        <v>19</v>
      </c>
      <c r="E47" s="789"/>
      <c r="F47" s="789"/>
      <c r="G47" s="790">
        <v>24</v>
      </c>
      <c r="H47" s="788"/>
      <c r="I47" s="789">
        <v>2</v>
      </c>
      <c r="J47" s="789"/>
      <c r="K47" s="789">
        <v>10</v>
      </c>
      <c r="L47" s="789"/>
      <c r="M47" s="790">
        <v>12</v>
      </c>
    </row>
    <row r="48" spans="1:13">
      <c r="A48" s="1741"/>
      <c r="B48" s="984" t="s">
        <v>549</v>
      </c>
      <c r="C48" s="788"/>
      <c r="D48" s="789">
        <v>4</v>
      </c>
      <c r="E48" s="789"/>
      <c r="F48" s="789"/>
      <c r="G48" s="790">
        <v>4</v>
      </c>
      <c r="H48" s="788"/>
      <c r="I48" s="789"/>
      <c r="J48" s="789"/>
      <c r="K48" s="789">
        <v>6</v>
      </c>
      <c r="L48" s="789"/>
      <c r="M48" s="790">
        <v>6</v>
      </c>
    </row>
    <row r="49" spans="1:13">
      <c r="A49" s="1741" t="s">
        <v>13</v>
      </c>
      <c r="B49" s="984" t="s">
        <v>548</v>
      </c>
      <c r="C49" s="788">
        <v>5</v>
      </c>
      <c r="D49" s="789">
        <v>18</v>
      </c>
      <c r="E49" s="789"/>
      <c r="F49" s="789"/>
      <c r="G49" s="790">
        <v>23</v>
      </c>
      <c r="H49" s="788">
        <v>1</v>
      </c>
      <c r="I49" s="789">
        <v>1</v>
      </c>
      <c r="J49" s="789">
        <v>2</v>
      </c>
      <c r="K49" s="789">
        <v>6</v>
      </c>
      <c r="L49" s="789"/>
      <c r="M49" s="790">
        <v>10</v>
      </c>
    </row>
    <row r="50" spans="1:13">
      <c r="A50" s="1741"/>
      <c r="B50" s="984" t="s">
        <v>549</v>
      </c>
      <c r="C50" s="788">
        <v>2</v>
      </c>
      <c r="D50" s="789">
        <v>4</v>
      </c>
      <c r="E50" s="789"/>
      <c r="F50" s="789">
        <v>1</v>
      </c>
      <c r="G50" s="790">
        <v>7</v>
      </c>
      <c r="H50" s="788"/>
      <c r="I50" s="789"/>
      <c r="J50" s="789"/>
      <c r="K50" s="789">
        <v>6</v>
      </c>
      <c r="L50" s="789"/>
      <c r="M50" s="790">
        <v>6</v>
      </c>
    </row>
    <row r="51" spans="1:13">
      <c r="A51" s="1091" t="s">
        <v>14</v>
      </c>
      <c r="B51" s="985"/>
      <c r="C51" s="1092"/>
      <c r="D51" s="1093"/>
      <c r="E51" s="1093"/>
      <c r="F51" s="1093"/>
      <c r="G51" s="1094"/>
      <c r="H51" s="788"/>
      <c r="I51" s="789"/>
      <c r="J51" s="789"/>
      <c r="K51" s="789"/>
      <c r="L51" s="789"/>
      <c r="M51" s="790"/>
    </row>
    <row r="52" spans="1:13">
      <c r="A52" s="1741" t="s">
        <v>16</v>
      </c>
      <c r="B52" s="984" t="s">
        <v>548</v>
      </c>
      <c r="C52" s="788">
        <v>5</v>
      </c>
      <c r="D52" s="789">
        <v>9</v>
      </c>
      <c r="E52" s="789"/>
      <c r="F52" s="789">
        <v>8</v>
      </c>
      <c r="G52" s="790">
        <v>22</v>
      </c>
      <c r="H52" s="788">
        <v>1</v>
      </c>
      <c r="I52" s="789"/>
      <c r="J52" s="789">
        <v>3</v>
      </c>
      <c r="K52" s="789">
        <v>6</v>
      </c>
      <c r="L52" s="789"/>
      <c r="M52" s="790">
        <v>10</v>
      </c>
    </row>
    <row r="53" spans="1:13">
      <c r="A53" s="1741"/>
      <c r="B53" s="984" t="s">
        <v>549</v>
      </c>
      <c r="C53" s="788">
        <v>2</v>
      </c>
      <c r="D53" s="789">
        <v>4</v>
      </c>
      <c r="E53" s="789"/>
      <c r="F53" s="789">
        <v>5</v>
      </c>
      <c r="G53" s="790">
        <v>11</v>
      </c>
      <c r="H53" s="788">
        <v>1</v>
      </c>
      <c r="I53" s="789">
        <v>1</v>
      </c>
      <c r="J53" s="789"/>
      <c r="K53" s="789">
        <v>4</v>
      </c>
      <c r="L53" s="789"/>
      <c r="M53" s="790">
        <v>6</v>
      </c>
    </row>
    <row r="54" spans="1:13">
      <c r="A54" s="1741" t="s">
        <v>17</v>
      </c>
      <c r="B54" s="984" t="s">
        <v>548</v>
      </c>
      <c r="C54" s="788">
        <v>5</v>
      </c>
      <c r="D54" s="789">
        <v>12</v>
      </c>
      <c r="E54" s="789">
        <v>12</v>
      </c>
      <c r="F54" s="789">
        <v>1</v>
      </c>
      <c r="G54" s="790">
        <v>30</v>
      </c>
      <c r="H54" s="788">
        <v>1</v>
      </c>
      <c r="I54" s="789">
        <v>1</v>
      </c>
      <c r="J54" s="789">
        <v>5</v>
      </c>
      <c r="K54" s="789">
        <v>6</v>
      </c>
      <c r="L54" s="789"/>
      <c r="M54" s="790">
        <v>13</v>
      </c>
    </row>
    <row r="55" spans="1:13">
      <c r="A55" s="1741"/>
      <c r="B55" s="984" t="s">
        <v>549</v>
      </c>
      <c r="C55" s="788">
        <v>2</v>
      </c>
      <c r="D55" s="789">
        <v>2</v>
      </c>
      <c r="E55" s="789">
        <v>3</v>
      </c>
      <c r="F55" s="789"/>
      <c r="G55" s="790">
        <v>7</v>
      </c>
      <c r="H55" s="788"/>
      <c r="I55" s="789"/>
      <c r="J55" s="789">
        <v>1</v>
      </c>
      <c r="K55" s="789">
        <v>2</v>
      </c>
      <c r="L55" s="789"/>
      <c r="M55" s="790">
        <v>3</v>
      </c>
    </row>
    <row r="56" spans="1:13">
      <c r="A56" s="1095" t="s">
        <v>19</v>
      </c>
      <c r="B56" s="984"/>
      <c r="C56" s="788"/>
      <c r="D56" s="789"/>
      <c r="E56" s="789"/>
      <c r="F56" s="789"/>
      <c r="G56" s="790"/>
      <c r="H56" s="788"/>
      <c r="I56" s="789"/>
      <c r="J56" s="789"/>
      <c r="K56" s="789"/>
      <c r="L56" s="789"/>
      <c r="M56" s="790"/>
    </row>
    <row r="57" spans="1:13">
      <c r="A57" s="1741" t="s">
        <v>23</v>
      </c>
      <c r="B57" s="984" t="s">
        <v>548</v>
      </c>
      <c r="C57" s="788"/>
      <c r="D57" s="789">
        <v>1</v>
      </c>
      <c r="E57" s="789"/>
      <c r="F57" s="789">
        <v>4</v>
      </c>
      <c r="G57" s="790">
        <v>5</v>
      </c>
      <c r="H57" s="788"/>
      <c r="I57" s="789">
        <v>1</v>
      </c>
      <c r="J57" s="789"/>
      <c r="K57" s="789">
        <v>3</v>
      </c>
      <c r="L57" s="789"/>
      <c r="M57" s="790">
        <v>4</v>
      </c>
    </row>
    <row r="58" spans="1:13">
      <c r="A58" s="1741"/>
      <c r="B58" s="984" t="s">
        <v>549</v>
      </c>
      <c r="C58" s="788">
        <v>2</v>
      </c>
      <c r="D58" s="789">
        <v>2</v>
      </c>
      <c r="E58" s="789"/>
      <c r="F58" s="789">
        <v>4</v>
      </c>
      <c r="G58" s="790">
        <v>8</v>
      </c>
      <c r="H58" s="788"/>
      <c r="I58" s="789"/>
      <c r="J58" s="789"/>
      <c r="K58" s="789">
        <v>1</v>
      </c>
      <c r="L58" s="789"/>
      <c r="M58" s="790">
        <v>1</v>
      </c>
    </row>
    <row r="59" spans="1:13">
      <c r="A59" s="1741" t="s">
        <v>26</v>
      </c>
      <c r="B59" s="984" t="s">
        <v>548</v>
      </c>
      <c r="C59" s="788"/>
      <c r="D59" s="789">
        <v>99</v>
      </c>
      <c r="E59" s="789"/>
      <c r="F59" s="789">
        <v>12</v>
      </c>
      <c r="G59" s="790">
        <v>111</v>
      </c>
      <c r="H59" s="788">
        <v>4</v>
      </c>
      <c r="I59" s="789"/>
      <c r="J59" s="789">
        <v>9</v>
      </c>
      <c r="K59" s="789">
        <v>30</v>
      </c>
      <c r="L59" s="789"/>
      <c r="M59" s="790">
        <v>43</v>
      </c>
    </row>
    <row r="60" spans="1:13">
      <c r="A60" s="1741"/>
      <c r="B60" s="984" t="s">
        <v>549</v>
      </c>
      <c r="C60" s="788"/>
      <c r="D60" s="789">
        <v>78</v>
      </c>
      <c r="E60" s="789"/>
      <c r="F60" s="789">
        <v>9</v>
      </c>
      <c r="G60" s="790">
        <v>87</v>
      </c>
      <c r="H60" s="788">
        <v>3</v>
      </c>
      <c r="I60" s="789">
        <v>2</v>
      </c>
      <c r="J60" s="789">
        <v>8</v>
      </c>
      <c r="K60" s="789">
        <v>28</v>
      </c>
      <c r="L60" s="789"/>
      <c r="M60" s="790">
        <v>41</v>
      </c>
    </row>
    <row r="61" spans="1:13">
      <c r="A61" s="1741" t="s">
        <v>27</v>
      </c>
      <c r="B61" s="984" t="s">
        <v>548</v>
      </c>
      <c r="C61" s="788">
        <v>1</v>
      </c>
      <c r="D61" s="789">
        <v>22</v>
      </c>
      <c r="E61" s="789"/>
      <c r="F61" s="789">
        <v>26</v>
      </c>
      <c r="G61" s="790">
        <v>49</v>
      </c>
      <c r="H61" s="788"/>
      <c r="I61" s="789"/>
      <c r="J61" s="789">
        <v>3</v>
      </c>
      <c r="K61" s="789">
        <v>16</v>
      </c>
      <c r="L61" s="789"/>
      <c r="M61" s="790">
        <v>19</v>
      </c>
    </row>
    <row r="62" spans="1:13">
      <c r="A62" s="1741"/>
      <c r="B62" s="984" t="s">
        <v>549</v>
      </c>
      <c r="C62" s="788">
        <v>3</v>
      </c>
      <c r="D62" s="789">
        <v>4</v>
      </c>
      <c r="E62" s="789"/>
      <c r="F62" s="789">
        <v>9</v>
      </c>
      <c r="G62" s="790">
        <v>16</v>
      </c>
      <c r="H62" s="788"/>
      <c r="I62" s="789"/>
      <c r="J62" s="789">
        <v>3</v>
      </c>
      <c r="K62" s="789">
        <v>5</v>
      </c>
      <c r="L62" s="789"/>
      <c r="M62" s="790">
        <v>8</v>
      </c>
    </row>
    <row r="63" spans="1:13">
      <c r="A63" s="1095" t="s">
        <v>28</v>
      </c>
      <c r="B63" s="984"/>
      <c r="C63" s="788"/>
      <c r="D63" s="789"/>
      <c r="E63" s="789"/>
      <c r="F63" s="789"/>
      <c r="G63" s="790"/>
      <c r="H63" s="788"/>
      <c r="I63" s="789"/>
      <c r="J63" s="789"/>
      <c r="K63" s="789"/>
      <c r="L63" s="789"/>
      <c r="M63" s="790"/>
    </row>
    <row r="64" spans="1:13">
      <c r="A64" s="1741" t="s">
        <v>31</v>
      </c>
      <c r="B64" s="984" t="s">
        <v>548</v>
      </c>
      <c r="C64" s="788">
        <v>3</v>
      </c>
      <c r="D64" s="789">
        <v>16</v>
      </c>
      <c r="E64" s="789"/>
      <c r="F64" s="789">
        <v>3</v>
      </c>
      <c r="G64" s="790">
        <v>22</v>
      </c>
      <c r="H64" s="788"/>
      <c r="I64" s="789"/>
      <c r="J64" s="789"/>
      <c r="K64" s="789">
        <v>5</v>
      </c>
      <c r="L64" s="789">
        <v>1</v>
      </c>
      <c r="M64" s="790">
        <v>6</v>
      </c>
    </row>
    <row r="65" spans="1:17">
      <c r="A65" s="1741"/>
      <c r="B65" s="984" t="s">
        <v>549</v>
      </c>
      <c r="C65" s="788">
        <v>3</v>
      </c>
      <c r="D65" s="789">
        <v>1</v>
      </c>
      <c r="E65" s="789"/>
      <c r="F65" s="789"/>
      <c r="G65" s="790">
        <v>4</v>
      </c>
      <c r="H65" s="788"/>
      <c r="I65" s="789"/>
      <c r="J65" s="789"/>
      <c r="K65" s="789">
        <v>4</v>
      </c>
      <c r="L65" s="789"/>
      <c r="M65" s="790">
        <v>4</v>
      </c>
    </row>
    <row r="66" spans="1:17">
      <c r="A66" s="1095" t="s">
        <v>40</v>
      </c>
      <c r="B66" s="984"/>
      <c r="C66" s="788"/>
      <c r="D66" s="789"/>
      <c r="E66" s="789"/>
      <c r="F66" s="789"/>
      <c r="G66" s="790"/>
      <c r="H66" s="788"/>
      <c r="I66" s="789"/>
      <c r="J66" s="789"/>
      <c r="K66" s="789"/>
      <c r="L66" s="789"/>
      <c r="M66" s="790"/>
    </row>
    <row r="67" spans="1:17">
      <c r="A67" s="1741" t="s">
        <v>42</v>
      </c>
      <c r="B67" s="984" t="s">
        <v>548</v>
      </c>
      <c r="C67" s="788">
        <v>5</v>
      </c>
      <c r="D67" s="789">
        <v>3</v>
      </c>
      <c r="E67" s="789"/>
      <c r="F67" s="789">
        <v>7</v>
      </c>
      <c r="G67" s="790">
        <v>15</v>
      </c>
      <c r="H67" s="788">
        <v>3</v>
      </c>
      <c r="I67" s="789"/>
      <c r="J67" s="789">
        <v>2</v>
      </c>
      <c r="K67" s="789">
        <v>5</v>
      </c>
      <c r="L67" s="789"/>
      <c r="M67" s="790">
        <v>10</v>
      </c>
      <c r="Q67" s="507"/>
    </row>
    <row r="68" spans="1:17">
      <c r="A68" s="1741"/>
      <c r="B68" s="984" t="s">
        <v>549</v>
      </c>
      <c r="C68" s="788"/>
      <c r="D68" s="789"/>
      <c r="E68" s="789"/>
      <c r="F68" s="789">
        <v>2</v>
      </c>
      <c r="G68" s="790">
        <v>2</v>
      </c>
      <c r="H68" s="788"/>
      <c r="I68" s="789"/>
      <c r="J68" s="789">
        <v>1</v>
      </c>
      <c r="K68" s="789">
        <v>2</v>
      </c>
      <c r="L68" s="789"/>
      <c r="M68" s="790">
        <v>3</v>
      </c>
    </row>
    <row r="69" spans="1:17">
      <c r="A69" s="1095" t="s">
        <v>44</v>
      </c>
      <c r="B69" s="985"/>
      <c r="C69" s="1092"/>
      <c r="D69" s="1093"/>
      <c r="E69" s="1093"/>
      <c r="F69" s="1093"/>
      <c r="G69" s="1094"/>
      <c r="H69" s="788"/>
      <c r="I69" s="789"/>
      <c r="J69" s="789"/>
      <c r="K69" s="789"/>
      <c r="L69" s="789"/>
      <c r="M69" s="790"/>
    </row>
    <row r="70" spans="1:17">
      <c r="A70" s="1741" t="s">
        <v>52</v>
      </c>
      <c r="B70" s="984" t="s">
        <v>548</v>
      </c>
      <c r="C70" s="788">
        <v>7</v>
      </c>
      <c r="D70" s="789">
        <v>31</v>
      </c>
      <c r="E70" s="789"/>
      <c r="F70" s="789">
        <v>14</v>
      </c>
      <c r="G70" s="790">
        <v>52</v>
      </c>
      <c r="H70" s="788">
        <v>1</v>
      </c>
      <c r="I70" s="789"/>
      <c r="J70" s="789">
        <v>4</v>
      </c>
      <c r="K70" s="789">
        <v>26</v>
      </c>
      <c r="L70" s="789"/>
      <c r="M70" s="790">
        <v>31</v>
      </c>
    </row>
    <row r="71" spans="1:17">
      <c r="A71" s="1741"/>
      <c r="B71" s="984" t="s">
        <v>549</v>
      </c>
      <c r="C71" s="788">
        <v>2</v>
      </c>
      <c r="D71" s="789">
        <v>6</v>
      </c>
      <c r="E71" s="789"/>
      <c r="F71" s="789">
        <v>4</v>
      </c>
      <c r="G71" s="790">
        <v>12</v>
      </c>
      <c r="H71" s="788"/>
      <c r="I71" s="789"/>
      <c r="J71" s="789">
        <v>4</v>
      </c>
      <c r="K71" s="789">
        <v>25</v>
      </c>
      <c r="L71" s="789"/>
      <c r="M71" s="790">
        <v>29</v>
      </c>
    </row>
    <row r="72" spans="1:17">
      <c r="A72" s="1091" t="s">
        <v>54</v>
      </c>
      <c r="B72" s="985"/>
      <c r="C72" s="1092"/>
      <c r="D72" s="1093"/>
      <c r="E72" s="1093"/>
      <c r="F72" s="1093"/>
      <c r="G72" s="1094"/>
      <c r="H72" s="788"/>
      <c r="I72" s="789"/>
      <c r="J72" s="789"/>
      <c r="K72" s="789"/>
      <c r="L72" s="789"/>
      <c r="M72" s="790"/>
    </row>
    <row r="73" spans="1:17">
      <c r="A73" s="1741" t="s">
        <v>56</v>
      </c>
      <c r="B73" s="984" t="s">
        <v>548</v>
      </c>
      <c r="C73" s="788">
        <v>3</v>
      </c>
      <c r="D73" s="789">
        <v>17</v>
      </c>
      <c r="E73" s="789">
        <v>3</v>
      </c>
      <c r="F73" s="789"/>
      <c r="G73" s="790">
        <v>23</v>
      </c>
      <c r="H73" s="788"/>
      <c r="I73" s="789"/>
      <c r="J73" s="789">
        <v>3</v>
      </c>
      <c r="K73" s="789">
        <v>8</v>
      </c>
      <c r="L73" s="789"/>
      <c r="M73" s="790">
        <v>11</v>
      </c>
    </row>
    <row r="74" spans="1:17" ht="14.4" thickBot="1">
      <c r="A74" s="1733"/>
      <c r="B74" s="984" t="s">
        <v>549</v>
      </c>
      <c r="C74" s="788">
        <v>1</v>
      </c>
      <c r="D74" s="789">
        <v>2</v>
      </c>
      <c r="E74" s="789"/>
      <c r="F74" s="789"/>
      <c r="G74" s="790">
        <v>3</v>
      </c>
      <c r="H74" s="788"/>
      <c r="I74" s="789"/>
      <c r="J74" s="789"/>
      <c r="K74" s="789">
        <v>1</v>
      </c>
      <c r="L74" s="789"/>
      <c r="M74" s="790">
        <v>1</v>
      </c>
    </row>
    <row r="75" spans="1:17">
      <c r="A75" s="1742" t="s">
        <v>143</v>
      </c>
      <c r="B75" s="977" t="s">
        <v>665</v>
      </c>
      <c r="C75" s="1106">
        <f t="shared" ref="C75:M75" si="0">C73+C70+C67+C64+C61+C59+C57+C54+C52+C49+C47</f>
        <v>39</v>
      </c>
      <c r="D75" s="1106">
        <f t="shared" si="0"/>
        <v>247</v>
      </c>
      <c r="E75" s="1106">
        <f t="shared" si="0"/>
        <v>15</v>
      </c>
      <c r="F75" s="1106">
        <f t="shared" si="0"/>
        <v>75</v>
      </c>
      <c r="G75" s="1106">
        <f t="shared" si="0"/>
        <v>376</v>
      </c>
      <c r="H75" s="1106">
        <f t="shared" si="0"/>
        <v>11</v>
      </c>
      <c r="I75" s="1106">
        <f t="shared" si="0"/>
        <v>5</v>
      </c>
      <c r="J75" s="1106">
        <f t="shared" si="0"/>
        <v>31</v>
      </c>
      <c r="K75" s="1106">
        <f t="shared" si="0"/>
        <v>121</v>
      </c>
      <c r="L75" s="1106">
        <f t="shared" si="0"/>
        <v>1</v>
      </c>
      <c r="M75" s="1107">
        <f t="shared" si="0"/>
        <v>169</v>
      </c>
    </row>
    <row r="76" spans="1:17" ht="14.4" thickBot="1">
      <c r="A76" s="1743"/>
      <c r="B76" s="978" t="s">
        <v>666</v>
      </c>
      <c r="C76" s="1109">
        <f t="shared" ref="C76:M76" si="1">C74+C71+C68+C65+C62+C60+C58+C55+C53+C50+C48</f>
        <v>17</v>
      </c>
      <c r="D76" s="1109">
        <f t="shared" si="1"/>
        <v>107</v>
      </c>
      <c r="E76" s="1109">
        <f t="shared" si="1"/>
        <v>3</v>
      </c>
      <c r="F76" s="1109">
        <f t="shared" si="1"/>
        <v>34</v>
      </c>
      <c r="G76" s="1109">
        <f t="shared" si="1"/>
        <v>161</v>
      </c>
      <c r="H76" s="1109">
        <f t="shared" si="1"/>
        <v>4</v>
      </c>
      <c r="I76" s="1109">
        <f t="shared" si="1"/>
        <v>3</v>
      </c>
      <c r="J76" s="1109">
        <f t="shared" si="1"/>
        <v>17</v>
      </c>
      <c r="K76" s="1109">
        <f t="shared" si="1"/>
        <v>84</v>
      </c>
      <c r="L76" s="1109">
        <f t="shared" si="1"/>
        <v>0</v>
      </c>
      <c r="M76" s="1110">
        <f t="shared" si="1"/>
        <v>108</v>
      </c>
    </row>
    <row r="77" spans="1:17" ht="15.75" customHeight="1">
      <c r="A77" s="1155"/>
      <c r="B77" s="123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</row>
    <row r="78" spans="1:17" ht="11.1" customHeight="1">
      <c r="A78" s="1726" t="s">
        <v>732</v>
      </c>
      <c r="B78" s="1726"/>
      <c r="C78" s="1726"/>
      <c r="D78" s="1726"/>
      <c r="E78" s="1726"/>
      <c r="F78" s="1726"/>
      <c r="G78" s="1726"/>
      <c r="H78" s="1726"/>
      <c r="I78" s="1726"/>
      <c r="J78" s="1726"/>
      <c r="K78" s="1726"/>
      <c r="L78" s="1726"/>
      <c r="M78" s="1726"/>
    </row>
    <row r="79" spans="1:17" ht="11.1" customHeight="1">
      <c r="A79" s="1726" t="s">
        <v>793</v>
      </c>
      <c r="B79" s="1726"/>
      <c r="C79" s="1726"/>
      <c r="D79" s="1726"/>
      <c r="E79" s="1726"/>
      <c r="F79" s="1726"/>
      <c r="G79" s="1726"/>
      <c r="H79" s="1726"/>
      <c r="I79" s="1726"/>
      <c r="J79" s="1726"/>
      <c r="K79" s="1726"/>
      <c r="L79" s="1726"/>
      <c r="M79" s="1726"/>
    </row>
    <row r="80" spans="1:17" ht="11.1" customHeight="1">
      <c r="A80" s="1726" t="s">
        <v>227</v>
      </c>
      <c r="B80" s="1726"/>
      <c r="C80" s="1726"/>
      <c r="D80" s="1726"/>
      <c r="E80" s="1726"/>
      <c r="F80" s="1726"/>
      <c r="G80" s="1726"/>
      <c r="H80" s="1726"/>
      <c r="I80" s="1726"/>
      <c r="J80" s="1726"/>
      <c r="K80" s="1726"/>
      <c r="L80" s="1726"/>
      <c r="M80" s="1726"/>
    </row>
    <row r="81" spans="1:13" ht="11.1" customHeight="1" thickBot="1">
      <c r="A81" s="222"/>
      <c r="B81" s="971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</row>
    <row r="82" spans="1:13" ht="12.75" customHeight="1">
      <c r="A82" s="1800" t="s">
        <v>457</v>
      </c>
      <c r="B82" s="1756" t="s">
        <v>544</v>
      </c>
      <c r="C82" s="1802" t="s">
        <v>551</v>
      </c>
      <c r="D82" s="1803"/>
      <c r="E82" s="1803"/>
      <c r="F82" s="1803"/>
      <c r="G82" s="1804"/>
      <c r="H82" s="1802" t="s">
        <v>543</v>
      </c>
      <c r="I82" s="1803"/>
      <c r="J82" s="1803"/>
      <c r="K82" s="1803"/>
      <c r="L82" s="1803"/>
      <c r="M82" s="1804"/>
    </row>
    <row r="83" spans="1:13" ht="12.75" customHeight="1">
      <c r="A83" s="1801"/>
      <c r="B83" s="1794"/>
      <c r="C83" s="1089" t="s">
        <v>545</v>
      </c>
      <c r="D83" s="1090" t="s">
        <v>725</v>
      </c>
      <c r="E83" s="1090" t="s">
        <v>726</v>
      </c>
      <c r="F83" s="1090" t="s">
        <v>727</v>
      </c>
      <c r="G83" s="1088" t="s">
        <v>142</v>
      </c>
      <c r="H83" s="1084" t="s">
        <v>545</v>
      </c>
      <c r="I83" s="1085" t="s">
        <v>547</v>
      </c>
      <c r="J83" s="1085" t="s">
        <v>546</v>
      </c>
      <c r="K83" s="1085" t="s">
        <v>725</v>
      </c>
      <c r="L83" s="1085" t="s">
        <v>727</v>
      </c>
      <c r="M83" s="1086" t="s">
        <v>142</v>
      </c>
    </row>
    <row r="84" spans="1:13">
      <c r="A84" s="1111" t="s">
        <v>60</v>
      </c>
      <c r="B84" s="1231"/>
      <c r="C84" s="1157"/>
      <c r="D84" s="1158"/>
      <c r="E84" s="1158"/>
      <c r="F84" s="1158"/>
      <c r="G84" s="1159"/>
      <c r="H84" s="951"/>
      <c r="I84" s="952"/>
      <c r="J84" s="952"/>
      <c r="K84" s="952"/>
      <c r="L84" s="952"/>
      <c r="M84" s="953"/>
    </row>
    <row r="85" spans="1:13">
      <c r="A85" s="1741" t="s">
        <v>65</v>
      </c>
      <c r="B85" s="984" t="s">
        <v>548</v>
      </c>
      <c r="C85" s="788">
        <v>2</v>
      </c>
      <c r="D85" s="789">
        <v>36</v>
      </c>
      <c r="E85" s="789"/>
      <c r="F85" s="789">
        <v>3</v>
      </c>
      <c r="G85" s="790">
        <v>41</v>
      </c>
      <c r="H85" s="788"/>
      <c r="I85" s="789">
        <v>1</v>
      </c>
      <c r="J85" s="789"/>
      <c r="K85" s="789">
        <v>11</v>
      </c>
      <c r="L85" s="789">
        <v>2</v>
      </c>
      <c r="M85" s="790">
        <v>14</v>
      </c>
    </row>
    <row r="86" spans="1:13">
      <c r="A86" s="1741"/>
      <c r="B86" s="984" t="s">
        <v>549</v>
      </c>
      <c r="C86" s="788"/>
      <c r="D86" s="789">
        <v>16</v>
      </c>
      <c r="E86" s="789"/>
      <c r="F86" s="789">
        <v>11</v>
      </c>
      <c r="G86" s="790">
        <v>27</v>
      </c>
      <c r="H86" s="788">
        <v>1</v>
      </c>
      <c r="I86" s="789">
        <v>1</v>
      </c>
      <c r="J86" s="789"/>
      <c r="K86" s="789">
        <v>7</v>
      </c>
      <c r="L86" s="789">
        <v>5</v>
      </c>
      <c r="M86" s="790">
        <v>14</v>
      </c>
    </row>
    <row r="87" spans="1:13">
      <c r="A87" s="1741" t="s">
        <v>67</v>
      </c>
      <c r="B87" s="984" t="s">
        <v>548</v>
      </c>
      <c r="C87" s="788">
        <v>6</v>
      </c>
      <c r="D87" s="789">
        <v>30</v>
      </c>
      <c r="E87" s="789"/>
      <c r="F87" s="789"/>
      <c r="G87" s="790">
        <v>36</v>
      </c>
      <c r="H87" s="788"/>
      <c r="I87" s="789"/>
      <c r="J87" s="789">
        <v>1</v>
      </c>
      <c r="K87" s="789">
        <v>16</v>
      </c>
      <c r="L87" s="789"/>
      <c r="M87" s="790">
        <v>17</v>
      </c>
    </row>
    <row r="88" spans="1:13">
      <c r="A88" s="1741"/>
      <c r="B88" s="984" t="s">
        <v>549</v>
      </c>
      <c r="C88" s="788">
        <v>4</v>
      </c>
      <c r="D88" s="789">
        <v>4</v>
      </c>
      <c r="E88" s="789"/>
      <c r="F88" s="789"/>
      <c r="G88" s="790">
        <v>8</v>
      </c>
      <c r="H88" s="788">
        <v>2</v>
      </c>
      <c r="I88" s="789"/>
      <c r="J88" s="789">
        <v>2</v>
      </c>
      <c r="K88" s="789">
        <v>4</v>
      </c>
      <c r="L88" s="789"/>
      <c r="M88" s="790">
        <v>8</v>
      </c>
    </row>
    <row r="89" spans="1:13">
      <c r="A89" s="1116" t="s">
        <v>72</v>
      </c>
      <c r="B89" s="985"/>
      <c r="C89" s="1092"/>
      <c r="D89" s="1093"/>
      <c r="E89" s="1093"/>
      <c r="F89" s="1093"/>
      <c r="G89" s="1094"/>
      <c r="H89" s="788"/>
      <c r="I89" s="789"/>
      <c r="J89" s="789"/>
      <c r="K89" s="789"/>
      <c r="L89" s="789"/>
      <c r="M89" s="790"/>
    </row>
    <row r="90" spans="1:13">
      <c r="A90" s="1741" t="s">
        <v>74</v>
      </c>
      <c r="B90" s="984" t="s">
        <v>548</v>
      </c>
      <c r="C90" s="788"/>
      <c r="D90" s="789">
        <v>27</v>
      </c>
      <c r="E90" s="789">
        <v>5</v>
      </c>
      <c r="F90" s="789">
        <v>8</v>
      </c>
      <c r="G90" s="790">
        <v>40</v>
      </c>
      <c r="H90" s="788"/>
      <c r="I90" s="789">
        <v>1</v>
      </c>
      <c r="J90" s="789">
        <v>4</v>
      </c>
      <c r="K90" s="789">
        <v>7</v>
      </c>
      <c r="L90" s="789"/>
      <c r="M90" s="790">
        <v>12</v>
      </c>
    </row>
    <row r="91" spans="1:13">
      <c r="A91" s="1741"/>
      <c r="B91" s="984" t="s">
        <v>549</v>
      </c>
      <c r="C91" s="788"/>
      <c r="D91" s="789">
        <v>14</v>
      </c>
      <c r="E91" s="789">
        <v>3</v>
      </c>
      <c r="F91" s="789">
        <v>5</v>
      </c>
      <c r="G91" s="790">
        <v>22</v>
      </c>
      <c r="H91" s="788"/>
      <c r="I91" s="789"/>
      <c r="J91" s="789">
        <v>2</v>
      </c>
      <c r="K91" s="789">
        <v>11</v>
      </c>
      <c r="L91" s="789"/>
      <c r="M91" s="790">
        <v>13</v>
      </c>
    </row>
    <row r="92" spans="1:13">
      <c r="A92" s="1741" t="s">
        <v>76</v>
      </c>
      <c r="B92" s="984" t="s">
        <v>548</v>
      </c>
      <c r="C92" s="788">
        <v>5</v>
      </c>
      <c r="D92" s="789">
        <v>9</v>
      </c>
      <c r="E92" s="789"/>
      <c r="F92" s="789">
        <v>1</v>
      </c>
      <c r="G92" s="790">
        <v>15</v>
      </c>
      <c r="H92" s="788">
        <v>1</v>
      </c>
      <c r="I92" s="789"/>
      <c r="J92" s="789"/>
      <c r="K92" s="789">
        <v>6</v>
      </c>
      <c r="L92" s="789"/>
      <c r="M92" s="790">
        <v>7</v>
      </c>
    </row>
    <row r="93" spans="1:13">
      <c r="A93" s="1741"/>
      <c r="B93" s="984" t="s">
        <v>549</v>
      </c>
      <c r="C93" s="788"/>
      <c r="D93" s="789">
        <v>1</v>
      </c>
      <c r="E93" s="789"/>
      <c r="F93" s="789">
        <v>1</v>
      </c>
      <c r="G93" s="790">
        <v>2</v>
      </c>
      <c r="H93" s="788"/>
      <c r="I93" s="789"/>
      <c r="J93" s="789"/>
      <c r="K93" s="789">
        <v>1</v>
      </c>
      <c r="L93" s="789"/>
      <c r="M93" s="790">
        <v>1</v>
      </c>
    </row>
    <row r="94" spans="1:13">
      <c r="A94" s="1116" t="s">
        <v>82</v>
      </c>
      <c r="B94" s="985"/>
      <c r="C94" s="1092"/>
      <c r="D94" s="1093"/>
      <c r="E94" s="1093"/>
      <c r="F94" s="1093"/>
      <c r="G94" s="1094"/>
      <c r="H94" s="788"/>
      <c r="I94" s="789"/>
      <c r="J94" s="789"/>
      <c r="K94" s="789"/>
      <c r="L94" s="789"/>
      <c r="M94" s="790"/>
    </row>
    <row r="95" spans="1:13">
      <c r="A95" s="1741" t="s">
        <v>83</v>
      </c>
      <c r="B95" s="984" t="s">
        <v>548</v>
      </c>
      <c r="C95" s="788">
        <v>1</v>
      </c>
      <c r="D95" s="789">
        <v>2</v>
      </c>
      <c r="E95" s="789"/>
      <c r="F95" s="789"/>
      <c r="G95" s="790">
        <v>3</v>
      </c>
      <c r="H95" s="788">
        <v>1</v>
      </c>
      <c r="I95" s="789"/>
      <c r="J95" s="789">
        <v>1</v>
      </c>
      <c r="K95" s="789">
        <v>4</v>
      </c>
      <c r="L95" s="789"/>
      <c r="M95" s="790">
        <v>6</v>
      </c>
    </row>
    <row r="96" spans="1:13">
      <c r="A96" s="1741"/>
      <c r="B96" s="984" t="s">
        <v>549</v>
      </c>
      <c r="C96" s="788"/>
      <c r="D96" s="789">
        <v>2</v>
      </c>
      <c r="E96" s="789"/>
      <c r="F96" s="789"/>
      <c r="G96" s="790">
        <v>2</v>
      </c>
      <c r="H96" s="788"/>
      <c r="I96" s="789"/>
      <c r="J96" s="789"/>
      <c r="K96" s="789"/>
      <c r="L96" s="789"/>
      <c r="M96" s="790"/>
    </row>
    <row r="97" spans="1:13">
      <c r="A97" s="1741" t="s">
        <v>85</v>
      </c>
      <c r="B97" s="984" t="s">
        <v>548</v>
      </c>
      <c r="C97" s="788">
        <v>5</v>
      </c>
      <c r="D97" s="789">
        <v>25</v>
      </c>
      <c r="E97" s="789"/>
      <c r="F97" s="789"/>
      <c r="G97" s="790">
        <v>30</v>
      </c>
      <c r="H97" s="788">
        <v>1</v>
      </c>
      <c r="I97" s="789"/>
      <c r="J97" s="789">
        <v>3</v>
      </c>
      <c r="K97" s="789">
        <v>7</v>
      </c>
      <c r="L97" s="789"/>
      <c r="M97" s="790">
        <v>11</v>
      </c>
    </row>
    <row r="98" spans="1:13">
      <c r="A98" s="1741"/>
      <c r="B98" s="984" t="s">
        <v>549</v>
      </c>
      <c r="C98" s="788"/>
      <c r="D98" s="789">
        <v>5</v>
      </c>
      <c r="E98" s="789"/>
      <c r="F98" s="789"/>
      <c r="G98" s="790">
        <v>5</v>
      </c>
      <c r="H98" s="788"/>
      <c r="I98" s="789"/>
      <c r="J98" s="789"/>
      <c r="K98" s="789">
        <v>11</v>
      </c>
      <c r="L98" s="789"/>
      <c r="M98" s="790">
        <v>11</v>
      </c>
    </row>
    <row r="99" spans="1:13">
      <c r="A99" s="1116" t="s">
        <v>88</v>
      </c>
      <c r="B99" s="985"/>
      <c r="C99" s="1092"/>
      <c r="D99" s="1093"/>
      <c r="E99" s="1093"/>
      <c r="F99" s="1093"/>
      <c r="G99" s="1094"/>
      <c r="H99" s="788"/>
      <c r="I99" s="789"/>
      <c r="J99" s="789"/>
      <c r="K99" s="789"/>
      <c r="L99" s="789"/>
      <c r="M99" s="790"/>
    </row>
    <row r="100" spans="1:13">
      <c r="A100" s="1741" t="s">
        <v>91</v>
      </c>
      <c r="B100" s="984" t="s">
        <v>548</v>
      </c>
      <c r="C100" s="788">
        <v>3</v>
      </c>
      <c r="D100" s="789">
        <v>42</v>
      </c>
      <c r="E100" s="789">
        <v>15</v>
      </c>
      <c r="F100" s="789">
        <v>2</v>
      </c>
      <c r="G100" s="790">
        <v>62</v>
      </c>
      <c r="H100" s="788"/>
      <c r="I100" s="789"/>
      <c r="J100" s="789"/>
      <c r="K100" s="789">
        <v>8</v>
      </c>
      <c r="L100" s="789"/>
      <c r="M100" s="790">
        <v>8</v>
      </c>
    </row>
    <row r="101" spans="1:13">
      <c r="A101" s="1741"/>
      <c r="B101" s="984" t="s">
        <v>549</v>
      </c>
      <c r="C101" s="788">
        <v>1</v>
      </c>
      <c r="D101" s="789">
        <v>10</v>
      </c>
      <c r="E101" s="789">
        <v>9</v>
      </c>
      <c r="F101" s="789">
        <v>1</v>
      </c>
      <c r="G101" s="790">
        <v>21</v>
      </c>
      <c r="H101" s="788"/>
      <c r="I101" s="789"/>
      <c r="J101" s="789"/>
      <c r="K101" s="789">
        <v>12</v>
      </c>
      <c r="L101" s="789"/>
      <c r="M101" s="790">
        <v>12</v>
      </c>
    </row>
    <row r="102" spans="1:13">
      <c r="A102" s="1116" t="s">
        <v>98</v>
      </c>
      <c r="B102" s="984"/>
      <c r="C102" s="788"/>
      <c r="D102" s="789"/>
      <c r="E102" s="789"/>
      <c r="F102" s="789"/>
      <c r="G102" s="790"/>
      <c r="H102" s="788"/>
      <c r="I102" s="789"/>
      <c r="J102" s="789"/>
      <c r="K102" s="789"/>
      <c r="L102" s="789"/>
      <c r="M102" s="790"/>
    </row>
    <row r="103" spans="1:13">
      <c r="A103" s="1741" t="s">
        <v>100</v>
      </c>
      <c r="B103" s="984" t="s">
        <v>548</v>
      </c>
      <c r="C103" s="788"/>
      <c r="D103" s="789">
        <v>13</v>
      </c>
      <c r="E103" s="789"/>
      <c r="F103" s="789"/>
      <c r="G103" s="790">
        <v>13</v>
      </c>
      <c r="H103" s="788"/>
      <c r="I103" s="789">
        <v>1</v>
      </c>
      <c r="J103" s="789"/>
      <c r="K103" s="789">
        <v>5</v>
      </c>
      <c r="L103" s="789"/>
      <c r="M103" s="790">
        <v>6</v>
      </c>
    </row>
    <row r="104" spans="1:13">
      <c r="A104" s="1741"/>
      <c r="B104" s="984" t="s">
        <v>549</v>
      </c>
      <c r="C104" s="788"/>
      <c r="D104" s="789">
        <v>8</v>
      </c>
      <c r="E104" s="789"/>
      <c r="F104" s="789">
        <v>1</v>
      </c>
      <c r="G104" s="790">
        <v>9</v>
      </c>
      <c r="H104" s="788"/>
      <c r="I104" s="789"/>
      <c r="J104" s="789"/>
      <c r="K104" s="789">
        <v>1</v>
      </c>
      <c r="L104" s="789"/>
      <c r="M104" s="790">
        <v>1</v>
      </c>
    </row>
    <row r="105" spans="1:13">
      <c r="A105" s="1116" t="s">
        <v>108</v>
      </c>
      <c r="B105" s="985"/>
      <c r="C105" s="1092"/>
      <c r="D105" s="1093"/>
      <c r="E105" s="1093"/>
      <c r="F105" s="1093"/>
      <c r="G105" s="1094"/>
      <c r="H105" s="788"/>
      <c r="I105" s="789"/>
      <c r="J105" s="789"/>
      <c r="K105" s="789"/>
      <c r="L105" s="789"/>
      <c r="M105" s="790"/>
    </row>
    <row r="106" spans="1:13">
      <c r="A106" s="1741" t="s">
        <v>109</v>
      </c>
      <c r="B106" s="984" t="s">
        <v>548</v>
      </c>
      <c r="C106" s="788">
        <v>6</v>
      </c>
      <c r="D106" s="789">
        <v>2</v>
      </c>
      <c r="E106" s="789"/>
      <c r="F106" s="789">
        <v>3</v>
      </c>
      <c r="G106" s="790">
        <v>11</v>
      </c>
      <c r="H106" s="788"/>
      <c r="I106" s="789"/>
      <c r="J106" s="789">
        <v>2</v>
      </c>
      <c r="K106" s="789">
        <v>9</v>
      </c>
      <c r="L106" s="789"/>
      <c r="M106" s="790">
        <v>11</v>
      </c>
    </row>
    <row r="107" spans="1:13">
      <c r="A107" s="1741"/>
      <c r="B107" s="984" t="s">
        <v>549</v>
      </c>
      <c r="C107" s="788"/>
      <c r="D107" s="789">
        <v>2</v>
      </c>
      <c r="E107" s="789"/>
      <c r="F107" s="789">
        <v>1</v>
      </c>
      <c r="G107" s="790">
        <v>3</v>
      </c>
      <c r="H107" s="788"/>
      <c r="I107" s="789"/>
      <c r="J107" s="789"/>
      <c r="K107" s="789">
        <v>2</v>
      </c>
      <c r="L107" s="789"/>
      <c r="M107" s="790">
        <v>2</v>
      </c>
    </row>
    <row r="108" spans="1:13">
      <c r="A108" s="1116" t="s">
        <v>119</v>
      </c>
      <c r="B108" s="985"/>
      <c r="C108" s="1092"/>
      <c r="D108" s="1093"/>
      <c r="E108" s="1093"/>
      <c r="F108" s="1093"/>
      <c r="G108" s="1094"/>
      <c r="H108" s="788"/>
      <c r="I108" s="789"/>
      <c r="J108" s="789"/>
      <c r="K108" s="789"/>
      <c r="L108" s="789"/>
      <c r="M108" s="790"/>
    </row>
    <row r="109" spans="1:13">
      <c r="A109" s="1741" t="s">
        <v>125</v>
      </c>
      <c r="B109" s="984" t="s">
        <v>548</v>
      </c>
      <c r="C109" s="788">
        <v>4</v>
      </c>
      <c r="D109" s="789">
        <v>6</v>
      </c>
      <c r="E109" s="789"/>
      <c r="F109" s="789"/>
      <c r="G109" s="790">
        <v>10</v>
      </c>
      <c r="H109" s="788"/>
      <c r="I109" s="789">
        <v>2</v>
      </c>
      <c r="J109" s="789">
        <v>1</v>
      </c>
      <c r="K109" s="789">
        <v>5</v>
      </c>
      <c r="L109" s="789">
        <v>1</v>
      </c>
      <c r="M109" s="790">
        <v>9</v>
      </c>
    </row>
    <row r="110" spans="1:13">
      <c r="A110" s="1741"/>
      <c r="B110" s="984" t="s">
        <v>549</v>
      </c>
      <c r="C110" s="788">
        <v>2</v>
      </c>
      <c r="D110" s="789">
        <v>2</v>
      </c>
      <c r="E110" s="789"/>
      <c r="F110" s="789"/>
      <c r="G110" s="790">
        <v>4</v>
      </c>
      <c r="H110" s="788"/>
      <c r="I110" s="789"/>
      <c r="J110" s="789"/>
      <c r="K110" s="789">
        <v>2</v>
      </c>
      <c r="L110" s="789"/>
      <c r="M110" s="790">
        <v>2</v>
      </c>
    </row>
    <row r="111" spans="1:13">
      <c r="A111" s="1229" t="s">
        <v>127</v>
      </c>
      <c r="B111" s="985"/>
      <c r="C111" s="1092"/>
      <c r="D111" s="1093"/>
      <c r="E111" s="1093"/>
      <c r="F111" s="1093"/>
      <c r="G111" s="1094"/>
      <c r="H111" s="788"/>
      <c r="I111" s="789"/>
      <c r="J111" s="789"/>
      <c r="K111" s="789"/>
      <c r="L111" s="789"/>
      <c r="M111" s="790"/>
    </row>
    <row r="112" spans="1:13">
      <c r="A112" s="1741" t="s">
        <v>130</v>
      </c>
      <c r="B112" s="984" t="s">
        <v>548</v>
      </c>
      <c r="C112" s="788">
        <v>3</v>
      </c>
      <c r="D112" s="789">
        <v>25</v>
      </c>
      <c r="E112" s="789"/>
      <c r="F112" s="789">
        <v>8</v>
      </c>
      <c r="G112" s="790">
        <v>36</v>
      </c>
      <c r="H112" s="788"/>
      <c r="I112" s="789"/>
      <c r="J112" s="789">
        <v>2</v>
      </c>
      <c r="K112" s="789">
        <v>7</v>
      </c>
      <c r="L112" s="789">
        <v>2</v>
      </c>
      <c r="M112" s="790">
        <v>11</v>
      </c>
    </row>
    <row r="113" spans="1:13" ht="14.4" thickBot="1">
      <c r="A113" s="1733"/>
      <c r="B113" s="990" t="s">
        <v>549</v>
      </c>
      <c r="C113" s="1171"/>
      <c r="D113" s="1172">
        <v>19</v>
      </c>
      <c r="E113" s="1172"/>
      <c r="F113" s="1172">
        <v>3</v>
      </c>
      <c r="G113" s="1174">
        <v>22</v>
      </c>
      <c r="H113" s="1171">
        <v>2</v>
      </c>
      <c r="I113" s="1172"/>
      <c r="J113" s="1172"/>
      <c r="K113" s="1172">
        <v>7</v>
      </c>
      <c r="L113" s="1172">
        <v>1</v>
      </c>
      <c r="M113" s="1174">
        <v>10</v>
      </c>
    </row>
    <row r="114" spans="1:13">
      <c r="A114" s="1742" t="s">
        <v>143</v>
      </c>
      <c r="B114" s="1364" t="s">
        <v>665</v>
      </c>
      <c r="C114" s="1105">
        <f>+C112+C109+C106+C103+C100+C97+C95+C92+C90+C87+C85</f>
        <v>35</v>
      </c>
      <c r="D114" s="1106">
        <f t="shared" ref="D114:M115" si="2">+D112+D109+D106+D103+D100+D97+D95+D92+D90+D87+D85</f>
        <v>217</v>
      </c>
      <c r="E114" s="1106">
        <f t="shared" si="2"/>
        <v>20</v>
      </c>
      <c r="F114" s="1106">
        <f t="shared" si="2"/>
        <v>25</v>
      </c>
      <c r="G114" s="1107">
        <f t="shared" si="2"/>
        <v>297</v>
      </c>
      <c r="H114" s="1175">
        <f t="shared" si="2"/>
        <v>3</v>
      </c>
      <c r="I114" s="1106">
        <f t="shared" si="2"/>
        <v>5</v>
      </c>
      <c r="J114" s="1106">
        <f t="shared" si="2"/>
        <v>14</v>
      </c>
      <c r="K114" s="1106">
        <f t="shared" si="2"/>
        <v>85</v>
      </c>
      <c r="L114" s="1106">
        <f t="shared" si="2"/>
        <v>5</v>
      </c>
      <c r="M114" s="1107">
        <f t="shared" si="2"/>
        <v>112</v>
      </c>
    </row>
    <row r="115" spans="1:13" ht="14.4" thickBot="1">
      <c r="A115" s="1743"/>
      <c r="B115" s="1365" t="s">
        <v>666</v>
      </c>
      <c r="C115" s="1108">
        <f>+C113+C110+C107+C104+C101+C98+C96+C93+C91+C88+C86</f>
        <v>7</v>
      </c>
      <c r="D115" s="1109">
        <f t="shared" si="2"/>
        <v>83</v>
      </c>
      <c r="E115" s="1109">
        <f t="shared" si="2"/>
        <v>12</v>
      </c>
      <c r="F115" s="1109">
        <f t="shared" si="2"/>
        <v>23</v>
      </c>
      <c r="G115" s="1110">
        <f t="shared" si="2"/>
        <v>125</v>
      </c>
      <c r="H115" s="1176">
        <f t="shared" si="2"/>
        <v>5</v>
      </c>
      <c r="I115" s="1109">
        <f t="shared" si="2"/>
        <v>1</v>
      </c>
      <c r="J115" s="1109">
        <f t="shared" si="2"/>
        <v>4</v>
      </c>
      <c r="K115" s="1109">
        <f t="shared" si="2"/>
        <v>58</v>
      </c>
      <c r="L115" s="1109">
        <f t="shared" si="2"/>
        <v>6</v>
      </c>
      <c r="M115" s="1110">
        <f t="shared" si="2"/>
        <v>74</v>
      </c>
    </row>
    <row r="116" spans="1:13">
      <c r="A116" s="641"/>
      <c r="B116" s="1232"/>
      <c r="C116" s="641"/>
      <c r="D116" s="641"/>
      <c r="E116" s="641"/>
      <c r="F116" s="641"/>
      <c r="G116" s="641"/>
      <c r="H116" s="641"/>
      <c r="I116" s="641"/>
      <c r="J116" s="641"/>
      <c r="K116" s="641"/>
      <c r="L116" s="641"/>
      <c r="M116" s="641"/>
    </row>
  </sheetData>
  <mergeCells count="61">
    <mergeCell ref="A64:A65"/>
    <mergeCell ref="A25:A26"/>
    <mergeCell ref="A23:A24"/>
    <mergeCell ref="A21:A22"/>
    <mergeCell ref="A19:A20"/>
    <mergeCell ref="A47:A48"/>
    <mergeCell ref="A57:A58"/>
    <mergeCell ref="A59:A60"/>
    <mergeCell ref="A61:A62"/>
    <mergeCell ref="A49:A50"/>
    <mergeCell ref="A52:A53"/>
    <mergeCell ref="A54:A55"/>
    <mergeCell ref="A67:A68"/>
    <mergeCell ref="A112:A113"/>
    <mergeCell ref="A70:A71"/>
    <mergeCell ref="A73:A74"/>
    <mergeCell ref="A75:A76"/>
    <mergeCell ref="A109:A110"/>
    <mergeCell ref="A97:A98"/>
    <mergeCell ref="A100:A101"/>
    <mergeCell ref="A106:A107"/>
    <mergeCell ref="A85:A86"/>
    <mergeCell ref="A87:A88"/>
    <mergeCell ref="A90:A91"/>
    <mergeCell ref="A92:A93"/>
    <mergeCell ref="A95:A96"/>
    <mergeCell ref="A103:A104"/>
    <mergeCell ref="A1:M1"/>
    <mergeCell ref="A2:M2"/>
    <mergeCell ref="A3:M3"/>
    <mergeCell ref="A5:A6"/>
    <mergeCell ref="B5:B6"/>
    <mergeCell ref="C5:G5"/>
    <mergeCell ref="H5:M5"/>
    <mergeCell ref="A7:A8"/>
    <mergeCell ref="A9:A10"/>
    <mergeCell ref="A11:A12"/>
    <mergeCell ref="A13:A14"/>
    <mergeCell ref="A15:A16"/>
    <mergeCell ref="A17:A18"/>
    <mergeCell ref="A35:A36"/>
    <mergeCell ref="A33:A34"/>
    <mergeCell ref="A31:A32"/>
    <mergeCell ref="A29:A30"/>
    <mergeCell ref="A27:A28"/>
    <mergeCell ref="B44:B45"/>
    <mergeCell ref="C44:G44"/>
    <mergeCell ref="H44:M44"/>
    <mergeCell ref="A114:A115"/>
    <mergeCell ref="A37:A38"/>
    <mergeCell ref="A78:M78"/>
    <mergeCell ref="A79:M79"/>
    <mergeCell ref="A80:M80"/>
    <mergeCell ref="A82:A83"/>
    <mergeCell ref="B82:B83"/>
    <mergeCell ref="C82:G82"/>
    <mergeCell ref="H82:M82"/>
    <mergeCell ref="A40:M40"/>
    <mergeCell ref="A41:M41"/>
    <mergeCell ref="A42:M42"/>
    <mergeCell ref="A44:A45"/>
  </mergeCells>
  <printOptions horizontalCentered="1"/>
  <pageMargins left="0.51181102362204722" right="0.31496062992125984" top="0.39370078740157483" bottom="0.35433070866141736" header="0.31496062992125984" footer="0.31496062992125984"/>
  <pageSetup paperSize="9" scale="95" orientation="landscape" r:id="rId1"/>
  <headerFooter>
    <oddFooter>&amp;C &amp;P</oddFooter>
  </headerFooter>
  <rowBreaks count="2" manualBreakCount="2">
    <brk id="39" max="16383" man="1"/>
    <brk id="77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I75"/>
  <sheetViews>
    <sheetView workbookViewId="0">
      <selection activeCell="C19" sqref="C19"/>
    </sheetView>
  </sheetViews>
  <sheetFormatPr baseColWidth="10" defaultColWidth="11.44140625" defaultRowHeight="14.4"/>
  <cols>
    <col min="1" max="1" width="26.5546875" style="102" customWidth="1"/>
    <col min="2" max="2" width="7.33203125" style="282" customWidth="1"/>
    <col min="3" max="4" width="6.6640625" style="282" customWidth="1"/>
    <col min="5" max="5" width="8.109375" style="282" customWidth="1"/>
    <col min="6" max="7" width="7.33203125" style="282" customWidth="1"/>
    <col min="8" max="8" width="6.33203125" style="282" customWidth="1"/>
    <col min="9" max="9" width="7.88671875" style="282" customWidth="1"/>
    <col min="10" max="10" width="6.88671875" style="282" customWidth="1"/>
    <col min="11" max="11" width="6.5546875" style="282" customWidth="1"/>
    <col min="12" max="12" width="7.6640625" style="282" customWidth="1"/>
    <col min="13" max="13" width="8" style="282" customWidth="1"/>
    <col min="14" max="15" width="7.33203125" style="282" customWidth="1"/>
    <col min="16" max="16" width="6.88671875" style="282" customWidth="1"/>
    <col min="17" max="17" width="7.88671875" style="282" customWidth="1"/>
    <col min="18" max="16384" width="11.44140625" style="102"/>
  </cols>
  <sheetData>
    <row r="1" spans="1:17" s="18" customFormat="1" ht="28.8">
      <c r="A1" s="232" t="s">
        <v>724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</row>
    <row r="2" spans="1:17" s="478" customFormat="1" ht="13.8">
      <c r="A2" s="1445" t="s">
        <v>796</v>
      </c>
      <c r="B2" s="1445"/>
      <c r="C2" s="1445"/>
      <c r="D2" s="1445"/>
      <c r="E2" s="1445"/>
      <c r="F2" s="1445"/>
      <c r="G2" s="1445"/>
      <c r="H2" s="1445"/>
      <c r="I2" s="1445"/>
      <c r="J2" s="1445"/>
      <c r="K2" s="1445"/>
      <c r="L2" s="1445"/>
      <c r="M2" s="1445"/>
      <c r="N2" s="1445"/>
      <c r="O2" s="1445"/>
      <c r="P2" s="1445"/>
      <c r="Q2" s="1445"/>
    </row>
    <row r="3" spans="1:17" s="478" customFormat="1" ht="13.8">
      <c r="A3" s="1445" t="s">
        <v>227</v>
      </c>
      <c r="B3" s="1445"/>
      <c r="C3" s="1445"/>
      <c r="D3" s="1445"/>
      <c r="E3" s="1445"/>
      <c r="F3" s="1445"/>
      <c r="G3" s="1445"/>
      <c r="H3" s="1445"/>
      <c r="I3" s="1445"/>
      <c r="J3" s="1445"/>
      <c r="K3" s="1445"/>
      <c r="L3" s="1445"/>
      <c r="M3" s="1445"/>
      <c r="N3" s="1445"/>
      <c r="O3" s="1445"/>
      <c r="P3" s="1445"/>
      <c r="Q3" s="1445"/>
    </row>
    <row r="4" spans="1:17" s="478" customFormat="1" ht="11.1" customHeight="1">
      <c r="A4" s="931"/>
      <c r="B4" s="932"/>
      <c r="C4" s="932"/>
      <c r="D4" s="932"/>
      <c r="E4" s="932"/>
      <c r="F4" s="932"/>
      <c r="G4" s="932"/>
      <c r="H4" s="932"/>
      <c r="I4" s="932"/>
      <c r="J4" s="932"/>
      <c r="K4" s="932"/>
      <c r="L4" s="932"/>
      <c r="M4" s="932"/>
      <c r="N4" s="932"/>
      <c r="O4" s="932"/>
      <c r="P4" s="932"/>
      <c r="Q4" s="932"/>
    </row>
    <row r="5" spans="1:17" s="656" customFormat="1" ht="12.75" customHeight="1">
      <c r="A5" s="1758" t="s">
        <v>723</v>
      </c>
      <c r="B5" s="1760" t="s">
        <v>428</v>
      </c>
      <c r="C5" s="1761"/>
      <c r="D5" s="1761"/>
      <c r="E5" s="1762"/>
      <c r="F5" s="1760" t="s">
        <v>429</v>
      </c>
      <c r="G5" s="1761"/>
      <c r="H5" s="1761"/>
      <c r="I5" s="1762"/>
      <c r="J5" s="1763" t="s">
        <v>430</v>
      </c>
      <c r="K5" s="1764"/>
      <c r="L5" s="1764"/>
      <c r="M5" s="1765"/>
      <c r="N5" s="1766" t="s">
        <v>142</v>
      </c>
      <c r="O5" s="1767"/>
      <c r="P5" s="1767"/>
      <c r="Q5" s="1768"/>
    </row>
    <row r="6" spans="1:17" s="656" customFormat="1" ht="28.8">
      <c r="A6" s="1759"/>
      <c r="B6" s="274" t="s">
        <v>706</v>
      </c>
      <c r="C6" s="274" t="s">
        <v>396</v>
      </c>
      <c r="D6" s="275" t="s">
        <v>708</v>
      </c>
      <c r="E6" s="275" t="s">
        <v>709</v>
      </c>
      <c r="F6" s="274" t="s">
        <v>706</v>
      </c>
      <c r="G6" s="274" t="s">
        <v>396</v>
      </c>
      <c r="H6" s="275" t="s">
        <v>708</v>
      </c>
      <c r="I6" s="275" t="s">
        <v>709</v>
      </c>
      <c r="J6" s="274" t="s">
        <v>706</v>
      </c>
      <c r="K6" s="274" t="s">
        <v>396</v>
      </c>
      <c r="L6" s="275" t="s">
        <v>708</v>
      </c>
      <c r="M6" s="275" t="s">
        <v>709</v>
      </c>
      <c r="N6" s="274" t="s">
        <v>706</v>
      </c>
      <c r="O6" s="274" t="s">
        <v>396</v>
      </c>
      <c r="P6" s="275" t="s">
        <v>708</v>
      </c>
      <c r="Q6" s="275" t="s">
        <v>709</v>
      </c>
    </row>
    <row r="7" spans="1:17" s="478" customFormat="1" ht="13.8">
      <c r="A7" s="1251" t="s">
        <v>19</v>
      </c>
      <c r="B7" s="1252"/>
      <c r="C7" s="1252"/>
      <c r="D7" s="1252"/>
      <c r="E7" s="1252"/>
      <c r="F7" s="1252"/>
      <c r="G7" s="1252"/>
      <c r="H7" s="1252"/>
      <c r="I7" s="1252"/>
      <c r="J7" s="1252"/>
      <c r="K7" s="1252"/>
      <c r="L7" s="1252"/>
      <c r="M7" s="1252"/>
      <c r="N7" s="1252"/>
      <c r="O7" s="1252"/>
      <c r="P7" s="1252"/>
      <c r="Q7" s="1252"/>
    </row>
    <row r="8" spans="1:17" s="478" customFormat="1" ht="17.25" customHeight="1">
      <c r="A8" s="1253" t="s">
        <v>26</v>
      </c>
      <c r="B8" s="1254">
        <v>136</v>
      </c>
      <c r="C8" s="1254">
        <v>7</v>
      </c>
      <c r="D8" s="1254">
        <f>+B8+C8</f>
        <v>143</v>
      </c>
      <c r="E8" s="1254">
        <v>0</v>
      </c>
      <c r="F8" s="1254">
        <v>57</v>
      </c>
      <c r="G8" s="1254">
        <v>2</v>
      </c>
      <c r="H8" s="1254">
        <f>+F8+G8</f>
        <v>59</v>
      </c>
      <c r="I8" s="1254">
        <v>0</v>
      </c>
      <c r="J8" s="1254">
        <v>16</v>
      </c>
      <c r="K8" s="1254">
        <v>2</v>
      </c>
      <c r="L8" s="1254">
        <f>+J8+K8</f>
        <v>18</v>
      </c>
      <c r="M8" s="1254">
        <v>0</v>
      </c>
      <c r="N8" s="1254">
        <f t="shared" ref="N8" si="0">+B8+F8+J8</f>
        <v>209</v>
      </c>
      <c r="O8" s="1254">
        <f t="shared" ref="O8" si="1">+C8+G8+K8</f>
        <v>11</v>
      </c>
      <c r="P8" s="1254">
        <f t="shared" ref="P8" si="2">+D8+H8+L8</f>
        <v>220</v>
      </c>
      <c r="Q8" s="1254">
        <f t="shared" ref="Q8" si="3">+E8+I8+M8</f>
        <v>0</v>
      </c>
    </row>
    <row r="9" spans="1:17" s="930" customFormat="1" ht="13.5" customHeight="1">
      <c r="A9" s="928"/>
      <c r="B9" s="929"/>
      <c r="C9" s="929"/>
      <c r="D9" s="929"/>
      <c r="E9" s="929"/>
      <c r="F9" s="929"/>
      <c r="G9" s="929"/>
      <c r="H9" s="929"/>
      <c r="I9" s="929"/>
      <c r="J9" s="929"/>
      <c r="K9" s="929"/>
      <c r="L9" s="929"/>
      <c r="M9" s="929"/>
      <c r="N9" s="929"/>
      <c r="O9" s="929"/>
      <c r="P9" s="929"/>
      <c r="Q9" s="929"/>
    </row>
    <row r="10" spans="1:17" s="478" customFormat="1" ht="13.8">
      <c r="A10" s="1445" t="s">
        <v>797</v>
      </c>
      <c r="B10" s="1445"/>
      <c r="C10" s="1445"/>
      <c r="D10" s="1445"/>
      <c r="E10" s="1445"/>
      <c r="F10" s="1445"/>
      <c r="G10" s="1445"/>
      <c r="H10" s="1445"/>
      <c r="I10" s="1445"/>
      <c r="J10" s="1445"/>
      <c r="K10" s="1445"/>
      <c r="L10" s="1445"/>
      <c r="M10" s="1445"/>
      <c r="N10" s="1445"/>
      <c r="O10" s="1445"/>
      <c r="P10" s="1445"/>
      <c r="Q10" s="1445"/>
    </row>
    <row r="11" spans="1:17" s="478" customFormat="1" ht="13.8">
      <c r="A11" s="1445" t="s">
        <v>227</v>
      </c>
      <c r="B11" s="1445"/>
      <c r="C11" s="1445"/>
      <c r="D11" s="1445"/>
      <c r="E11" s="1445"/>
      <c r="F11" s="1445"/>
      <c r="G11" s="1445"/>
      <c r="H11" s="1445"/>
      <c r="I11" s="1445"/>
      <c r="J11" s="1445"/>
      <c r="K11" s="1445"/>
      <c r="L11" s="1445"/>
      <c r="M11" s="1445"/>
      <c r="N11" s="1445"/>
      <c r="O11" s="1445"/>
      <c r="P11" s="1445"/>
      <c r="Q11" s="1445"/>
    </row>
    <row r="12" spans="1:17" s="478" customFormat="1" ht="13.8">
      <c r="A12" s="931"/>
      <c r="B12" s="932"/>
      <c r="C12" s="932"/>
      <c r="D12" s="932"/>
      <c r="E12" s="932"/>
      <c r="F12" s="932"/>
      <c r="G12" s="932"/>
      <c r="H12" s="932"/>
      <c r="I12" s="932"/>
      <c r="J12" s="932"/>
      <c r="K12" s="932"/>
      <c r="L12" s="932"/>
      <c r="M12" s="932"/>
      <c r="N12" s="932"/>
      <c r="O12" s="932"/>
      <c r="P12" s="932"/>
      <c r="Q12" s="932"/>
    </row>
    <row r="13" spans="1:17" s="656" customFormat="1" ht="13.5" customHeight="1">
      <c r="A13" s="1758" t="s">
        <v>433</v>
      </c>
      <c r="B13" s="1760" t="s">
        <v>428</v>
      </c>
      <c r="C13" s="1761"/>
      <c r="D13" s="1761"/>
      <c r="E13" s="1762"/>
      <c r="F13" s="1760" t="s">
        <v>429</v>
      </c>
      <c r="G13" s="1761"/>
      <c r="H13" s="1761"/>
      <c r="I13" s="1762"/>
      <c r="J13" s="1763" t="s">
        <v>430</v>
      </c>
      <c r="K13" s="1764"/>
      <c r="L13" s="1764"/>
      <c r="M13" s="1765"/>
      <c r="N13" s="1766" t="s">
        <v>142</v>
      </c>
      <c r="O13" s="1767"/>
      <c r="P13" s="1767"/>
      <c r="Q13" s="1768"/>
    </row>
    <row r="14" spans="1:17" s="656" customFormat="1" ht="28.8">
      <c r="A14" s="1759"/>
      <c r="B14" s="242" t="s">
        <v>706</v>
      </c>
      <c r="C14" s="242" t="s">
        <v>396</v>
      </c>
      <c r="D14" s="243" t="s">
        <v>708</v>
      </c>
      <c r="E14" s="243" t="s">
        <v>709</v>
      </c>
      <c r="F14" s="242" t="s">
        <v>706</v>
      </c>
      <c r="G14" s="242" t="s">
        <v>396</v>
      </c>
      <c r="H14" s="243" t="s">
        <v>708</v>
      </c>
      <c r="I14" s="243" t="s">
        <v>709</v>
      </c>
      <c r="J14" s="242" t="s">
        <v>706</v>
      </c>
      <c r="K14" s="242" t="s">
        <v>396</v>
      </c>
      <c r="L14" s="243" t="s">
        <v>708</v>
      </c>
      <c r="M14" s="243" t="s">
        <v>709</v>
      </c>
      <c r="N14" s="242" t="s">
        <v>706</v>
      </c>
      <c r="O14" s="242" t="s">
        <v>396</v>
      </c>
      <c r="P14" s="243" t="s">
        <v>708</v>
      </c>
      <c r="Q14" s="243" t="s">
        <v>709</v>
      </c>
    </row>
    <row r="15" spans="1:17" s="478" customFormat="1" ht="13.8">
      <c r="A15" s="796" t="s">
        <v>438</v>
      </c>
      <c r="B15" s="933">
        <v>92</v>
      </c>
      <c r="C15" s="933">
        <v>5</v>
      </c>
      <c r="D15" s="933">
        <f t="shared" ref="D15:D20" si="4">+B15+C15</f>
        <v>97</v>
      </c>
      <c r="E15" s="933">
        <v>0</v>
      </c>
      <c r="F15" s="933">
        <v>0</v>
      </c>
      <c r="G15" s="933">
        <v>0</v>
      </c>
      <c r="H15" s="933">
        <f t="shared" ref="H15:H20" si="5">+F15+G15</f>
        <v>0</v>
      </c>
      <c r="I15" s="933">
        <v>0</v>
      </c>
      <c r="J15" s="933">
        <v>16</v>
      </c>
      <c r="K15" s="933">
        <v>2</v>
      </c>
      <c r="L15" s="933">
        <f t="shared" ref="L15:L20" si="6">+J15+K15</f>
        <v>18</v>
      </c>
      <c r="M15" s="933">
        <v>0</v>
      </c>
      <c r="N15" s="933">
        <f t="shared" ref="N15:Q20" si="7">+B15+F15+J15</f>
        <v>108</v>
      </c>
      <c r="O15" s="933">
        <f t="shared" si="7"/>
        <v>7</v>
      </c>
      <c r="P15" s="933">
        <f t="shared" si="7"/>
        <v>115</v>
      </c>
      <c r="Q15" s="933">
        <f t="shared" si="7"/>
        <v>0</v>
      </c>
    </row>
    <row r="16" spans="1:17" s="478" customFormat="1" ht="27.6">
      <c r="A16" s="766" t="s">
        <v>664</v>
      </c>
      <c r="B16" s="767">
        <v>0</v>
      </c>
      <c r="C16" s="767">
        <v>0</v>
      </c>
      <c r="D16" s="767">
        <f t="shared" si="4"/>
        <v>0</v>
      </c>
      <c r="E16" s="767">
        <v>0</v>
      </c>
      <c r="F16" s="767">
        <v>24</v>
      </c>
      <c r="G16" s="767">
        <v>2</v>
      </c>
      <c r="H16" s="767">
        <f t="shared" si="5"/>
        <v>26</v>
      </c>
      <c r="I16" s="767">
        <v>0</v>
      </c>
      <c r="J16" s="767">
        <v>0</v>
      </c>
      <c r="K16" s="767">
        <v>0</v>
      </c>
      <c r="L16" s="767">
        <f t="shared" si="6"/>
        <v>0</v>
      </c>
      <c r="M16" s="767">
        <v>0</v>
      </c>
      <c r="N16" s="767">
        <f t="shared" si="7"/>
        <v>24</v>
      </c>
      <c r="O16" s="767">
        <f t="shared" si="7"/>
        <v>2</v>
      </c>
      <c r="P16" s="767">
        <f t="shared" si="7"/>
        <v>26</v>
      </c>
      <c r="Q16" s="767">
        <f t="shared" si="7"/>
        <v>0</v>
      </c>
    </row>
    <row r="17" spans="1:23" s="478" customFormat="1" ht="27.6">
      <c r="A17" s="766" t="s">
        <v>455</v>
      </c>
      <c r="B17" s="767">
        <v>5</v>
      </c>
      <c r="C17" s="767">
        <v>1</v>
      </c>
      <c r="D17" s="767">
        <f t="shared" si="4"/>
        <v>6</v>
      </c>
      <c r="E17" s="767">
        <v>0</v>
      </c>
      <c r="F17" s="767">
        <v>0</v>
      </c>
      <c r="G17" s="767">
        <v>0</v>
      </c>
      <c r="H17" s="767">
        <f t="shared" si="5"/>
        <v>0</v>
      </c>
      <c r="I17" s="767">
        <v>0</v>
      </c>
      <c r="J17" s="767">
        <v>0</v>
      </c>
      <c r="K17" s="767">
        <v>0</v>
      </c>
      <c r="L17" s="767">
        <f t="shared" si="6"/>
        <v>0</v>
      </c>
      <c r="M17" s="767">
        <v>0</v>
      </c>
      <c r="N17" s="767">
        <f t="shared" si="7"/>
        <v>5</v>
      </c>
      <c r="O17" s="767">
        <f t="shared" si="7"/>
        <v>1</v>
      </c>
      <c r="P17" s="767">
        <f t="shared" si="7"/>
        <v>6</v>
      </c>
      <c r="Q17" s="767">
        <f t="shared" si="7"/>
        <v>0</v>
      </c>
    </row>
    <row r="18" spans="1:23" s="478" customFormat="1" ht="13.8">
      <c r="A18" s="766" t="s">
        <v>444</v>
      </c>
      <c r="B18" s="767">
        <v>30</v>
      </c>
      <c r="C18" s="767">
        <v>0</v>
      </c>
      <c r="D18" s="767">
        <f t="shared" si="4"/>
        <v>30</v>
      </c>
      <c r="E18" s="767">
        <v>0</v>
      </c>
      <c r="F18" s="767">
        <v>17</v>
      </c>
      <c r="G18" s="767">
        <v>0</v>
      </c>
      <c r="H18" s="767">
        <f t="shared" si="5"/>
        <v>17</v>
      </c>
      <c r="I18" s="767">
        <v>0</v>
      </c>
      <c r="J18" s="767">
        <v>0</v>
      </c>
      <c r="K18" s="767">
        <v>0</v>
      </c>
      <c r="L18" s="767">
        <f t="shared" si="6"/>
        <v>0</v>
      </c>
      <c r="M18" s="767">
        <v>0</v>
      </c>
      <c r="N18" s="767">
        <f t="shared" si="7"/>
        <v>47</v>
      </c>
      <c r="O18" s="767">
        <f t="shared" si="7"/>
        <v>0</v>
      </c>
      <c r="P18" s="767">
        <f t="shared" si="7"/>
        <v>47</v>
      </c>
      <c r="Q18" s="767">
        <f t="shared" si="7"/>
        <v>0</v>
      </c>
    </row>
    <row r="19" spans="1:23" s="478" customFormat="1" ht="27.6">
      <c r="A19" s="766" t="s">
        <v>456</v>
      </c>
      <c r="B19" s="767">
        <v>0</v>
      </c>
      <c r="C19" s="767">
        <v>0</v>
      </c>
      <c r="D19" s="767">
        <f t="shared" si="4"/>
        <v>0</v>
      </c>
      <c r="E19" s="767">
        <v>0</v>
      </c>
      <c r="F19" s="767">
        <v>16</v>
      </c>
      <c r="G19" s="767">
        <v>0</v>
      </c>
      <c r="H19" s="767">
        <f t="shared" si="5"/>
        <v>16</v>
      </c>
      <c r="I19" s="767">
        <v>0</v>
      </c>
      <c r="J19" s="767">
        <v>0</v>
      </c>
      <c r="K19" s="767">
        <v>0</v>
      </c>
      <c r="L19" s="767">
        <f t="shared" si="6"/>
        <v>0</v>
      </c>
      <c r="M19" s="767">
        <v>0</v>
      </c>
      <c r="N19" s="767">
        <f t="shared" si="7"/>
        <v>16</v>
      </c>
      <c r="O19" s="767">
        <f t="shared" si="7"/>
        <v>0</v>
      </c>
      <c r="P19" s="767">
        <f t="shared" si="7"/>
        <v>16</v>
      </c>
      <c r="Q19" s="767">
        <f t="shared" si="7"/>
        <v>0</v>
      </c>
    </row>
    <row r="20" spans="1:23" s="478" customFormat="1" thickBot="1">
      <c r="A20" s="934" t="s">
        <v>449</v>
      </c>
      <c r="B20" s="767">
        <v>9</v>
      </c>
      <c r="C20" s="767">
        <v>1</v>
      </c>
      <c r="D20" s="767">
        <f t="shared" si="4"/>
        <v>10</v>
      </c>
      <c r="E20" s="767">
        <v>0</v>
      </c>
      <c r="F20" s="767">
        <v>0</v>
      </c>
      <c r="G20" s="767">
        <v>0</v>
      </c>
      <c r="H20" s="767">
        <f t="shared" si="5"/>
        <v>0</v>
      </c>
      <c r="I20" s="767">
        <v>0</v>
      </c>
      <c r="J20" s="767">
        <v>0</v>
      </c>
      <c r="K20" s="767">
        <v>0</v>
      </c>
      <c r="L20" s="767">
        <f t="shared" si="6"/>
        <v>0</v>
      </c>
      <c r="M20" s="767">
        <v>0</v>
      </c>
      <c r="N20" s="767">
        <f t="shared" si="7"/>
        <v>9</v>
      </c>
      <c r="O20" s="767">
        <f t="shared" si="7"/>
        <v>1</v>
      </c>
      <c r="P20" s="767">
        <f t="shared" si="7"/>
        <v>10</v>
      </c>
      <c r="Q20" s="767">
        <f t="shared" si="7"/>
        <v>0</v>
      </c>
    </row>
    <row r="21" spans="1:23" s="478" customFormat="1" ht="12.75" customHeight="1" thickBot="1">
      <c r="A21" s="935" t="s">
        <v>143</v>
      </c>
      <c r="B21" s="763">
        <f t="shared" ref="B21:Q21" si="8">SUM(B15:B20)</f>
        <v>136</v>
      </c>
      <c r="C21" s="763">
        <f t="shared" si="8"/>
        <v>7</v>
      </c>
      <c r="D21" s="763">
        <f t="shared" si="8"/>
        <v>143</v>
      </c>
      <c r="E21" s="763">
        <f t="shared" si="8"/>
        <v>0</v>
      </c>
      <c r="F21" s="763">
        <f t="shared" si="8"/>
        <v>57</v>
      </c>
      <c r="G21" s="763">
        <f t="shared" si="8"/>
        <v>2</v>
      </c>
      <c r="H21" s="763">
        <f t="shared" si="8"/>
        <v>59</v>
      </c>
      <c r="I21" s="763">
        <f t="shared" si="8"/>
        <v>0</v>
      </c>
      <c r="J21" s="763">
        <f t="shared" si="8"/>
        <v>16</v>
      </c>
      <c r="K21" s="763">
        <f t="shared" si="8"/>
        <v>2</v>
      </c>
      <c r="L21" s="763">
        <f t="shared" si="8"/>
        <v>18</v>
      </c>
      <c r="M21" s="763">
        <f t="shared" si="8"/>
        <v>0</v>
      </c>
      <c r="N21" s="763">
        <f t="shared" si="8"/>
        <v>209</v>
      </c>
      <c r="O21" s="763">
        <f t="shared" si="8"/>
        <v>11</v>
      </c>
      <c r="P21" s="763">
        <f t="shared" si="8"/>
        <v>220</v>
      </c>
      <c r="Q21" s="769">
        <f t="shared" si="8"/>
        <v>0</v>
      </c>
    </row>
    <row r="22" spans="1:23" s="478" customFormat="1" ht="13.8">
      <c r="A22" s="227"/>
      <c r="B22" s="584"/>
      <c r="C22" s="584"/>
      <c r="D22" s="584"/>
      <c r="E22" s="584"/>
      <c r="F22" s="584"/>
      <c r="G22" s="584"/>
      <c r="H22" s="584"/>
      <c r="I22" s="584"/>
      <c r="J22" s="584"/>
      <c r="K22" s="584"/>
      <c r="L22" s="584"/>
      <c r="M22" s="584"/>
      <c r="N22" s="584"/>
      <c r="O22" s="584"/>
      <c r="P22" s="584"/>
      <c r="Q22" s="584"/>
    </row>
    <row r="23" spans="1:23" s="478" customFormat="1" ht="13.8">
      <c r="A23" s="739" t="s">
        <v>795</v>
      </c>
      <c r="B23" s="739"/>
      <c r="C23" s="739"/>
      <c r="D23" s="739"/>
      <c r="E23" s="739"/>
      <c r="F23" s="739"/>
      <c r="G23" s="739"/>
      <c r="H23" s="739"/>
      <c r="I23" s="739"/>
      <c r="J23" s="739"/>
      <c r="K23" s="584"/>
      <c r="L23" s="584"/>
      <c r="M23" s="584"/>
      <c r="N23" s="584"/>
      <c r="O23" s="584"/>
      <c r="P23" s="584"/>
      <c r="Q23" s="584"/>
    </row>
    <row r="24" spans="1:23" s="478" customFormat="1" ht="12.75" customHeight="1">
      <c r="A24" s="739" t="s">
        <v>227</v>
      </c>
      <c r="B24" s="739"/>
      <c r="C24" s="739"/>
      <c r="D24" s="739"/>
      <c r="E24" s="739"/>
      <c r="F24" s="739"/>
      <c r="G24" s="739"/>
      <c r="H24" s="739"/>
      <c r="I24" s="739"/>
      <c r="J24" s="739"/>
      <c r="K24" s="584"/>
      <c r="L24" s="584"/>
      <c r="M24" s="584"/>
      <c r="N24" s="584"/>
      <c r="O24" s="584"/>
      <c r="P24" s="584"/>
      <c r="Q24" s="584"/>
    </row>
    <row r="25" spans="1:23" s="478" customFormat="1" ht="13.8">
      <c r="A25" s="936"/>
      <c r="B25" s="936"/>
      <c r="C25" s="936"/>
      <c r="D25" s="936"/>
      <c r="E25" s="936"/>
      <c r="F25" s="936"/>
      <c r="G25" s="936"/>
      <c r="H25" s="936"/>
      <c r="I25" s="936"/>
      <c r="J25" s="936"/>
      <c r="K25" s="640"/>
      <c r="L25" s="640"/>
      <c r="M25" s="640"/>
      <c r="N25" s="640"/>
      <c r="O25" s="640"/>
      <c r="P25" s="640"/>
      <c r="Q25" s="640"/>
    </row>
    <row r="26" spans="1:23" s="656" customFormat="1" ht="15" customHeight="1">
      <c r="A26" s="1758" t="s">
        <v>457</v>
      </c>
      <c r="B26" s="1813" t="s">
        <v>719</v>
      </c>
      <c r="C26" s="1814"/>
      <c r="D26" s="1813" t="s">
        <v>712</v>
      </c>
      <c r="E26" s="1814"/>
      <c r="F26" s="1813" t="s">
        <v>720</v>
      </c>
      <c r="G26" s="1814"/>
      <c r="H26" s="1813" t="s">
        <v>509</v>
      </c>
      <c r="I26" s="1814"/>
      <c r="J26" s="1830" t="s">
        <v>515</v>
      </c>
      <c r="K26" s="1831"/>
      <c r="L26" s="1817" t="s">
        <v>718</v>
      </c>
      <c r="M26" s="1818"/>
      <c r="N26" s="1819"/>
      <c r="O26" s="1817" t="s">
        <v>167</v>
      </c>
      <c r="P26" s="1818"/>
      <c r="Q26" s="1819"/>
      <c r="R26" s="1236"/>
      <c r="S26" s="1236"/>
      <c r="T26" s="1236"/>
      <c r="U26" s="1236"/>
      <c r="V26" s="1236"/>
    </row>
    <row r="27" spans="1:23" s="656" customFormat="1" ht="12.75" customHeight="1">
      <c r="A27" s="1759"/>
      <c r="B27" s="1815"/>
      <c r="C27" s="1816"/>
      <c r="D27" s="1815"/>
      <c r="E27" s="1816"/>
      <c r="F27" s="1815"/>
      <c r="G27" s="1816"/>
      <c r="H27" s="1815"/>
      <c r="I27" s="1816"/>
      <c r="J27" s="1815"/>
      <c r="K27" s="1816"/>
      <c r="L27" s="1250" t="s">
        <v>665</v>
      </c>
      <c r="M27" s="1250" t="s">
        <v>666</v>
      </c>
      <c r="N27" s="1250" t="s">
        <v>142</v>
      </c>
      <c r="O27" s="271" t="s">
        <v>665</v>
      </c>
      <c r="P27" s="271" t="s">
        <v>666</v>
      </c>
      <c r="Q27" s="1250" t="s">
        <v>142</v>
      </c>
      <c r="R27" s="1236"/>
      <c r="S27" s="1236"/>
      <c r="T27" s="1236"/>
      <c r="U27" s="1236"/>
      <c r="V27" s="1236"/>
      <c r="W27" s="1236"/>
    </row>
    <row r="28" spans="1:23" s="478" customFormat="1" ht="14.25" customHeight="1">
      <c r="A28" s="1247" t="s">
        <v>19</v>
      </c>
      <c r="B28" s="1820"/>
      <c r="C28" s="1821"/>
      <c r="D28" s="1824"/>
      <c r="E28" s="1825"/>
      <c r="F28" s="1824"/>
      <c r="G28" s="1825"/>
      <c r="H28" s="1824"/>
      <c r="I28" s="1825"/>
      <c r="J28" s="1828"/>
      <c r="K28" s="1829"/>
      <c r="L28" s="1248"/>
      <c r="M28" s="1248"/>
      <c r="N28" s="1248"/>
      <c r="O28" s="1248"/>
      <c r="P28" s="1248"/>
      <c r="Q28" s="1248"/>
      <c r="R28" s="640"/>
      <c r="S28" s="640"/>
      <c r="T28" s="640"/>
      <c r="U28" s="640"/>
      <c r="V28" s="640"/>
      <c r="W28" s="640"/>
    </row>
    <row r="29" spans="1:23" s="478" customFormat="1" ht="12.75" customHeight="1">
      <c r="A29" s="1249" t="s">
        <v>26</v>
      </c>
      <c r="B29" s="1822">
        <v>2</v>
      </c>
      <c r="C29" s="1823"/>
      <c r="D29" s="1826">
        <v>5</v>
      </c>
      <c r="E29" s="1827"/>
      <c r="F29" s="1826">
        <v>2</v>
      </c>
      <c r="G29" s="1827"/>
      <c r="H29" s="1826">
        <v>1</v>
      </c>
      <c r="I29" s="1827"/>
      <c r="J29" s="1826">
        <v>2</v>
      </c>
      <c r="K29" s="1827"/>
      <c r="L29" s="321">
        <v>9</v>
      </c>
      <c r="M29" s="321">
        <v>4</v>
      </c>
      <c r="N29" s="321">
        <f>+L29+M29</f>
        <v>13</v>
      </c>
      <c r="O29" s="321">
        <v>4</v>
      </c>
      <c r="P29" s="321">
        <v>3</v>
      </c>
      <c r="Q29" s="321">
        <f>+O29+P29</f>
        <v>7</v>
      </c>
      <c r="R29" s="640"/>
      <c r="S29" s="640"/>
      <c r="T29" s="640"/>
      <c r="U29" s="640"/>
      <c r="V29" s="640"/>
      <c r="W29" s="640"/>
    </row>
    <row r="30" spans="1:23" s="478" customFormat="1" ht="13.8">
      <c r="B30" s="640"/>
      <c r="C30" s="640"/>
      <c r="D30" s="640"/>
      <c r="E30" s="640"/>
      <c r="F30" s="640"/>
      <c r="G30" s="640"/>
      <c r="H30" s="640"/>
      <c r="I30" s="640"/>
      <c r="J30" s="640"/>
      <c r="K30" s="640"/>
      <c r="L30" s="640"/>
      <c r="M30" s="640"/>
      <c r="N30" s="640"/>
      <c r="O30" s="640"/>
      <c r="P30" s="640"/>
      <c r="Q30" s="640"/>
    </row>
    <row r="31" spans="1:23" s="478" customFormat="1" ht="13.8">
      <c r="B31" s="640"/>
      <c r="C31" s="640"/>
      <c r="D31" s="640"/>
      <c r="E31" s="640"/>
      <c r="F31" s="640"/>
      <c r="G31" s="640"/>
      <c r="H31" s="640"/>
      <c r="I31" s="640"/>
      <c r="J31" s="640"/>
      <c r="K31" s="640"/>
      <c r="L31" s="640"/>
      <c r="M31" s="640"/>
      <c r="N31" s="640"/>
      <c r="O31" s="640"/>
      <c r="P31" s="640"/>
      <c r="Q31" s="640"/>
    </row>
    <row r="32" spans="1:23" s="478" customFormat="1" ht="13.8">
      <c r="B32" s="640"/>
      <c r="C32" s="640"/>
      <c r="D32" s="640"/>
      <c r="E32" s="640"/>
      <c r="F32" s="640"/>
      <c r="G32" s="640"/>
      <c r="H32" s="640"/>
      <c r="I32" s="640"/>
      <c r="J32" s="640"/>
      <c r="K32" s="640"/>
      <c r="L32" s="640"/>
      <c r="M32" s="640"/>
      <c r="N32" s="640"/>
      <c r="O32" s="640"/>
      <c r="P32" s="640"/>
      <c r="Q32" s="640"/>
    </row>
    <row r="33" spans="1:17" s="478" customFormat="1" ht="13.8"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</row>
    <row r="34" spans="1:17" s="478" customFormat="1" ht="13.8">
      <c r="B34" s="640"/>
      <c r="C34" s="640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</row>
    <row r="35" spans="1:17" s="478" customFormat="1" ht="13.8">
      <c r="B35" s="640"/>
      <c r="C35" s="640"/>
      <c r="D35" s="640"/>
      <c r="E35" s="640"/>
      <c r="F35" s="640"/>
      <c r="G35" s="640"/>
      <c r="H35" s="640"/>
      <c r="I35" s="640"/>
      <c r="J35" s="640"/>
      <c r="K35" s="640"/>
      <c r="L35" s="640"/>
      <c r="M35" s="640"/>
      <c r="N35" s="640"/>
      <c r="O35" s="640"/>
      <c r="P35" s="640"/>
      <c r="Q35" s="640"/>
    </row>
    <row r="36" spans="1:17" s="478" customFormat="1" ht="13.8">
      <c r="B36" s="640"/>
      <c r="C36" s="640"/>
      <c r="D36" s="640"/>
      <c r="E36" s="640"/>
      <c r="F36" s="640"/>
      <c r="G36" s="640"/>
      <c r="H36" s="640"/>
      <c r="I36" s="640"/>
      <c r="J36" s="640"/>
      <c r="K36" s="640"/>
      <c r="L36" s="640"/>
      <c r="M36" s="640"/>
      <c r="N36" s="640"/>
      <c r="O36" s="640"/>
      <c r="P36" s="640"/>
      <c r="Q36" s="640"/>
    </row>
    <row r="37" spans="1:17" s="478" customFormat="1" ht="13.8">
      <c r="B37" s="640"/>
      <c r="C37" s="640"/>
      <c r="D37" s="640"/>
      <c r="E37" s="640"/>
      <c r="F37" s="640"/>
      <c r="G37" s="640"/>
      <c r="H37" s="640"/>
      <c r="I37" s="640"/>
      <c r="J37" s="640"/>
      <c r="K37" s="640"/>
      <c r="L37" s="640"/>
      <c r="M37" s="640"/>
      <c r="N37" s="640"/>
      <c r="O37" s="640"/>
      <c r="P37" s="640"/>
      <c r="Q37" s="640"/>
    </row>
    <row r="38" spans="1:17" s="478" customFormat="1" ht="13.8">
      <c r="B38" s="640"/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0"/>
      <c r="N38" s="640"/>
      <c r="O38" s="640"/>
      <c r="P38" s="640"/>
      <c r="Q38" s="640"/>
    </row>
    <row r="39" spans="1:17" s="478" customFormat="1" ht="13.8">
      <c r="B39" s="640"/>
      <c r="C39" s="640"/>
      <c r="D39" s="640"/>
      <c r="E39" s="640"/>
      <c r="F39" s="640"/>
      <c r="G39" s="640"/>
      <c r="H39" s="640"/>
      <c r="I39" s="640"/>
      <c r="J39" s="640"/>
      <c r="K39" s="640"/>
      <c r="L39" s="640"/>
      <c r="M39" s="640"/>
      <c r="N39" s="640"/>
      <c r="O39" s="640"/>
      <c r="P39" s="640"/>
      <c r="Q39" s="640"/>
    </row>
    <row r="40" spans="1:17" s="478" customFormat="1" ht="13.8">
      <c r="A40" s="1346" t="s">
        <v>663</v>
      </c>
      <c r="B40" s="640"/>
      <c r="C40" s="640"/>
      <c r="D40" s="640"/>
      <c r="E40" s="640"/>
      <c r="F40" s="640"/>
      <c r="G40" s="640"/>
      <c r="H40" s="640"/>
      <c r="I40" s="640"/>
      <c r="J40" s="640"/>
      <c r="K40" s="640"/>
      <c r="L40" s="640"/>
      <c r="M40" s="640"/>
      <c r="N40" s="640"/>
      <c r="O40" s="640"/>
      <c r="P40" s="640"/>
      <c r="Q40" s="640"/>
    </row>
    <row r="41" spans="1:17" s="478" customFormat="1" ht="13.8">
      <c r="B41" s="640"/>
      <c r="C41" s="640"/>
      <c r="D41" s="640"/>
      <c r="E41" s="640"/>
      <c r="F41" s="640"/>
      <c r="G41" s="640"/>
      <c r="H41" s="640"/>
      <c r="I41" s="640"/>
      <c r="J41" s="640"/>
      <c r="K41" s="640"/>
      <c r="L41" s="640"/>
      <c r="M41" s="640"/>
      <c r="N41" s="640"/>
      <c r="O41" s="640"/>
      <c r="P41" s="640"/>
      <c r="Q41" s="640"/>
    </row>
    <row r="42" spans="1:17" s="478" customFormat="1" ht="13.8">
      <c r="B42" s="640"/>
      <c r="C42" s="640"/>
      <c r="D42" s="640"/>
      <c r="E42" s="640"/>
      <c r="F42" s="640"/>
      <c r="G42" s="640"/>
      <c r="H42" s="640"/>
      <c r="I42" s="640"/>
      <c r="J42" s="640"/>
      <c r="K42" s="640"/>
      <c r="L42" s="640"/>
      <c r="M42" s="640"/>
      <c r="N42" s="640"/>
      <c r="O42" s="640"/>
      <c r="P42" s="640"/>
      <c r="Q42" s="640"/>
    </row>
    <row r="43" spans="1:17" s="478" customFormat="1" ht="13.8">
      <c r="B43" s="640"/>
      <c r="C43" s="640"/>
      <c r="D43" s="640"/>
      <c r="E43" s="640"/>
      <c r="F43" s="640"/>
      <c r="G43" s="640"/>
      <c r="H43" s="640"/>
      <c r="I43" s="640"/>
      <c r="J43" s="640"/>
      <c r="K43" s="640"/>
      <c r="L43" s="640"/>
      <c r="M43" s="640"/>
      <c r="N43" s="640"/>
      <c r="O43" s="640"/>
      <c r="P43" s="640"/>
      <c r="Q43" s="640"/>
    </row>
    <row r="44" spans="1:17" s="478" customFormat="1" ht="13.8">
      <c r="B44" s="640"/>
      <c r="C44" s="640"/>
      <c r="D44" s="640"/>
      <c r="E44" s="640"/>
      <c r="F44" s="640"/>
      <c r="G44" s="640"/>
      <c r="H44" s="640"/>
      <c r="I44" s="640"/>
      <c r="J44" s="640"/>
      <c r="K44" s="640"/>
      <c r="L44" s="640"/>
      <c r="M44" s="640"/>
      <c r="N44" s="640"/>
      <c r="O44" s="640"/>
      <c r="P44" s="640"/>
      <c r="Q44" s="640"/>
    </row>
    <row r="45" spans="1:17" s="478" customFormat="1" ht="13.8">
      <c r="B45" s="640"/>
      <c r="C45" s="640"/>
      <c r="D45" s="640"/>
      <c r="E45" s="640"/>
      <c r="F45" s="640"/>
      <c r="G45" s="640"/>
      <c r="H45" s="640"/>
      <c r="I45" s="640"/>
      <c r="J45" s="640"/>
      <c r="K45" s="640"/>
      <c r="L45" s="640"/>
      <c r="M45" s="640"/>
      <c r="N45" s="640"/>
      <c r="O45" s="640"/>
      <c r="P45" s="640"/>
      <c r="Q45" s="640"/>
    </row>
    <row r="46" spans="1:17" s="478" customFormat="1" ht="13.8"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640"/>
      <c r="P46" s="640"/>
      <c r="Q46" s="640"/>
    </row>
    <row r="47" spans="1:17" s="478" customFormat="1" ht="13.8"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640"/>
      <c r="P47" s="640"/>
      <c r="Q47" s="640"/>
    </row>
    <row r="48" spans="1:17" s="478" customFormat="1" ht="13.8"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640"/>
      <c r="P48" s="640"/>
      <c r="Q48" s="640"/>
    </row>
    <row r="49" spans="2:35" s="478" customFormat="1" ht="13.8"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640"/>
      <c r="P49" s="640"/>
      <c r="Q49" s="640"/>
    </row>
    <row r="50" spans="2:35" s="478" customFormat="1" ht="13.8">
      <c r="B50" s="640"/>
      <c r="C50" s="640"/>
      <c r="D50" s="640"/>
      <c r="E50" s="640"/>
      <c r="F50" s="640"/>
      <c r="G50" s="640"/>
      <c r="H50" s="640"/>
      <c r="I50" s="640"/>
      <c r="J50" s="640"/>
      <c r="K50" s="640"/>
      <c r="L50" s="640"/>
      <c r="M50" s="640"/>
      <c r="N50" s="640"/>
      <c r="O50" s="640"/>
      <c r="P50" s="640"/>
      <c r="Q50" s="640"/>
    </row>
    <row r="51" spans="2:35" s="478" customFormat="1" ht="13.8"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640"/>
      <c r="P51" s="640"/>
      <c r="Q51" s="640"/>
    </row>
    <row r="52" spans="2:35" s="478" customFormat="1" ht="13.8"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</row>
    <row r="53" spans="2:35" s="478" customFormat="1" ht="13.8">
      <c r="B53" s="640"/>
      <c r="C53" s="640"/>
      <c r="D53" s="640"/>
      <c r="E53" s="640"/>
      <c r="F53" s="640"/>
      <c r="G53" s="640"/>
      <c r="H53" s="640"/>
      <c r="I53" s="640"/>
      <c r="J53" s="640"/>
      <c r="K53" s="640"/>
      <c r="L53" s="640"/>
      <c r="M53" s="640"/>
      <c r="N53" s="640"/>
      <c r="O53" s="640"/>
      <c r="P53" s="640"/>
      <c r="Q53" s="640"/>
    </row>
    <row r="54" spans="2:35" s="478" customFormat="1" ht="13.8"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</row>
    <row r="55" spans="2:35" s="478" customFormat="1" ht="13.8">
      <c r="B55" s="640"/>
      <c r="C55" s="640"/>
      <c r="D55" s="640"/>
      <c r="E55" s="640"/>
      <c r="F55" s="640"/>
      <c r="G55" s="640"/>
      <c r="H55" s="640"/>
      <c r="I55" s="640"/>
      <c r="J55" s="640"/>
      <c r="K55" s="640"/>
      <c r="L55" s="640"/>
      <c r="M55" s="640"/>
      <c r="N55" s="640"/>
      <c r="O55" s="640"/>
      <c r="P55" s="640"/>
      <c r="Q55" s="640"/>
    </row>
    <row r="56" spans="2:35" s="478" customFormat="1" ht="13.8">
      <c r="B56" s="640"/>
      <c r="C56" s="640"/>
      <c r="D56" s="640"/>
      <c r="E56" s="640"/>
      <c r="F56" s="640"/>
      <c r="G56" s="640"/>
      <c r="H56" s="640"/>
      <c r="I56" s="640"/>
      <c r="J56" s="640"/>
      <c r="K56" s="640"/>
      <c r="L56" s="640"/>
      <c r="M56" s="640"/>
      <c r="N56" s="640"/>
      <c r="O56" s="640"/>
      <c r="P56" s="640"/>
      <c r="Q56" s="640"/>
    </row>
    <row r="57" spans="2:35" s="478" customFormat="1" ht="13.8">
      <c r="B57" s="640"/>
      <c r="C57" s="640"/>
      <c r="D57" s="640"/>
      <c r="E57" s="640"/>
      <c r="F57" s="640"/>
      <c r="G57" s="640"/>
      <c r="H57" s="640"/>
      <c r="I57" s="640"/>
      <c r="J57" s="640"/>
      <c r="K57" s="640"/>
      <c r="L57" s="640"/>
      <c r="M57" s="640"/>
      <c r="N57" s="640"/>
      <c r="O57" s="640"/>
      <c r="P57" s="640"/>
      <c r="Q57" s="640"/>
    </row>
    <row r="58" spans="2:35" s="478" customFormat="1" ht="13.8">
      <c r="B58" s="640"/>
      <c r="C58" s="640"/>
      <c r="D58" s="640"/>
      <c r="E58" s="640"/>
      <c r="F58" s="640"/>
      <c r="G58" s="640"/>
      <c r="H58" s="640"/>
      <c r="I58" s="640"/>
      <c r="J58" s="640"/>
      <c r="K58" s="640"/>
      <c r="L58" s="640"/>
      <c r="M58" s="640"/>
      <c r="N58" s="640"/>
      <c r="O58" s="640"/>
      <c r="P58" s="640"/>
      <c r="Q58" s="640"/>
    </row>
    <row r="59" spans="2:35" s="478" customFormat="1" ht="13.8"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</row>
    <row r="60" spans="2:35" s="478" customFormat="1" ht="13.8">
      <c r="B60" s="640"/>
      <c r="C60" s="640"/>
      <c r="D60" s="640"/>
      <c r="E60" s="640"/>
      <c r="F60" s="640"/>
      <c r="G60" s="640"/>
      <c r="H60" s="640"/>
      <c r="I60" s="640"/>
      <c r="J60" s="640"/>
      <c r="K60" s="640"/>
      <c r="L60" s="640"/>
      <c r="M60" s="640"/>
      <c r="N60" s="640"/>
      <c r="O60" s="640"/>
      <c r="P60" s="640"/>
      <c r="Q60" s="640"/>
    </row>
    <row r="61" spans="2:35" s="478" customFormat="1" ht="13.8">
      <c r="B61" s="640"/>
      <c r="C61" s="640"/>
      <c r="D61" s="640"/>
      <c r="E61" s="640"/>
      <c r="F61" s="640"/>
      <c r="G61" s="640"/>
      <c r="H61" s="640"/>
      <c r="I61" s="640"/>
      <c r="J61" s="640"/>
      <c r="K61" s="640"/>
      <c r="L61" s="640"/>
      <c r="M61" s="640"/>
      <c r="N61" s="640"/>
      <c r="O61" s="640"/>
      <c r="P61" s="640"/>
      <c r="Q61" s="640"/>
    </row>
    <row r="62" spans="2:35" s="478" customFormat="1" ht="13.8"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</row>
    <row r="63" spans="2:35" s="478" customFormat="1" ht="13.8">
      <c r="B63" s="640"/>
      <c r="C63" s="640"/>
      <c r="D63" s="640"/>
      <c r="E63" s="640"/>
      <c r="F63" s="640"/>
      <c r="G63" s="640"/>
      <c r="H63" s="640"/>
      <c r="I63" s="640"/>
      <c r="J63" s="640"/>
      <c r="K63" s="640"/>
      <c r="L63" s="640"/>
      <c r="M63" s="640"/>
      <c r="N63" s="640"/>
      <c r="O63" s="640"/>
      <c r="P63" s="640"/>
      <c r="Q63" s="640"/>
    </row>
    <row r="64" spans="2:35" s="478" customFormat="1" ht="13.8">
      <c r="B64" s="640"/>
      <c r="C64" s="640"/>
      <c r="D64" s="640"/>
      <c r="E64" s="640"/>
      <c r="F64" s="640"/>
      <c r="G64" s="640"/>
      <c r="H64" s="640"/>
      <c r="I64" s="640"/>
      <c r="J64" s="640"/>
      <c r="K64" s="640"/>
      <c r="L64" s="640"/>
      <c r="M64" s="640"/>
      <c r="N64" s="640"/>
      <c r="O64" s="640"/>
      <c r="P64" s="640"/>
      <c r="Q64" s="640"/>
      <c r="AI64" s="507"/>
    </row>
    <row r="65" spans="1:17" s="478" customFormat="1" ht="13.8">
      <c r="B65" s="640"/>
      <c r="C65" s="640"/>
      <c r="D65" s="640"/>
      <c r="E65" s="640"/>
      <c r="F65" s="640"/>
      <c r="G65" s="640"/>
      <c r="H65" s="640"/>
      <c r="I65" s="640"/>
      <c r="J65" s="640"/>
      <c r="K65" s="640"/>
      <c r="L65" s="640"/>
      <c r="M65" s="640"/>
      <c r="N65" s="640"/>
      <c r="O65" s="640"/>
      <c r="P65" s="640"/>
      <c r="Q65" s="640"/>
    </row>
    <row r="66" spans="1:17" s="478" customFormat="1" ht="13.8">
      <c r="B66" s="640"/>
      <c r="C66" s="640"/>
      <c r="D66" s="640"/>
      <c r="E66" s="640"/>
      <c r="F66" s="640"/>
      <c r="G66" s="640"/>
      <c r="H66" s="640"/>
      <c r="I66" s="640"/>
      <c r="J66" s="640"/>
      <c r="K66" s="640"/>
      <c r="L66" s="640"/>
      <c r="M66" s="640"/>
      <c r="N66" s="640"/>
      <c r="O66" s="640"/>
      <c r="P66" s="640"/>
      <c r="Q66" s="640"/>
    </row>
    <row r="67" spans="1:17" s="478" customFormat="1" ht="13.8">
      <c r="B67" s="640"/>
      <c r="C67" s="640"/>
      <c r="D67" s="640"/>
      <c r="E67" s="640"/>
      <c r="F67" s="640"/>
      <c r="G67" s="640"/>
      <c r="H67" s="640"/>
      <c r="I67" s="640"/>
      <c r="J67" s="640"/>
      <c r="K67" s="640"/>
      <c r="L67" s="640"/>
      <c r="M67" s="640"/>
      <c r="N67" s="640"/>
      <c r="O67" s="640"/>
      <c r="P67" s="640"/>
      <c r="Q67" s="640"/>
    </row>
    <row r="75" spans="1:17">
      <c r="A75" s="387"/>
    </row>
  </sheetData>
  <mergeCells count="32">
    <mergeCell ref="L26:N26"/>
    <mergeCell ref="O26:Q26"/>
    <mergeCell ref="B28:C28"/>
    <mergeCell ref="B29:C29"/>
    <mergeCell ref="D28:E28"/>
    <mergeCell ref="D29:E29"/>
    <mergeCell ref="F28:G28"/>
    <mergeCell ref="F29:G29"/>
    <mergeCell ref="H28:I28"/>
    <mergeCell ref="H29:I29"/>
    <mergeCell ref="J28:K28"/>
    <mergeCell ref="J29:K29"/>
    <mergeCell ref="J26:K27"/>
    <mergeCell ref="A26:A27"/>
    <mergeCell ref="B26:C27"/>
    <mergeCell ref="D26:E27"/>
    <mergeCell ref="F26:G27"/>
    <mergeCell ref="H26:I27"/>
    <mergeCell ref="A2:Q2"/>
    <mergeCell ref="A3:Q3"/>
    <mergeCell ref="A5:A6"/>
    <mergeCell ref="B5:E5"/>
    <mergeCell ref="F5:I5"/>
    <mergeCell ref="J5:M5"/>
    <mergeCell ref="N5:Q5"/>
    <mergeCell ref="A10:Q10"/>
    <mergeCell ref="A11:Q11"/>
    <mergeCell ref="A13:A14"/>
    <mergeCell ref="B13:E13"/>
    <mergeCell ref="F13:I13"/>
    <mergeCell ref="J13:M13"/>
    <mergeCell ref="N13:Q13"/>
  </mergeCells>
  <printOptions horizontalCentered="1"/>
  <pageMargins left="0.51181102362204722" right="0.31496062992125984" top="0.39370078740157483" bottom="0.35433070866141736" header="0.31496062992125984" footer="0.31496062992125984"/>
  <pageSetup paperSize="9" scale="95" orientation="landscape" r:id="rId1"/>
  <headerFooter>
    <oddFooter>&amp;C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76"/>
  <sheetViews>
    <sheetView topLeftCell="A8" workbookViewId="0">
      <selection activeCell="A31" sqref="A31:Q31"/>
    </sheetView>
  </sheetViews>
  <sheetFormatPr baseColWidth="10" defaultRowHeight="13.8"/>
  <cols>
    <col min="1" max="1" width="19.5546875" style="221" customWidth="1"/>
    <col min="2" max="2" width="6.6640625" style="305" customWidth="1"/>
    <col min="3" max="3" width="5.88671875" style="18" customWidth="1"/>
    <col min="4" max="4" width="7.33203125" style="18" customWidth="1"/>
    <col min="5" max="5" width="8.88671875" style="18" customWidth="1"/>
    <col min="6" max="6" width="7.44140625" style="18" customWidth="1"/>
    <col min="7" max="7" width="6.33203125" style="18" customWidth="1"/>
    <col min="8" max="8" width="7.44140625" style="18" customWidth="1"/>
    <col min="9" max="9" width="8.88671875" style="18" customWidth="1"/>
    <col min="10" max="10" width="7" style="18" customWidth="1"/>
    <col min="11" max="11" width="6" style="18" customWidth="1"/>
    <col min="12" max="12" width="7.6640625" style="18" customWidth="1"/>
    <col min="13" max="13" width="8" style="18" customWidth="1"/>
    <col min="14" max="15" width="6.6640625" style="18" customWidth="1"/>
    <col min="16" max="16" width="7.33203125" style="18" customWidth="1"/>
    <col min="17" max="17" width="8.44140625" style="18" customWidth="1"/>
    <col min="18" max="236" width="11.44140625" style="18"/>
    <col min="237" max="237" width="13.33203125" style="18" customWidth="1"/>
    <col min="238" max="253" width="4.5546875" style="18" customWidth="1"/>
    <col min="254" max="492" width="11.44140625" style="18"/>
    <col min="493" max="493" width="13.33203125" style="18" customWidth="1"/>
    <col min="494" max="509" width="4.5546875" style="18" customWidth="1"/>
    <col min="510" max="748" width="11.44140625" style="18"/>
    <col min="749" max="749" width="13.33203125" style="18" customWidth="1"/>
    <col min="750" max="765" width="4.5546875" style="18" customWidth="1"/>
    <col min="766" max="1004" width="11.44140625" style="18"/>
    <col min="1005" max="1005" width="13.33203125" style="18" customWidth="1"/>
    <col min="1006" max="1021" width="4.5546875" style="18" customWidth="1"/>
    <col min="1022" max="1260" width="11.44140625" style="18"/>
    <col min="1261" max="1261" width="13.33203125" style="18" customWidth="1"/>
    <col min="1262" max="1277" width="4.5546875" style="18" customWidth="1"/>
    <col min="1278" max="1516" width="11.44140625" style="18"/>
    <col min="1517" max="1517" width="13.33203125" style="18" customWidth="1"/>
    <col min="1518" max="1533" width="4.5546875" style="18" customWidth="1"/>
    <col min="1534" max="1772" width="11.44140625" style="18"/>
    <col min="1773" max="1773" width="13.33203125" style="18" customWidth="1"/>
    <col min="1774" max="1789" width="4.5546875" style="18" customWidth="1"/>
    <col min="1790" max="2028" width="11.44140625" style="18"/>
    <col min="2029" max="2029" width="13.33203125" style="18" customWidth="1"/>
    <col min="2030" max="2045" width="4.5546875" style="18" customWidth="1"/>
    <col min="2046" max="2284" width="11.44140625" style="18"/>
    <col min="2285" max="2285" width="13.33203125" style="18" customWidth="1"/>
    <col min="2286" max="2301" width="4.5546875" style="18" customWidth="1"/>
    <col min="2302" max="2540" width="11.44140625" style="18"/>
    <col min="2541" max="2541" width="13.33203125" style="18" customWidth="1"/>
    <col min="2542" max="2557" width="4.5546875" style="18" customWidth="1"/>
    <col min="2558" max="2796" width="11.44140625" style="18"/>
    <col min="2797" max="2797" width="13.33203125" style="18" customWidth="1"/>
    <col min="2798" max="2813" width="4.5546875" style="18" customWidth="1"/>
    <col min="2814" max="3052" width="11.44140625" style="18"/>
    <col min="3053" max="3053" width="13.33203125" style="18" customWidth="1"/>
    <col min="3054" max="3069" width="4.5546875" style="18" customWidth="1"/>
    <col min="3070" max="3308" width="11.44140625" style="18"/>
    <col min="3309" max="3309" width="13.33203125" style="18" customWidth="1"/>
    <col min="3310" max="3325" width="4.5546875" style="18" customWidth="1"/>
    <col min="3326" max="3564" width="11.44140625" style="18"/>
    <col min="3565" max="3565" width="13.33203125" style="18" customWidth="1"/>
    <col min="3566" max="3581" width="4.5546875" style="18" customWidth="1"/>
    <col min="3582" max="3820" width="11.44140625" style="18"/>
    <col min="3821" max="3821" width="13.33203125" style="18" customWidth="1"/>
    <col min="3822" max="3837" width="4.5546875" style="18" customWidth="1"/>
    <col min="3838" max="4076" width="11.44140625" style="18"/>
    <col min="4077" max="4077" width="13.33203125" style="18" customWidth="1"/>
    <col min="4078" max="4093" width="4.5546875" style="18" customWidth="1"/>
    <col min="4094" max="4332" width="11.44140625" style="18"/>
    <col min="4333" max="4333" width="13.33203125" style="18" customWidth="1"/>
    <col min="4334" max="4349" width="4.5546875" style="18" customWidth="1"/>
    <col min="4350" max="4588" width="11.44140625" style="18"/>
    <col min="4589" max="4589" width="13.33203125" style="18" customWidth="1"/>
    <col min="4590" max="4605" width="4.5546875" style="18" customWidth="1"/>
    <col min="4606" max="4844" width="11.44140625" style="18"/>
    <col min="4845" max="4845" width="13.33203125" style="18" customWidth="1"/>
    <col min="4846" max="4861" width="4.5546875" style="18" customWidth="1"/>
    <col min="4862" max="5100" width="11.44140625" style="18"/>
    <col min="5101" max="5101" width="13.33203125" style="18" customWidth="1"/>
    <col min="5102" max="5117" width="4.5546875" style="18" customWidth="1"/>
    <col min="5118" max="5356" width="11.44140625" style="18"/>
    <col min="5357" max="5357" width="13.33203125" style="18" customWidth="1"/>
    <col min="5358" max="5373" width="4.5546875" style="18" customWidth="1"/>
    <col min="5374" max="5612" width="11.44140625" style="18"/>
    <col min="5613" max="5613" width="13.33203125" style="18" customWidth="1"/>
    <col min="5614" max="5629" width="4.5546875" style="18" customWidth="1"/>
    <col min="5630" max="5868" width="11.44140625" style="18"/>
    <col min="5869" max="5869" width="13.33203125" style="18" customWidth="1"/>
    <col min="5870" max="5885" width="4.5546875" style="18" customWidth="1"/>
    <col min="5886" max="6124" width="11.44140625" style="18"/>
    <col min="6125" max="6125" width="13.33203125" style="18" customWidth="1"/>
    <col min="6126" max="6141" width="4.5546875" style="18" customWidth="1"/>
    <col min="6142" max="6380" width="11.44140625" style="18"/>
    <col min="6381" max="6381" width="13.33203125" style="18" customWidth="1"/>
    <col min="6382" max="6397" width="4.5546875" style="18" customWidth="1"/>
    <col min="6398" max="6636" width="11.44140625" style="18"/>
    <col min="6637" max="6637" width="13.33203125" style="18" customWidth="1"/>
    <col min="6638" max="6653" width="4.5546875" style="18" customWidth="1"/>
    <col min="6654" max="6892" width="11.44140625" style="18"/>
    <col min="6893" max="6893" width="13.33203125" style="18" customWidth="1"/>
    <col min="6894" max="6909" width="4.5546875" style="18" customWidth="1"/>
    <col min="6910" max="7148" width="11.44140625" style="18"/>
    <col min="7149" max="7149" width="13.33203125" style="18" customWidth="1"/>
    <col min="7150" max="7165" width="4.5546875" style="18" customWidth="1"/>
    <col min="7166" max="7404" width="11.44140625" style="18"/>
    <col min="7405" max="7405" width="13.33203125" style="18" customWidth="1"/>
    <col min="7406" max="7421" width="4.5546875" style="18" customWidth="1"/>
    <col min="7422" max="7660" width="11.44140625" style="18"/>
    <col min="7661" max="7661" width="13.33203125" style="18" customWidth="1"/>
    <col min="7662" max="7677" width="4.5546875" style="18" customWidth="1"/>
    <col min="7678" max="7916" width="11.44140625" style="18"/>
    <col min="7917" max="7917" width="13.33203125" style="18" customWidth="1"/>
    <col min="7918" max="7933" width="4.5546875" style="18" customWidth="1"/>
    <col min="7934" max="8172" width="11.44140625" style="18"/>
    <col min="8173" max="8173" width="13.33203125" style="18" customWidth="1"/>
    <col min="8174" max="8189" width="4.5546875" style="18" customWidth="1"/>
    <col min="8190" max="8428" width="11.44140625" style="18"/>
    <col min="8429" max="8429" width="13.33203125" style="18" customWidth="1"/>
    <col min="8430" max="8445" width="4.5546875" style="18" customWidth="1"/>
    <col min="8446" max="8684" width="11.44140625" style="18"/>
    <col min="8685" max="8685" width="13.33203125" style="18" customWidth="1"/>
    <col min="8686" max="8701" width="4.5546875" style="18" customWidth="1"/>
    <col min="8702" max="8940" width="11.44140625" style="18"/>
    <col min="8941" max="8941" width="13.33203125" style="18" customWidth="1"/>
    <col min="8942" max="8957" width="4.5546875" style="18" customWidth="1"/>
    <col min="8958" max="9196" width="11.44140625" style="18"/>
    <col min="9197" max="9197" width="13.33203125" style="18" customWidth="1"/>
    <col min="9198" max="9213" width="4.5546875" style="18" customWidth="1"/>
    <col min="9214" max="9452" width="11.44140625" style="18"/>
    <col min="9453" max="9453" width="13.33203125" style="18" customWidth="1"/>
    <col min="9454" max="9469" width="4.5546875" style="18" customWidth="1"/>
    <col min="9470" max="9708" width="11.44140625" style="18"/>
    <col min="9709" max="9709" width="13.33203125" style="18" customWidth="1"/>
    <col min="9710" max="9725" width="4.5546875" style="18" customWidth="1"/>
    <col min="9726" max="9964" width="11.44140625" style="18"/>
    <col min="9965" max="9965" width="13.33203125" style="18" customWidth="1"/>
    <col min="9966" max="9981" width="4.5546875" style="18" customWidth="1"/>
    <col min="9982" max="10220" width="11.44140625" style="18"/>
    <col min="10221" max="10221" width="13.33203125" style="18" customWidth="1"/>
    <col min="10222" max="10237" width="4.5546875" style="18" customWidth="1"/>
    <col min="10238" max="10476" width="11.44140625" style="18"/>
    <col min="10477" max="10477" width="13.33203125" style="18" customWidth="1"/>
    <col min="10478" max="10493" width="4.5546875" style="18" customWidth="1"/>
    <col min="10494" max="10732" width="11.44140625" style="18"/>
    <col min="10733" max="10733" width="13.33203125" style="18" customWidth="1"/>
    <col min="10734" max="10749" width="4.5546875" style="18" customWidth="1"/>
    <col min="10750" max="10988" width="11.44140625" style="18"/>
    <col min="10989" max="10989" width="13.33203125" style="18" customWidth="1"/>
    <col min="10990" max="11005" width="4.5546875" style="18" customWidth="1"/>
    <col min="11006" max="11244" width="11.44140625" style="18"/>
    <col min="11245" max="11245" width="13.33203125" style="18" customWidth="1"/>
    <col min="11246" max="11261" width="4.5546875" style="18" customWidth="1"/>
    <col min="11262" max="11500" width="11.44140625" style="18"/>
    <col min="11501" max="11501" width="13.33203125" style="18" customWidth="1"/>
    <col min="11502" max="11517" width="4.5546875" style="18" customWidth="1"/>
    <col min="11518" max="11756" width="11.44140625" style="18"/>
    <col min="11757" max="11757" width="13.33203125" style="18" customWidth="1"/>
    <col min="11758" max="11773" width="4.5546875" style="18" customWidth="1"/>
    <col min="11774" max="12012" width="11.44140625" style="18"/>
    <col min="12013" max="12013" width="13.33203125" style="18" customWidth="1"/>
    <col min="12014" max="12029" width="4.5546875" style="18" customWidth="1"/>
    <col min="12030" max="12268" width="11.44140625" style="18"/>
    <col min="12269" max="12269" width="13.33203125" style="18" customWidth="1"/>
    <col min="12270" max="12285" width="4.5546875" style="18" customWidth="1"/>
    <col min="12286" max="12524" width="11.44140625" style="18"/>
    <col min="12525" max="12525" width="13.33203125" style="18" customWidth="1"/>
    <col min="12526" max="12541" width="4.5546875" style="18" customWidth="1"/>
    <col min="12542" max="12780" width="11.44140625" style="18"/>
    <col min="12781" max="12781" width="13.33203125" style="18" customWidth="1"/>
    <col min="12782" max="12797" width="4.5546875" style="18" customWidth="1"/>
    <col min="12798" max="13036" width="11.44140625" style="18"/>
    <col min="13037" max="13037" width="13.33203125" style="18" customWidth="1"/>
    <col min="13038" max="13053" width="4.5546875" style="18" customWidth="1"/>
    <col min="13054" max="13292" width="11.44140625" style="18"/>
    <col min="13293" max="13293" width="13.33203125" style="18" customWidth="1"/>
    <col min="13294" max="13309" width="4.5546875" style="18" customWidth="1"/>
    <col min="13310" max="13548" width="11.44140625" style="18"/>
    <col min="13549" max="13549" width="13.33203125" style="18" customWidth="1"/>
    <col min="13550" max="13565" width="4.5546875" style="18" customWidth="1"/>
    <col min="13566" max="13804" width="11.44140625" style="18"/>
    <col min="13805" max="13805" width="13.33203125" style="18" customWidth="1"/>
    <col min="13806" max="13821" width="4.5546875" style="18" customWidth="1"/>
    <col min="13822" max="14060" width="11.44140625" style="18"/>
    <col min="14061" max="14061" width="13.33203125" style="18" customWidth="1"/>
    <col min="14062" max="14077" width="4.5546875" style="18" customWidth="1"/>
    <col min="14078" max="14316" width="11.44140625" style="18"/>
    <col min="14317" max="14317" width="13.33203125" style="18" customWidth="1"/>
    <col min="14318" max="14333" width="4.5546875" style="18" customWidth="1"/>
    <col min="14334" max="14572" width="11.44140625" style="18"/>
    <col min="14573" max="14573" width="13.33203125" style="18" customWidth="1"/>
    <col min="14574" max="14589" width="4.5546875" style="18" customWidth="1"/>
    <col min="14590" max="14828" width="11.44140625" style="18"/>
    <col min="14829" max="14829" width="13.33203125" style="18" customWidth="1"/>
    <col min="14830" max="14845" width="4.5546875" style="18" customWidth="1"/>
    <col min="14846" max="15084" width="11.44140625" style="18"/>
    <col min="15085" max="15085" width="13.33203125" style="18" customWidth="1"/>
    <col min="15086" max="15101" width="4.5546875" style="18" customWidth="1"/>
    <col min="15102" max="15340" width="11.44140625" style="18"/>
    <col min="15341" max="15341" width="13.33203125" style="18" customWidth="1"/>
    <col min="15342" max="15357" width="4.5546875" style="18" customWidth="1"/>
    <col min="15358" max="15596" width="11.44140625" style="18"/>
    <col min="15597" max="15597" width="13.33203125" style="18" customWidth="1"/>
    <col min="15598" max="15613" width="4.5546875" style="18" customWidth="1"/>
    <col min="15614" max="15852" width="11.44140625" style="18"/>
    <col min="15853" max="15853" width="13.33203125" style="18" customWidth="1"/>
    <col min="15854" max="15869" width="4.5546875" style="18" customWidth="1"/>
    <col min="15870" max="16108" width="11.44140625" style="18"/>
    <col min="16109" max="16109" width="13.33203125" style="18" customWidth="1"/>
    <col min="16110" max="16125" width="4.5546875" style="18" customWidth="1"/>
    <col min="16126" max="16384" width="11.44140625" style="18"/>
  </cols>
  <sheetData>
    <row r="1" spans="1:17" s="228" customFormat="1" ht="38.25" customHeight="1">
      <c r="A1" s="203" t="s">
        <v>659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</row>
    <row r="2" spans="1:17" s="478" customFormat="1" ht="11.1" customHeight="1">
      <c r="A2" s="1445" t="s">
        <v>819</v>
      </c>
      <c r="B2" s="1445"/>
      <c r="C2" s="1445"/>
      <c r="D2" s="1445"/>
      <c r="E2" s="1445"/>
      <c r="F2" s="1445"/>
      <c r="G2" s="1445"/>
      <c r="H2" s="1445"/>
      <c r="I2" s="1445"/>
      <c r="J2" s="1445"/>
      <c r="K2" s="1445"/>
      <c r="L2" s="1445"/>
      <c r="M2" s="1445"/>
      <c r="N2" s="1445"/>
      <c r="O2" s="1445"/>
      <c r="P2" s="1445"/>
      <c r="Q2" s="1445"/>
    </row>
    <row r="3" spans="1:17" s="478" customFormat="1" ht="11.1" customHeight="1">
      <c r="A3" s="1445" t="s">
        <v>227</v>
      </c>
      <c r="B3" s="1445"/>
      <c r="C3" s="1445"/>
      <c r="D3" s="1445"/>
      <c r="E3" s="1445"/>
      <c r="F3" s="1445"/>
      <c r="G3" s="1445"/>
      <c r="H3" s="1445"/>
      <c r="I3" s="1445"/>
      <c r="J3" s="1445"/>
      <c r="K3" s="1445"/>
      <c r="L3" s="1445"/>
      <c r="M3" s="1445"/>
      <c r="N3" s="1445"/>
      <c r="O3" s="1445"/>
      <c r="P3" s="1445"/>
      <c r="Q3" s="1445"/>
    </row>
    <row r="4" spans="1:17" s="478" customFormat="1" ht="7.5" customHeight="1">
      <c r="A4" s="1074"/>
      <c r="B4" s="105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</row>
    <row r="5" spans="1:17" s="656" customFormat="1" ht="14.25" customHeight="1">
      <c r="A5" s="1758" t="s">
        <v>146</v>
      </c>
      <c r="B5" s="1793" t="s">
        <v>428</v>
      </c>
      <c r="C5" s="1793"/>
      <c r="D5" s="1793"/>
      <c r="E5" s="1793"/>
      <c r="F5" s="1793" t="s">
        <v>429</v>
      </c>
      <c r="G5" s="1793"/>
      <c r="H5" s="1793"/>
      <c r="I5" s="1793"/>
      <c r="J5" s="1763" t="s">
        <v>430</v>
      </c>
      <c r="K5" s="1764"/>
      <c r="L5" s="1764"/>
      <c r="M5" s="1765"/>
      <c r="N5" s="1766" t="s">
        <v>142</v>
      </c>
      <c r="O5" s="1767"/>
      <c r="P5" s="1767"/>
      <c r="Q5" s="1768"/>
    </row>
    <row r="6" spans="1:17" s="656" customFormat="1" ht="21" customHeight="1">
      <c r="A6" s="1759"/>
      <c r="B6" s="239" t="s">
        <v>706</v>
      </c>
      <c r="C6" s="239" t="s">
        <v>396</v>
      </c>
      <c r="D6" s="731" t="s">
        <v>708</v>
      </c>
      <c r="E6" s="731" t="s">
        <v>709</v>
      </c>
      <c r="F6" s="239" t="s">
        <v>706</v>
      </c>
      <c r="G6" s="239" t="s">
        <v>396</v>
      </c>
      <c r="H6" s="731" t="s">
        <v>708</v>
      </c>
      <c r="I6" s="731" t="s">
        <v>709</v>
      </c>
      <c r="J6" s="239" t="s">
        <v>706</v>
      </c>
      <c r="K6" s="239" t="s">
        <v>396</v>
      </c>
      <c r="L6" s="731" t="s">
        <v>708</v>
      </c>
      <c r="M6" s="731" t="s">
        <v>709</v>
      </c>
      <c r="N6" s="239" t="s">
        <v>706</v>
      </c>
      <c r="O6" s="239" t="s">
        <v>396</v>
      </c>
      <c r="P6" s="731" t="s">
        <v>708</v>
      </c>
      <c r="Q6" s="731" t="s">
        <v>709</v>
      </c>
    </row>
    <row r="7" spans="1:17" s="478" customFormat="1">
      <c r="A7" s="777" t="s">
        <v>8</v>
      </c>
      <c r="B7" s="778">
        <f>+B35+B52</f>
        <v>234</v>
      </c>
      <c r="C7" s="778">
        <f>+C35+C52</f>
        <v>244</v>
      </c>
      <c r="D7" s="778">
        <f>+B7+C7</f>
        <v>478</v>
      </c>
      <c r="E7" s="778">
        <f>+E35+E52</f>
        <v>4</v>
      </c>
      <c r="F7" s="778">
        <f>+F35+F52</f>
        <v>46</v>
      </c>
      <c r="G7" s="778">
        <f>+G35+G52</f>
        <v>99</v>
      </c>
      <c r="H7" s="778">
        <f>+F7+G7</f>
        <v>145</v>
      </c>
      <c r="I7" s="778">
        <f>+I35+I52</f>
        <v>1</v>
      </c>
      <c r="J7" s="778">
        <f>+J35+J52</f>
        <v>57</v>
      </c>
      <c r="K7" s="778">
        <f>+K35+K52</f>
        <v>136</v>
      </c>
      <c r="L7" s="778">
        <f>+J7+K7</f>
        <v>193</v>
      </c>
      <c r="M7" s="778">
        <f>+M35+M52</f>
        <v>10</v>
      </c>
      <c r="N7" s="73">
        <f>+B7+F7+J7</f>
        <v>337</v>
      </c>
      <c r="O7" s="73">
        <f>+C7+G7+K7</f>
        <v>479</v>
      </c>
      <c r="P7" s="73">
        <f>+D7+H7+L7</f>
        <v>816</v>
      </c>
      <c r="Q7" s="73">
        <f>+E7+I7+M7</f>
        <v>15</v>
      </c>
    </row>
    <row r="8" spans="1:17" s="478" customFormat="1">
      <c r="A8" s="777" t="s">
        <v>14</v>
      </c>
      <c r="B8" s="778">
        <f t="shared" ref="B8:Q8" si="0">B53+B68</f>
        <v>77</v>
      </c>
      <c r="C8" s="778">
        <f t="shared" si="0"/>
        <v>127</v>
      </c>
      <c r="D8" s="778">
        <f t="shared" si="0"/>
        <v>204</v>
      </c>
      <c r="E8" s="778">
        <f t="shared" si="0"/>
        <v>0</v>
      </c>
      <c r="F8" s="778">
        <f t="shared" si="0"/>
        <v>42</v>
      </c>
      <c r="G8" s="778">
        <f t="shared" si="0"/>
        <v>3</v>
      </c>
      <c r="H8" s="778">
        <f t="shared" si="0"/>
        <v>45</v>
      </c>
      <c r="I8" s="778">
        <f t="shared" si="0"/>
        <v>0</v>
      </c>
      <c r="J8" s="778">
        <f t="shared" si="0"/>
        <v>0</v>
      </c>
      <c r="K8" s="778">
        <f t="shared" si="0"/>
        <v>0</v>
      </c>
      <c r="L8" s="778">
        <f t="shared" si="0"/>
        <v>0</v>
      </c>
      <c r="M8" s="778">
        <f t="shared" si="0"/>
        <v>0</v>
      </c>
      <c r="N8" s="778">
        <f t="shared" si="0"/>
        <v>119</v>
      </c>
      <c r="O8" s="778">
        <f t="shared" si="0"/>
        <v>130</v>
      </c>
      <c r="P8" s="778">
        <f t="shared" si="0"/>
        <v>249</v>
      </c>
      <c r="Q8" s="778">
        <f t="shared" si="0"/>
        <v>0</v>
      </c>
    </row>
    <row r="9" spans="1:17" s="478" customFormat="1">
      <c r="A9" s="777" t="s">
        <v>19</v>
      </c>
      <c r="B9" s="778">
        <f>+B36+B54+B69</f>
        <v>1092</v>
      </c>
      <c r="C9" s="778">
        <f>+C36+C54+C69</f>
        <v>1261</v>
      </c>
      <c r="D9" s="778">
        <f t="shared" ref="D9:D28" si="1">+B9+C9</f>
        <v>2353</v>
      </c>
      <c r="E9" s="778">
        <f>+E36+E54+E69</f>
        <v>15</v>
      </c>
      <c r="F9" s="778">
        <f>+F36+F54+F69</f>
        <v>268</v>
      </c>
      <c r="G9" s="778">
        <f>+G36+G54+G69</f>
        <v>263</v>
      </c>
      <c r="H9" s="778">
        <f t="shared" ref="H9:H28" si="2">+F9+G9</f>
        <v>531</v>
      </c>
      <c r="I9" s="778">
        <f>+I36+I54+I69</f>
        <v>2</v>
      </c>
      <c r="J9" s="778">
        <f>+J36+J54+J69</f>
        <v>282</v>
      </c>
      <c r="K9" s="778">
        <f>+K36+K54+K69</f>
        <v>260</v>
      </c>
      <c r="L9" s="778">
        <f t="shared" ref="L9:L28" si="3">+J9+K9</f>
        <v>542</v>
      </c>
      <c r="M9" s="778">
        <f>+M36+M54+M69</f>
        <v>39</v>
      </c>
      <c r="N9" s="73">
        <f t="shared" ref="N9:Q28" si="4">+B9+F9+J9</f>
        <v>1642</v>
      </c>
      <c r="O9" s="73">
        <f t="shared" si="4"/>
        <v>1784</v>
      </c>
      <c r="P9" s="73">
        <f t="shared" si="4"/>
        <v>3426</v>
      </c>
      <c r="Q9" s="73">
        <f t="shared" si="4"/>
        <v>56</v>
      </c>
    </row>
    <row r="10" spans="1:17" s="478" customFormat="1">
      <c r="A10" s="777" t="s">
        <v>28</v>
      </c>
      <c r="B10" s="778"/>
      <c r="C10" s="778"/>
      <c r="D10" s="778"/>
      <c r="E10" s="778"/>
      <c r="F10" s="778"/>
      <c r="G10" s="778"/>
      <c r="H10" s="778"/>
      <c r="I10" s="778"/>
      <c r="J10" s="778"/>
      <c r="K10" s="778"/>
      <c r="L10" s="778"/>
      <c r="M10" s="778"/>
      <c r="N10" s="73"/>
      <c r="O10" s="73"/>
      <c r="P10" s="73"/>
      <c r="Q10" s="73"/>
    </row>
    <row r="11" spans="1:17" s="478" customFormat="1">
      <c r="A11" s="777" t="s">
        <v>35</v>
      </c>
      <c r="B11" s="778"/>
      <c r="C11" s="778"/>
      <c r="D11" s="778"/>
      <c r="E11" s="778"/>
      <c r="F11" s="778"/>
      <c r="G11" s="778"/>
      <c r="H11" s="778"/>
      <c r="I11" s="778"/>
      <c r="J11" s="778"/>
      <c r="K11" s="778"/>
      <c r="L11" s="778"/>
      <c r="M11" s="778"/>
      <c r="N11" s="73"/>
      <c r="O11" s="73"/>
      <c r="P11" s="73"/>
      <c r="Q11" s="73"/>
    </row>
    <row r="12" spans="1:17" s="478" customFormat="1">
      <c r="A12" s="777" t="s">
        <v>40</v>
      </c>
      <c r="B12" s="778">
        <f>+B37</f>
        <v>3</v>
      </c>
      <c r="C12" s="778">
        <f>+C37</f>
        <v>0</v>
      </c>
      <c r="D12" s="778">
        <f t="shared" si="1"/>
        <v>3</v>
      </c>
      <c r="E12" s="778">
        <f t="shared" ref="E12:G13" si="5">+E37</f>
        <v>0</v>
      </c>
      <c r="F12" s="778">
        <f t="shared" si="5"/>
        <v>0</v>
      </c>
      <c r="G12" s="778">
        <f t="shared" si="5"/>
        <v>0</v>
      </c>
      <c r="H12" s="778">
        <f t="shared" si="2"/>
        <v>0</v>
      </c>
      <c r="I12" s="778">
        <f t="shared" ref="I12:K13" si="6">+I37</f>
        <v>0</v>
      </c>
      <c r="J12" s="778">
        <f t="shared" si="6"/>
        <v>0</v>
      </c>
      <c r="K12" s="778">
        <f t="shared" si="6"/>
        <v>0</v>
      </c>
      <c r="L12" s="778">
        <f t="shared" si="3"/>
        <v>0</v>
      </c>
      <c r="M12" s="778">
        <f>+M37</f>
        <v>0</v>
      </c>
      <c r="N12" s="73">
        <f t="shared" si="4"/>
        <v>3</v>
      </c>
      <c r="O12" s="73">
        <f t="shared" si="4"/>
        <v>0</v>
      </c>
      <c r="P12" s="73">
        <f t="shared" si="4"/>
        <v>3</v>
      </c>
      <c r="Q12" s="73">
        <f t="shared" si="4"/>
        <v>0</v>
      </c>
    </row>
    <row r="13" spans="1:17" s="478" customFormat="1">
      <c r="A13" s="777" t="s">
        <v>44</v>
      </c>
      <c r="B13" s="778">
        <f>+B38</f>
        <v>104</v>
      </c>
      <c r="C13" s="778">
        <f>+C38</f>
        <v>9</v>
      </c>
      <c r="D13" s="778">
        <f t="shared" si="1"/>
        <v>113</v>
      </c>
      <c r="E13" s="778">
        <f t="shared" si="5"/>
        <v>0</v>
      </c>
      <c r="F13" s="778">
        <f t="shared" si="5"/>
        <v>30</v>
      </c>
      <c r="G13" s="778">
        <f t="shared" si="5"/>
        <v>9</v>
      </c>
      <c r="H13" s="778">
        <f t="shared" si="2"/>
        <v>39</v>
      </c>
      <c r="I13" s="778">
        <f t="shared" si="6"/>
        <v>0</v>
      </c>
      <c r="J13" s="778">
        <f t="shared" si="6"/>
        <v>0</v>
      </c>
      <c r="K13" s="778">
        <f t="shared" si="6"/>
        <v>9</v>
      </c>
      <c r="L13" s="778">
        <f t="shared" si="3"/>
        <v>9</v>
      </c>
      <c r="M13" s="778">
        <f>+M38</f>
        <v>0</v>
      </c>
      <c r="N13" s="73">
        <f t="shared" si="4"/>
        <v>134</v>
      </c>
      <c r="O13" s="73">
        <f t="shared" si="4"/>
        <v>27</v>
      </c>
      <c r="P13" s="73">
        <f t="shared" si="4"/>
        <v>161</v>
      </c>
      <c r="Q13" s="73">
        <f t="shared" si="4"/>
        <v>0</v>
      </c>
    </row>
    <row r="14" spans="1:17" s="478" customFormat="1">
      <c r="A14" s="777" t="s">
        <v>458</v>
      </c>
      <c r="B14" s="778"/>
      <c r="C14" s="778"/>
      <c r="D14" s="778"/>
      <c r="E14" s="778"/>
      <c r="F14" s="778"/>
      <c r="G14" s="778"/>
      <c r="H14" s="778"/>
      <c r="I14" s="778"/>
      <c r="J14" s="778"/>
      <c r="K14" s="778"/>
      <c r="L14" s="778"/>
      <c r="M14" s="778"/>
      <c r="N14" s="73"/>
      <c r="O14" s="73"/>
      <c r="P14" s="73"/>
      <c r="Q14" s="73"/>
    </row>
    <row r="15" spans="1:17" s="478" customFormat="1">
      <c r="A15" s="777" t="s">
        <v>60</v>
      </c>
      <c r="B15" s="778">
        <f>+B39+B55+B70</f>
        <v>107</v>
      </c>
      <c r="C15" s="778">
        <f>+C39+C55+C70</f>
        <v>86</v>
      </c>
      <c r="D15" s="778">
        <f t="shared" si="1"/>
        <v>193</v>
      </c>
      <c r="E15" s="778">
        <f>+E39+E55+E70</f>
        <v>18</v>
      </c>
      <c r="F15" s="778">
        <f>+F39+F55+F70</f>
        <v>6</v>
      </c>
      <c r="G15" s="778">
        <f>+G39+G55+G70</f>
        <v>20</v>
      </c>
      <c r="H15" s="778">
        <f t="shared" si="2"/>
        <v>26</v>
      </c>
      <c r="I15" s="778">
        <f>+I39+I55+I70</f>
        <v>0</v>
      </c>
      <c r="J15" s="778">
        <f>+J39+J55+J70</f>
        <v>4</v>
      </c>
      <c r="K15" s="778">
        <f>+K39+K55+K70</f>
        <v>32</v>
      </c>
      <c r="L15" s="778">
        <f t="shared" si="3"/>
        <v>36</v>
      </c>
      <c r="M15" s="778">
        <f>+M39+M55+M70</f>
        <v>0</v>
      </c>
      <c r="N15" s="73">
        <f t="shared" si="4"/>
        <v>117</v>
      </c>
      <c r="O15" s="73">
        <f t="shared" si="4"/>
        <v>138</v>
      </c>
      <c r="P15" s="73">
        <f t="shared" si="4"/>
        <v>255</v>
      </c>
      <c r="Q15" s="73">
        <f t="shared" si="4"/>
        <v>18</v>
      </c>
    </row>
    <row r="16" spans="1:17" s="478" customFormat="1">
      <c r="A16" s="777" t="s">
        <v>68</v>
      </c>
      <c r="B16" s="778"/>
      <c r="C16" s="778"/>
      <c r="D16" s="778"/>
      <c r="E16" s="778"/>
      <c r="F16" s="778"/>
      <c r="G16" s="778"/>
      <c r="H16" s="778"/>
      <c r="I16" s="778"/>
      <c r="J16" s="778"/>
      <c r="K16" s="778"/>
      <c r="L16" s="778"/>
      <c r="M16" s="778"/>
      <c r="N16" s="73"/>
      <c r="O16" s="73"/>
      <c r="P16" s="73"/>
      <c r="Q16" s="73"/>
    </row>
    <row r="17" spans="1:17" s="478" customFormat="1">
      <c r="A17" s="777" t="s">
        <v>72</v>
      </c>
      <c r="B17" s="778">
        <f>+B40+B56</f>
        <v>360</v>
      </c>
      <c r="C17" s="778">
        <f>+C40+C56</f>
        <v>329</v>
      </c>
      <c r="D17" s="778">
        <f t="shared" si="1"/>
        <v>689</v>
      </c>
      <c r="E17" s="778">
        <f t="shared" ref="E17:G18" si="7">+E40+E56</f>
        <v>0</v>
      </c>
      <c r="F17" s="778">
        <f t="shared" si="7"/>
        <v>80</v>
      </c>
      <c r="G17" s="778">
        <f t="shared" si="7"/>
        <v>32</v>
      </c>
      <c r="H17" s="778">
        <f t="shared" si="2"/>
        <v>112</v>
      </c>
      <c r="I17" s="778">
        <f t="shared" ref="I17:K18" si="8">+I40+I56</f>
        <v>0</v>
      </c>
      <c r="J17" s="778">
        <f t="shared" si="8"/>
        <v>0</v>
      </c>
      <c r="K17" s="778">
        <f t="shared" si="8"/>
        <v>1</v>
      </c>
      <c r="L17" s="778">
        <f t="shared" si="3"/>
        <v>1</v>
      </c>
      <c r="M17" s="778">
        <f>+M40+M56</f>
        <v>0</v>
      </c>
      <c r="N17" s="73">
        <f t="shared" si="4"/>
        <v>440</v>
      </c>
      <c r="O17" s="73">
        <f t="shared" si="4"/>
        <v>362</v>
      </c>
      <c r="P17" s="73">
        <f t="shared" si="4"/>
        <v>802</v>
      </c>
      <c r="Q17" s="73">
        <f t="shared" si="4"/>
        <v>0</v>
      </c>
    </row>
    <row r="18" spans="1:17" s="478" customFormat="1">
      <c r="A18" s="777" t="s">
        <v>79</v>
      </c>
      <c r="B18" s="778">
        <f>+B41+B57</f>
        <v>48</v>
      </c>
      <c r="C18" s="778">
        <f>+C41+C57</f>
        <v>21</v>
      </c>
      <c r="D18" s="778">
        <f t="shared" si="1"/>
        <v>69</v>
      </c>
      <c r="E18" s="778">
        <f t="shared" si="7"/>
        <v>0</v>
      </c>
      <c r="F18" s="778">
        <f t="shared" si="7"/>
        <v>0</v>
      </c>
      <c r="G18" s="778">
        <f t="shared" si="7"/>
        <v>0</v>
      </c>
      <c r="H18" s="778">
        <f t="shared" si="2"/>
        <v>0</v>
      </c>
      <c r="I18" s="778">
        <f t="shared" si="8"/>
        <v>0</v>
      </c>
      <c r="J18" s="778">
        <f t="shared" si="8"/>
        <v>63</v>
      </c>
      <c r="K18" s="778">
        <f t="shared" si="8"/>
        <v>0</v>
      </c>
      <c r="L18" s="778">
        <f t="shared" si="3"/>
        <v>63</v>
      </c>
      <c r="M18" s="778">
        <f>+M41+M57</f>
        <v>0</v>
      </c>
      <c r="N18" s="73">
        <f t="shared" si="4"/>
        <v>111</v>
      </c>
      <c r="O18" s="73">
        <f t="shared" si="4"/>
        <v>21</v>
      </c>
      <c r="P18" s="73">
        <f t="shared" si="4"/>
        <v>132</v>
      </c>
      <c r="Q18" s="73">
        <f t="shared" si="4"/>
        <v>0</v>
      </c>
    </row>
    <row r="19" spans="1:17" s="478" customFormat="1">
      <c r="A19" s="777" t="s">
        <v>82</v>
      </c>
      <c r="B19" s="778">
        <f>+B42+B58+B71</f>
        <v>87</v>
      </c>
      <c r="C19" s="778">
        <f>+C42+C58+C71</f>
        <v>103</v>
      </c>
      <c r="D19" s="778">
        <f t="shared" si="1"/>
        <v>190</v>
      </c>
      <c r="E19" s="778">
        <f>+E42+E58+E71</f>
        <v>2</v>
      </c>
      <c r="F19" s="778">
        <f>+F42+F58+F71</f>
        <v>24</v>
      </c>
      <c r="G19" s="778">
        <f>+G42+G58+G71</f>
        <v>10</v>
      </c>
      <c r="H19" s="778">
        <f t="shared" si="2"/>
        <v>34</v>
      </c>
      <c r="I19" s="778">
        <f>+I42+I58+I71</f>
        <v>2</v>
      </c>
      <c r="J19" s="778">
        <f>+J42+J58+J71</f>
        <v>11</v>
      </c>
      <c r="K19" s="778">
        <f>+K42+K58+K71</f>
        <v>8</v>
      </c>
      <c r="L19" s="778">
        <f t="shared" si="3"/>
        <v>19</v>
      </c>
      <c r="M19" s="778">
        <f>+M42+M58+M71</f>
        <v>3</v>
      </c>
      <c r="N19" s="73">
        <f t="shared" si="4"/>
        <v>122</v>
      </c>
      <c r="O19" s="73">
        <f t="shared" si="4"/>
        <v>121</v>
      </c>
      <c r="P19" s="73">
        <f t="shared" si="4"/>
        <v>243</v>
      </c>
      <c r="Q19" s="73">
        <f t="shared" si="4"/>
        <v>7</v>
      </c>
    </row>
    <row r="20" spans="1:17" s="478" customFormat="1">
      <c r="A20" s="777" t="s">
        <v>88</v>
      </c>
      <c r="B20" s="778">
        <f>+B59+B72</f>
        <v>134</v>
      </c>
      <c r="C20" s="778">
        <f>+C59+C72</f>
        <v>88</v>
      </c>
      <c r="D20" s="778">
        <f>+B20+C20</f>
        <v>222</v>
      </c>
      <c r="E20" s="778">
        <f>+E59+E72</f>
        <v>1</v>
      </c>
      <c r="F20" s="778">
        <f>+F59+F72</f>
        <v>0</v>
      </c>
      <c r="G20" s="778">
        <f>+G59+G72</f>
        <v>0</v>
      </c>
      <c r="H20" s="778">
        <f>+F20+G20</f>
        <v>0</v>
      </c>
      <c r="I20" s="778">
        <f>+I59+I72</f>
        <v>0</v>
      </c>
      <c r="J20" s="778">
        <f>+J59+J72</f>
        <v>0</v>
      </c>
      <c r="K20" s="778">
        <f>+K59+K72</f>
        <v>0</v>
      </c>
      <c r="L20" s="778">
        <f>+J20+K20</f>
        <v>0</v>
      </c>
      <c r="M20" s="778">
        <f>+M59+M72</f>
        <v>0</v>
      </c>
      <c r="N20" s="73">
        <f>+B20+F20+J20</f>
        <v>134</v>
      </c>
      <c r="O20" s="73">
        <f>+C20+G20+K20</f>
        <v>88</v>
      </c>
      <c r="P20" s="73">
        <f>+D20+H20+L20</f>
        <v>222</v>
      </c>
      <c r="Q20" s="73">
        <f>+E20+I20+M20</f>
        <v>1</v>
      </c>
    </row>
    <row r="21" spans="1:17" s="478" customFormat="1">
      <c r="A21" s="777" t="s">
        <v>94</v>
      </c>
      <c r="B21" s="778"/>
      <c r="C21" s="778"/>
      <c r="D21" s="778"/>
      <c r="E21" s="778"/>
      <c r="F21" s="778"/>
      <c r="G21" s="778"/>
      <c r="H21" s="778"/>
      <c r="I21" s="778"/>
      <c r="J21" s="778"/>
      <c r="K21" s="778"/>
      <c r="L21" s="778"/>
      <c r="M21" s="778"/>
      <c r="N21" s="73"/>
      <c r="O21" s="73"/>
      <c r="P21" s="73"/>
      <c r="Q21" s="73"/>
    </row>
    <row r="22" spans="1:17" s="478" customFormat="1">
      <c r="A22" s="777" t="s">
        <v>98</v>
      </c>
      <c r="B22" s="927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s="478" customFormat="1">
      <c r="A23" s="777" t="s">
        <v>102</v>
      </c>
      <c r="B23" s="778"/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3"/>
      <c r="O23" s="73"/>
      <c r="P23" s="73"/>
      <c r="Q23" s="73"/>
    </row>
    <row r="24" spans="1:17" s="478" customFormat="1">
      <c r="A24" s="777" t="s">
        <v>108</v>
      </c>
      <c r="B24" s="778">
        <f>+B43+B73</f>
        <v>60</v>
      </c>
      <c r="C24" s="778">
        <f>+C43+C73</f>
        <v>7</v>
      </c>
      <c r="D24" s="778">
        <f t="shared" si="1"/>
        <v>67</v>
      </c>
      <c r="E24" s="778">
        <f>+E43+E73</f>
        <v>0</v>
      </c>
      <c r="F24" s="778">
        <f>+F43+F73</f>
        <v>9</v>
      </c>
      <c r="G24" s="778">
        <f>+G43+G73</f>
        <v>1</v>
      </c>
      <c r="H24" s="778">
        <f t="shared" si="2"/>
        <v>10</v>
      </c>
      <c r="I24" s="778">
        <f>+I43+I73</f>
        <v>0</v>
      </c>
      <c r="J24" s="778">
        <f>+J43+J73</f>
        <v>7</v>
      </c>
      <c r="K24" s="778">
        <f>+K43+K73</f>
        <v>1</v>
      </c>
      <c r="L24" s="778">
        <f t="shared" si="3"/>
        <v>8</v>
      </c>
      <c r="M24" s="778">
        <f>+M43+M73</f>
        <v>0</v>
      </c>
      <c r="N24" s="73">
        <f t="shared" si="4"/>
        <v>76</v>
      </c>
      <c r="O24" s="73">
        <f t="shared" si="4"/>
        <v>9</v>
      </c>
      <c r="P24" s="73">
        <f t="shared" si="4"/>
        <v>85</v>
      </c>
      <c r="Q24" s="73">
        <f t="shared" si="4"/>
        <v>0</v>
      </c>
    </row>
    <row r="25" spans="1:17" s="478" customFormat="1">
      <c r="A25" s="777" t="s">
        <v>114</v>
      </c>
      <c r="B25" s="778"/>
      <c r="C25" s="778"/>
      <c r="D25" s="778"/>
      <c r="E25" s="778"/>
      <c r="F25" s="778"/>
      <c r="G25" s="778"/>
      <c r="H25" s="778"/>
      <c r="I25" s="778"/>
      <c r="J25" s="778"/>
      <c r="K25" s="778"/>
      <c r="L25" s="778"/>
      <c r="M25" s="778"/>
      <c r="N25" s="73"/>
      <c r="O25" s="73"/>
      <c r="P25" s="73"/>
      <c r="Q25" s="73"/>
    </row>
    <row r="26" spans="1:17" s="478" customFormat="1">
      <c r="A26" s="777" t="s">
        <v>119</v>
      </c>
      <c r="B26" s="778"/>
      <c r="C26" s="778"/>
      <c r="D26" s="778"/>
      <c r="E26" s="778"/>
      <c r="F26" s="778"/>
      <c r="G26" s="778"/>
      <c r="H26" s="778"/>
      <c r="I26" s="778"/>
      <c r="J26" s="778"/>
      <c r="K26" s="778"/>
      <c r="L26" s="778"/>
      <c r="M26" s="778"/>
      <c r="N26" s="73"/>
      <c r="O26" s="73"/>
      <c r="P26" s="73"/>
      <c r="Q26" s="73"/>
    </row>
    <row r="27" spans="1:17" s="478" customFormat="1">
      <c r="A27" s="777" t="s">
        <v>127</v>
      </c>
      <c r="B27" s="778">
        <f>+B44+B60+B74</f>
        <v>278</v>
      </c>
      <c r="C27" s="778">
        <f>+C44+C60+C74</f>
        <v>507</v>
      </c>
      <c r="D27" s="778">
        <f t="shared" si="1"/>
        <v>785</v>
      </c>
      <c r="E27" s="778">
        <f>+E44+E60+E74</f>
        <v>0</v>
      </c>
      <c r="F27" s="778">
        <f>+F44+F60+F74</f>
        <v>267</v>
      </c>
      <c r="G27" s="778">
        <f>+G44+G60+G74</f>
        <v>434</v>
      </c>
      <c r="H27" s="778">
        <f t="shared" si="2"/>
        <v>701</v>
      </c>
      <c r="I27" s="778">
        <f>+I44+I60+I74</f>
        <v>0</v>
      </c>
      <c r="J27" s="778">
        <f>+J44+J60+J74</f>
        <v>34</v>
      </c>
      <c r="K27" s="778">
        <f>+K44+K60+K74</f>
        <v>220</v>
      </c>
      <c r="L27" s="778">
        <f t="shared" si="3"/>
        <v>254</v>
      </c>
      <c r="M27" s="778">
        <f>+M44+M60+M74</f>
        <v>0</v>
      </c>
      <c r="N27" s="73">
        <f t="shared" si="4"/>
        <v>579</v>
      </c>
      <c r="O27" s="73">
        <f t="shared" si="4"/>
        <v>1161</v>
      </c>
      <c r="P27" s="73">
        <f t="shared" si="4"/>
        <v>1740</v>
      </c>
      <c r="Q27" s="73">
        <f t="shared" si="4"/>
        <v>0</v>
      </c>
    </row>
    <row r="28" spans="1:17" s="478" customFormat="1" ht="14.4" thickBot="1">
      <c r="A28" s="777" t="s">
        <v>459</v>
      </c>
      <c r="B28" s="778">
        <f>+B75</f>
        <v>32</v>
      </c>
      <c r="C28" s="778">
        <f>+C75</f>
        <v>0</v>
      </c>
      <c r="D28" s="778">
        <f t="shared" si="1"/>
        <v>32</v>
      </c>
      <c r="E28" s="778">
        <f>+E75</f>
        <v>0</v>
      </c>
      <c r="F28" s="778">
        <f>+F75</f>
        <v>22</v>
      </c>
      <c r="G28" s="778">
        <f>+G75</f>
        <v>0</v>
      </c>
      <c r="H28" s="778">
        <f t="shared" si="2"/>
        <v>22</v>
      </c>
      <c r="I28" s="778">
        <f>+I75</f>
        <v>0</v>
      </c>
      <c r="J28" s="778">
        <f>+J75</f>
        <v>0</v>
      </c>
      <c r="K28" s="778">
        <f>+K75</f>
        <v>0</v>
      </c>
      <c r="L28" s="778">
        <f t="shared" si="3"/>
        <v>0</v>
      </c>
      <c r="M28" s="778">
        <f>+M75</f>
        <v>0</v>
      </c>
      <c r="N28" s="73">
        <f t="shared" si="4"/>
        <v>54</v>
      </c>
      <c r="O28" s="73">
        <f t="shared" si="4"/>
        <v>0</v>
      </c>
      <c r="P28" s="73">
        <f t="shared" si="4"/>
        <v>54</v>
      </c>
      <c r="Q28" s="73">
        <f t="shared" si="4"/>
        <v>0</v>
      </c>
    </row>
    <row r="29" spans="1:17" s="478" customFormat="1" ht="14.4" thickBot="1">
      <c r="A29" s="768" t="s">
        <v>143</v>
      </c>
      <c r="B29" s="779">
        <f>SUM(B7:B28)</f>
        <v>2616</v>
      </c>
      <c r="C29" s="779">
        <f>SUM(C7:C28)</f>
        <v>2782</v>
      </c>
      <c r="D29" s="779">
        <f>+B29+C29</f>
        <v>5398</v>
      </c>
      <c r="E29" s="779">
        <f>SUM(E7:E28)</f>
        <v>40</v>
      </c>
      <c r="F29" s="779">
        <f>SUM(F7:F28)</f>
        <v>794</v>
      </c>
      <c r="G29" s="779">
        <f>SUM(G7:G28)</f>
        <v>871</v>
      </c>
      <c r="H29" s="779">
        <f>+F29+G29</f>
        <v>1665</v>
      </c>
      <c r="I29" s="779">
        <f>SUM(I7:I28)</f>
        <v>5</v>
      </c>
      <c r="J29" s="779">
        <f>SUM(J7:J28)</f>
        <v>458</v>
      </c>
      <c r="K29" s="779">
        <f>SUM(K7:K28)</f>
        <v>667</v>
      </c>
      <c r="L29" s="779">
        <f>+J29+K29</f>
        <v>1125</v>
      </c>
      <c r="M29" s="779">
        <f>SUM(M7:M28)</f>
        <v>52</v>
      </c>
      <c r="N29" s="763">
        <f>+B29+F29+J29</f>
        <v>3868</v>
      </c>
      <c r="O29" s="763">
        <f>+C29+G29+K29</f>
        <v>4320</v>
      </c>
      <c r="P29" s="763">
        <f>+D29+H29+L29</f>
        <v>8188</v>
      </c>
      <c r="Q29" s="769">
        <f>+E29+I29+M29</f>
        <v>97</v>
      </c>
    </row>
    <row r="30" spans="1:17" s="478" customFormat="1">
      <c r="A30" s="1445" t="s">
        <v>818</v>
      </c>
      <c r="B30" s="1445"/>
      <c r="C30" s="1445"/>
      <c r="D30" s="1445"/>
      <c r="E30" s="1445"/>
      <c r="F30" s="1445"/>
      <c r="G30" s="1445"/>
      <c r="H30" s="1445"/>
      <c r="I30" s="1445"/>
      <c r="J30" s="1445"/>
      <c r="K30" s="1445"/>
      <c r="L30" s="1445"/>
      <c r="M30" s="1445"/>
      <c r="N30" s="1445"/>
      <c r="O30" s="1445"/>
      <c r="P30" s="1445"/>
      <c r="Q30" s="1445"/>
    </row>
    <row r="31" spans="1:17" s="478" customFormat="1">
      <c r="A31" s="1445" t="s">
        <v>227</v>
      </c>
      <c r="B31" s="1445"/>
      <c r="C31" s="1445"/>
      <c r="D31" s="1445"/>
      <c r="E31" s="1445"/>
      <c r="F31" s="1445"/>
      <c r="G31" s="1445"/>
      <c r="H31" s="1445"/>
      <c r="I31" s="1445"/>
      <c r="J31" s="1445"/>
      <c r="K31" s="1445"/>
      <c r="L31" s="1445"/>
      <c r="M31" s="1445"/>
      <c r="N31" s="1445"/>
      <c r="O31" s="1445"/>
      <c r="P31" s="1445"/>
      <c r="Q31" s="1445"/>
    </row>
    <row r="32" spans="1:17" s="478" customFormat="1" ht="7.5" customHeight="1">
      <c r="A32" s="1074"/>
      <c r="B32" s="105"/>
      <c r="C32" s="527"/>
      <c r="D32" s="527"/>
      <c r="E32" s="527"/>
      <c r="F32" s="527"/>
      <c r="G32" s="527"/>
      <c r="H32" s="527"/>
      <c r="I32" s="527"/>
      <c r="J32" s="527"/>
      <c r="K32" s="527"/>
      <c r="L32" s="527"/>
      <c r="M32" s="527"/>
      <c r="N32" s="527"/>
      <c r="O32" s="527"/>
      <c r="P32" s="527"/>
      <c r="Q32" s="527"/>
    </row>
    <row r="33" spans="1:17" s="656" customFormat="1" ht="14.25" customHeight="1">
      <c r="A33" s="1758" t="s">
        <v>146</v>
      </c>
      <c r="B33" s="1793" t="s">
        <v>428</v>
      </c>
      <c r="C33" s="1793"/>
      <c r="D33" s="1793"/>
      <c r="E33" s="1793"/>
      <c r="F33" s="1793" t="s">
        <v>429</v>
      </c>
      <c r="G33" s="1793"/>
      <c r="H33" s="1793"/>
      <c r="I33" s="1793"/>
      <c r="J33" s="1763" t="s">
        <v>430</v>
      </c>
      <c r="K33" s="1764"/>
      <c r="L33" s="1764"/>
      <c r="M33" s="1765"/>
      <c r="N33" s="1766" t="s">
        <v>142</v>
      </c>
      <c r="O33" s="1767"/>
      <c r="P33" s="1767"/>
      <c r="Q33" s="1768"/>
    </row>
    <row r="34" spans="1:17" s="656" customFormat="1" ht="21.75" customHeight="1">
      <c r="A34" s="1759"/>
      <c r="B34" s="239" t="s">
        <v>706</v>
      </c>
      <c r="C34" s="239" t="s">
        <v>396</v>
      </c>
      <c r="D34" s="731" t="s">
        <v>708</v>
      </c>
      <c r="E34" s="731" t="s">
        <v>709</v>
      </c>
      <c r="F34" s="239" t="s">
        <v>706</v>
      </c>
      <c r="G34" s="239" t="s">
        <v>396</v>
      </c>
      <c r="H34" s="731" t="s">
        <v>708</v>
      </c>
      <c r="I34" s="731" t="s">
        <v>709</v>
      </c>
      <c r="J34" s="239" t="s">
        <v>706</v>
      </c>
      <c r="K34" s="239" t="s">
        <v>396</v>
      </c>
      <c r="L34" s="731" t="s">
        <v>708</v>
      </c>
      <c r="M34" s="731" t="s">
        <v>709</v>
      </c>
      <c r="N34" s="239" t="s">
        <v>706</v>
      </c>
      <c r="O34" s="239" t="s">
        <v>396</v>
      </c>
      <c r="P34" s="731" t="s">
        <v>708</v>
      </c>
      <c r="Q34" s="731" t="s">
        <v>709</v>
      </c>
    </row>
    <row r="35" spans="1:17" s="478" customFormat="1" ht="10.65" customHeight="1">
      <c r="A35" s="937" t="s">
        <v>8</v>
      </c>
      <c r="B35" s="73">
        <v>0</v>
      </c>
      <c r="C35" s="73">
        <v>16</v>
      </c>
      <c r="D35" s="73">
        <f>+B35+C35</f>
        <v>16</v>
      </c>
      <c r="E35" s="73">
        <v>0</v>
      </c>
      <c r="F35" s="73">
        <v>0</v>
      </c>
      <c r="G35" s="73">
        <v>10</v>
      </c>
      <c r="H35" s="73">
        <f>+F35+G35</f>
        <v>10</v>
      </c>
      <c r="I35" s="73">
        <v>1</v>
      </c>
      <c r="J35" s="73">
        <v>0</v>
      </c>
      <c r="K35" s="73">
        <v>8</v>
      </c>
      <c r="L35" s="73">
        <f>+J35+K35</f>
        <v>8</v>
      </c>
      <c r="M35" s="73">
        <v>1</v>
      </c>
      <c r="N35" s="73">
        <f>+B35+F35+J35</f>
        <v>0</v>
      </c>
      <c r="O35" s="73">
        <f>+C35+G35+K35</f>
        <v>34</v>
      </c>
      <c r="P35" s="73">
        <f>+D35+H35+L35</f>
        <v>34</v>
      </c>
      <c r="Q35" s="73">
        <f>+E35+I35+M35</f>
        <v>2</v>
      </c>
    </row>
    <row r="36" spans="1:17" s="478" customFormat="1" ht="10.65" customHeight="1">
      <c r="A36" s="937" t="s">
        <v>19</v>
      </c>
      <c r="B36" s="73">
        <v>229</v>
      </c>
      <c r="C36" s="73">
        <v>175</v>
      </c>
      <c r="D36" s="73">
        <f t="shared" ref="D36:D44" si="9">+B36+C36</f>
        <v>404</v>
      </c>
      <c r="E36" s="73">
        <v>15</v>
      </c>
      <c r="F36" s="73">
        <v>142</v>
      </c>
      <c r="G36" s="73">
        <v>112</v>
      </c>
      <c r="H36" s="73">
        <f t="shared" ref="H36:H44" si="10">+F36+G36</f>
        <v>254</v>
      </c>
      <c r="I36" s="73">
        <v>2</v>
      </c>
      <c r="J36" s="73">
        <v>190</v>
      </c>
      <c r="K36" s="73">
        <v>156</v>
      </c>
      <c r="L36" s="73">
        <f t="shared" ref="L36:L44" si="11">+J36+K36</f>
        <v>346</v>
      </c>
      <c r="M36" s="73">
        <v>39</v>
      </c>
      <c r="N36" s="73">
        <f t="shared" ref="N36:Q44" si="12">+B36+F36+J36</f>
        <v>561</v>
      </c>
      <c r="O36" s="73">
        <f t="shared" si="12"/>
        <v>443</v>
      </c>
      <c r="P36" s="73">
        <f t="shared" si="12"/>
        <v>1004</v>
      </c>
      <c r="Q36" s="73">
        <f t="shared" si="12"/>
        <v>56</v>
      </c>
    </row>
    <row r="37" spans="1:17" s="478" customFormat="1" ht="10.65" customHeight="1">
      <c r="A37" s="937" t="s">
        <v>40</v>
      </c>
      <c r="B37" s="73">
        <v>3</v>
      </c>
      <c r="C37" s="73">
        <v>0</v>
      </c>
      <c r="D37" s="73">
        <f t="shared" si="9"/>
        <v>3</v>
      </c>
      <c r="E37" s="73">
        <v>0</v>
      </c>
      <c r="F37" s="73">
        <v>0</v>
      </c>
      <c r="G37" s="73">
        <v>0</v>
      </c>
      <c r="H37" s="73">
        <f t="shared" si="10"/>
        <v>0</v>
      </c>
      <c r="I37" s="73">
        <v>0</v>
      </c>
      <c r="J37" s="73">
        <v>0</v>
      </c>
      <c r="K37" s="73">
        <v>0</v>
      </c>
      <c r="L37" s="73">
        <f t="shared" si="11"/>
        <v>0</v>
      </c>
      <c r="M37" s="73">
        <v>0</v>
      </c>
      <c r="N37" s="73">
        <f t="shared" si="12"/>
        <v>3</v>
      </c>
      <c r="O37" s="73">
        <f t="shared" si="12"/>
        <v>0</v>
      </c>
      <c r="P37" s="73">
        <f t="shared" si="12"/>
        <v>3</v>
      </c>
      <c r="Q37" s="73">
        <f t="shared" si="12"/>
        <v>0</v>
      </c>
    </row>
    <row r="38" spans="1:17" s="478" customFormat="1" ht="10.65" customHeight="1">
      <c r="A38" s="937" t="s">
        <v>44</v>
      </c>
      <c r="B38" s="73">
        <v>104</v>
      </c>
      <c r="C38" s="73">
        <v>9</v>
      </c>
      <c r="D38" s="73">
        <f t="shared" si="9"/>
        <v>113</v>
      </c>
      <c r="E38" s="73">
        <v>0</v>
      </c>
      <c r="F38" s="73">
        <v>30</v>
      </c>
      <c r="G38" s="73">
        <v>9</v>
      </c>
      <c r="H38" s="73">
        <f t="shared" si="10"/>
        <v>39</v>
      </c>
      <c r="I38" s="73">
        <v>0</v>
      </c>
      <c r="J38" s="73">
        <v>0</v>
      </c>
      <c r="K38" s="73">
        <v>9</v>
      </c>
      <c r="L38" s="73">
        <f t="shared" si="11"/>
        <v>9</v>
      </c>
      <c r="M38" s="73">
        <v>0</v>
      </c>
      <c r="N38" s="73">
        <f t="shared" si="12"/>
        <v>134</v>
      </c>
      <c r="O38" s="73">
        <f>+C38+G38+K38</f>
        <v>27</v>
      </c>
      <c r="P38" s="73">
        <f t="shared" si="12"/>
        <v>161</v>
      </c>
      <c r="Q38" s="73">
        <f t="shared" si="12"/>
        <v>0</v>
      </c>
    </row>
    <row r="39" spans="1:17" s="478" customFormat="1" ht="10.65" customHeight="1">
      <c r="A39" s="937" t="s">
        <v>60</v>
      </c>
      <c r="B39" s="73">
        <v>0</v>
      </c>
      <c r="C39" s="73">
        <v>28</v>
      </c>
      <c r="D39" s="73">
        <f t="shared" si="9"/>
        <v>28</v>
      </c>
      <c r="E39" s="73">
        <v>0</v>
      </c>
      <c r="F39" s="73">
        <v>0</v>
      </c>
      <c r="G39" s="73">
        <v>20</v>
      </c>
      <c r="H39" s="73">
        <f t="shared" si="10"/>
        <v>20</v>
      </c>
      <c r="I39" s="73">
        <v>0</v>
      </c>
      <c r="J39" s="73">
        <v>0</v>
      </c>
      <c r="K39" s="73">
        <v>22</v>
      </c>
      <c r="L39" s="73">
        <f t="shared" si="11"/>
        <v>22</v>
      </c>
      <c r="M39" s="73">
        <v>0</v>
      </c>
      <c r="N39" s="73">
        <f t="shared" si="12"/>
        <v>0</v>
      </c>
      <c r="O39" s="73">
        <f t="shared" si="12"/>
        <v>70</v>
      </c>
      <c r="P39" s="73">
        <f t="shared" si="12"/>
        <v>70</v>
      </c>
      <c r="Q39" s="73">
        <f t="shared" si="12"/>
        <v>0</v>
      </c>
    </row>
    <row r="40" spans="1:17" s="478" customFormat="1" ht="10.65" customHeight="1">
      <c r="A40" s="937" t="s">
        <v>72</v>
      </c>
      <c r="B40" s="73">
        <v>150</v>
      </c>
      <c r="C40" s="73">
        <v>90</v>
      </c>
      <c r="D40" s="73">
        <f t="shared" si="9"/>
        <v>240</v>
      </c>
      <c r="E40" s="73">
        <v>0</v>
      </c>
      <c r="F40" s="73">
        <v>80</v>
      </c>
      <c r="G40" s="73">
        <v>32</v>
      </c>
      <c r="H40" s="73">
        <f t="shared" si="10"/>
        <v>112</v>
      </c>
      <c r="I40" s="73">
        <v>0</v>
      </c>
      <c r="J40" s="73">
        <v>0</v>
      </c>
      <c r="K40" s="73">
        <v>1</v>
      </c>
      <c r="L40" s="73">
        <f t="shared" si="11"/>
        <v>1</v>
      </c>
      <c r="M40" s="73">
        <v>0</v>
      </c>
      <c r="N40" s="73">
        <f t="shared" si="12"/>
        <v>230</v>
      </c>
      <c r="O40" s="73">
        <f t="shared" si="12"/>
        <v>123</v>
      </c>
      <c r="P40" s="73">
        <f t="shared" si="12"/>
        <v>353</v>
      </c>
      <c r="Q40" s="73">
        <f t="shared" si="12"/>
        <v>0</v>
      </c>
    </row>
    <row r="41" spans="1:17" s="478" customFormat="1" ht="10.65" customHeight="1">
      <c r="A41" s="937" t="s">
        <v>79</v>
      </c>
      <c r="B41" s="73">
        <v>48</v>
      </c>
      <c r="C41" s="73">
        <v>21</v>
      </c>
      <c r="D41" s="73">
        <f t="shared" si="9"/>
        <v>69</v>
      </c>
      <c r="E41" s="73">
        <v>0</v>
      </c>
      <c r="F41" s="73">
        <v>0</v>
      </c>
      <c r="G41" s="73">
        <v>0</v>
      </c>
      <c r="H41" s="73">
        <f t="shared" si="10"/>
        <v>0</v>
      </c>
      <c r="I41" s="73">
        <v>0</v>
      </c>
      <c r="J41" s="73">
        <v>0</v>
      </c>
      <c r="K41" s="73">
        <v>0</v>
      </c>
      <c r="L41" s="73">
        <f t="shared" si="11"/>
        <v>0</v>
      </c>
      <c r="M41" s="73">
        <v>0</v>
      </c>
      <c r="N41" s="73">
        <f t="shared" si="12"/>
        <v>48</v>
      </c>
      <c r="O41" s="73">
        <f t="shared" si="12"/>
        <v>21</v>
      </c>
      <c r="P41" s="73">
        <f t="shared" si="12"/>
        <v>69</v>
      </c>
      <c r="Q41" s="73">
        <f t="shared" si="12"/>
        <v>0</v>
      </c>
    </row>
    <row r="42" spans="1:17" s="478" customFormat="1" ht="10.65" customHeight="1">
      <c r="A42" s="937" t="s">
        <v>82</v>
      </c>
      <c r="B42" s="73">
        <v>0</v>
      </c>
      <c r="C42" s="73">
        <v>0</v>
      </c>
      <c r="D42" s="73">
        <f t="shared" si="9"/>
        <v>0</v>
      </c>
      <c r="E42" s="73">
        <v>0</v>
      </c>
      <c r="F42" s="73">
        <v>6</v>
      </c>
      <c r="G42" s="73">
        <v>0</v>
      </c>
      <c r="H42" s="73">
        <f t="shared" si="10"/>
        <v>6</v>
      </c>
      <c r="I42" s="73">
        <v>0</v>
      </c>
      <c r="J42" s="73">
        <v>0</v>
      </c>
      <c r="K42" s="73">
        <v>0</v>
      </c>
      <c r="L42" s="73">
        <f t="shared" si="11"/>
        <v>0</v>
      </c>
      <c r="M42" s="73">
        <v>0</v>
      </c>
      <c r="N42" s="73">
        <f t="shared" si="12"/>
        <v>6</v>
      </c>
      <c r="O42" s="73">
        <f t="shared" si="12"/>
        <v>0</v>
      </c>
      <c r="P42" s="73">
        <f t="shared" si="12"/>
        <v>6</v>
      </c>
      <c r="Q42" s="73">
        <f t="shared" si="12"/>
        <v>0</v>
      </c>
    </row>
    <row r="43" spans="1:17" s="478" customFormat="1" ht="10.65" customHeight="1">
      <c r="A43" s="937" t="s">
        <v>108</v>
      </c>
      <c r="B43" s="73">
        <v>36</v>
      </c>
      <c r="C43" s="73">
        <v>7</v>
      </c>
      <c r="D43" s="73">
        <f t="shared" si="9"/>
        <v>43</v>
      </c>
      <c r="E43" s="73">
        <v>0</v>
      </c>
      <c r="F43" s="73">
        <v>4</v>
      </c>
      <c r="G43" s="73">
        <v>1</v>
      </c>
      <c r="H43" s="73">
        <f t="shared" si="10"/>
        <v>5</v>
      </c>
      <c r="I43" s="73">
        <v>0</v>
      </c>
      <c r="J43" s="73">
        <v>7</v>
      </c>
      <c r="K43" s="73">
        <v>1</v>
      </c>
      <c r="L43" s="73">
        <f t="shared" si="11"/>
        <v>8</v>
      </c>
      <c r="M43" s="73">
        <v>0</v>
      </c>
      <c r="N43" s="73">
        <f t="shared" si="12"/>
        <v>47</v>
      </c>
      <c r="O43" s="73">
        <f t="shared" si="12"/>
        <v>9</v>
      </c>
      <c r="P43" s="73">
        <f t="shared" si="12"/>
        <v>56</v>
      </c>
      <c r="Q43" s="73">
        <f t="shared" si="12"/>
        <v>0</v>
      </c>
    </row>
    <row r="44" spans="1:17" s="478" customFormat="1" ht="12" customHeight="1" thickBot="1">
      <c r="A44" s="937" t="s">
        <v>127</v>
      </c>
      <c r="B44" s="73">
        <v>2</v>
      </c>
      <c r="C44" s="73">
        <v>81</v>
      </c>
      <c r="D44" s="73">
        <f t="shared" si="9"/>
        <v>83</v>
      </c>
      <c r="E44" s="73">
        <v>0</v>
      </c>
      <c r="F44" s="73">
        <v>0</v>
      </c>
      <c r="G44" s="73">
        <v>68</v>
      </c>
      <c r="H44" s="73">
        <f t="shared" si="10"/>
        <v>68</v>
      </c>
      <c r="I44" s="73">
        <v>0</v>
      </c>
      <c r="J44" s="73">
        <v>0</v>
      </c>
      <c r="K44" s="73">
        <v>42</v>
      </c>
      <c r="L44" s="73">
        <f t="shared" si="11"/>
        <v>42</v>
      </c>
      <c r="M44" s="73">
        <v>0</v>
      </c>
      <c r="N44" s="73">
        <f t="shared" si="12"/>
        <v>2</v>
      </c>
      <c r="O44" s="73">
        <f t="shared" si="12"/>
        <v>191</v>
      </c>
      <c r="P44" s="73">
        <f t="shared" si="12"/>
        <v>193</v>
      </c>
      <c r="Q44" s="73">
        <f t="shared" si="12"/>
        <v>0</v>
      </c>
    </row>
    <row r="45" spans="1:17" s="478" customFormat="1" ht="13.5" customHeight="1" thickBot="1">
      <c r="A45" s="768" t="s">
        <v>143</v>
      </c>
      <c r="B45" s="763">
        <v>572</v>
      </c>
      <c r="C45" s="763">
        <v>427</v>
      </c>
      <c r="D45" s="763">
        <f>+B45+C45</f>
        <v>999</v>
      </c>
      <c r="E45" s="763">
        <v>15</v>
      </c>
      <c r="F45" s="763">
        <v>262</v>
      </c>
      <c r="G45" s="763">
        <v>252</v>
      </c>
      <c r="H45" s="763">
        <f>+F45+G45</f>
        <v>514</v>
      </c>
      <c r="I45" s="763">
        <v>3</v>
      </c>
      <c r="J45" s="763">
        <v>197</v>
      </c>
      <c r="K45" s="763">
        <v>239</v>
      </c>
      <c r="L45" s="763">
        <f>+J45+K45</f>
        <v>436</v>
      </c>
      <c r="M45" s="763">
        <v>40</v>
      </c>
      <c r="N45" s="763">
        <f>+B45+F45+J45</f>
        <v>1031</v>
      </c>
      <c r="O45" s="763">
        <f>+C45+G45+K45</f>
        <v>918</v>
      </c>
      <c r="P45" s="763">
        <f>+D45+H45+L45</f>
        <v>1949</v>
      </c>
      <c r="Q45" s="769">
        <f>+E45+I45+M45</f>
        <v>58</v>
      </c>
    </row>
    <row r="46" spans="1:17" s="478" customFormat="1" ht="6" customHeight="1">
      <c r="A46" s="931"/>
      <c r="B46" s="635"/>
      <c r="C46" s="635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635"/>
    </row>
    <row r="47" spans="1:17" s="478" customFormat="1">
      <c r="A47" s="1445" t="s">
        <v>820</v>
      </c>
      <c r="B47" s="1445"/>
      <c r="C47" s="1445"/>
      <c r="D47" s="1445"/>
      <c r="E47" s="1445"/>
      <c r="F47" s="1445"/>
      <c r="G47" s="1445"/>
      <c r="H47" s="1445"/>
      <c r="I47" s="1445"/>
      <c r="J47" s="1445"/>
      <c r="K47" s="1445"/>
      <c r="L47" s="1445"/>
      <c r="M47" s="1445"/>
      <c r="N47" s="1445"/>
      <c r="O47" s="1445"/>
      <c r="P47" s="1445"/>
      <c r="Q47" s="1445"/>
    </row>
    <row r="48" spans="1:17" s="478" customFormat="1">
      <c r="A48" s="1445" t="s">
        <v>227</v>
      </c>
      <c r="B48" s="1445"/>
      <c r="C48" s="1445"/>
      <c r="D48" s="1445"/>
      <c r="E48" s="1445"/>
      <c r="F48" s="1445"/>
      <c r="G48" s="1445"/>
      <c r="H48" s="1445"/>
      <c r="I48" s="1445"/>
      <c r="J48" s="1445"/>
      <c r="K48" s="1445"/>
      <c r="L48" s="1445"/>
      <c r="M48" s="1445"/>
      <c r="N48" s="1445"/>
      <c r="O48" s="1445"/>
      <c r="P48" s="1445"/>
      <c r="Q48" s="1445"/>
    </row>
    <row r="49" spans="1:17" s="478" customFormat="1" ht="6.75" customHeight="1">
      <c r="A49" s="1074"/>
      <c r="B49" s="105"/>
      <c r="C49" s="527"/>
      <c r="D49" s="527"/>
      <c r="E49" s="527"/>
      <c r="F49" s="527"/>
      <c r="G49" s="527"/>
      <c r="H49" s="527"/>
      <c r="I49" s="527"/>
      <c r="J49" s="527"/>
      <c r="K49" s="527"/>
      <c r="L49" s="527"/>
      <c r="M49" s="527"/>
      <c r="N49" s="527"/>
      <c r="O49" s="527"/>
      <c r="P49" s="527"/>
      <c r="Q49" s="527"/>
    </row>
    <row r="50" spans="1:17" s="656" customFormat="1" ht="14.25" customHeight="1">
      <c r="A50" s="1758" t="s">
        <v>146</v>
      </c>
      <c r="B50" s="1793" t="s">
        <v>428</v>
      </c>
      <c r="C50" s="1793"/>
      <c r="D50" s="1793"/>
      <c r="E50" s="1793"/>
      <c r="F50" s="1793" t="s">
        <v>429</v>
      </c>
      <c r="G50" s="1793"/>
      <c r="H50" s="1793"/>
      <c r="I50" s="1793"/>
      <c r="J50" s="1763" t="s">
        <v>430</v>
      </c>
      <c r="K50" s="1764"/>
      <c r="L50" s="1764"/>
      <c r="M50" s="1765"/>
      <c r="N50" s="1766" t="s">
        <v>142</v>
      </c>
      <c r="O50" s="1767"/>
      <c r="P50" s="1767"/>
      <c r="Q50" s="1768"/>
    </row>
    <row r="51" spans="1:17" s="656" customFormat="1" ht="28.8">
      <c r="A51" s="1759"/>
      <c r="B51" s="239" t="s">
        <v>706</v>
      </c>
      <c r="C51" s="239" t="s">
        <v>396</v>
      </c>
      <c r="D51" s="731" t="s">
        <v>708</v>
      </c>
      <c r="E51" s="731" t="s">
        <v>709</v>
      </c>
      <c r="F51" s="239" t="s">
        <v>706</v>
      </c>
      <c r="G51" s="239" t="s">
        <v>396</v>
      </c>
      <c r="H51" s="731" t="s">
        <v>708</v>
      </c>
      <c r="I51" s="731" t="s">
        <v>709</v>
      </c>
      <c r="J51" s="239" t="s">
        <v>706</v>
      </c>
      <c r="K51" s="239" t="s">
        <v>396</v>
      </c>
      <c r="L51" s="731" t="s">
        <v>708</v>
      </c>
      <c r="M51" s="731" t="s">
        <v>709</v>
      </c>
      <c r="N51" s="239" t="s">
        <v>706</v>
      </c>
      <c r="O51" s="239" t="s">
        <v>396</v>
      </c>
      <c r="P51" s="731" t="s">
        <v>708</v>
      </c>
      <c r="Q51" s="731" t="s">
        <v>709</v>
      </c>
    </row>
    <row r="52" spans="1:17" s="478" customFormat="1" ht="10.65" customHeight="1">
      <c r="A52" s="934" t="s">
        <v>8</v>
      </c>
      <c r="B52" s="767">
        <v>234</v>
      </c>
      <c r="C52" s="767">
        <v>228</v>
      </c>
      <c r="D52" s="767">
        <f>+B52+C52</f>
        <v>462</v>
      </c>
      <c r="E52" s="767">
        <v>4</v>
      </c>
      <c r="F52" s="767">
        <v>46</v>
      </c>
      <c r="G52" s="767">
        <v>89</v>
      </c>
      <c r="H52" s="767">
        <f>+F52+G52</f>
        <v>135</v>
      </c>
      <c r="I52" s="767">
        <v>0</v>
      </c>
      <c r="J52" s="767">
        <v>57</v>
      </c>
      <c r="K52" s="767">
        <v>128</v>
      </c>
      <c r="L52" s="767">
        <f>+J52+K52</f>
        <v>185</v>
      </c>
      <c r="M52" s="767">
        <v>9</v>
      </c>
      <c r="N52" s="767">
        <f>+B52+F52+J52</f>
        <v>337</v>
      </c>
      <c r="O52" s="767">
        <f>+C52+G52+K52</f>
        <v>445</v>
      </c>
      <c r="P52" s="767">
        <f>+D52+H52+L52</f>
        <v>782</v>
      </c>
      <c r="Q52" s="767">
        <f>+E52+I52+M52</f>
        <v>13</v>
      </c>
    </row>
    <row r="53" spans="1:17" s="478" customFormat="1" ht="10.65" customHeight="1">
      <c r="A53" s="934" t="s">
        <v>14</v>
      </c>
      <c r="B53" s="767">
        <v>77</v>
      </c>
      <c r="C53" s="767">
        <v>76</v>
      </c>
      <c r="D53" s="767">
        <f t="shared" ref="D53:D60" si="13">+B53+C53</f>
        <v>153</v>
      </c>
      <c r="E53" s="767">
        <v>0</v>
      </c>
      <c r="F53" s="767">
        <v>42</v>
      </c>
      <c r="G53" s="767">
        <v>3</v>
      </c>
      <c r="H53" s="767">
        <f t="shared" ref="H53:H60" si="14">+F53+G53</f>
        <v>45</v>
      </c>
      <c r="I53" s="767">
        <v>0</v>
      </c>
      <c r="J53" s="767">
        <v>0</v>
      </c>
      <c r="K53" s="767">
        <v>0</v>
      </c>
      <c r="L53" s="767">
        <f t="shared" ref="L53:L60" si="15">+J53+K53</f>
        <v>0</v>
      </c>
      <c r="M53" s="767">
        <v>0</v>
      </c>
      <c r="N53" s="767">
        <f t="shared" ref="N53:Q60" si="16">+B53+F53+J53</f>
        <v>119</v>
      </c>
      <c r="O53" s="767">
        <f t="shared" si="16"/>
        <v>79</v>
      </c>
      <c r="P53" s="767">
        <f t="shared" si="16"/>
        <v>198</v>
      </c>
      <c r="Q53" s="767">
        <f t="shared" si="16"/>
        <v>0</v>
      </c>
    </row>
    <row r="54" spans="1:17" s="478" customFormat="1" ht="10.65" customHeight="1">
      <c r="A54" s="934" t="s">
        <v>19</v>
      </c>
      <c r="B54" s="767">
        <v>863</v>
      </c>
      <c r="C54" s="767">
        <v>1079</v>
      </c>
      <c r="D54" s="767">
        <f t="shared" si="13"/>
        <v>1942</v>
      </c>
      <c r="E54" s="767">
        <v>0</v>
      </c>
      <c r="F54" s="767">
        <v>125</v>
      </c>
      <c r="G54" s="767">
        <v>151</v>
      </c>
      <c r="H54" s="767">
        <f t="shared" si="14"/>
        <v>276</v>
      </c>
      <c r="I54" s="767">
        <v>0</v>
      </c>
      <c r="J54" s="767">
        <v>83</v>
      </c>
      <c r="K54" s="767">
        <v>102</v>
      </c>
      <c r="L54" s="767">
        <f t="shared" si="15"/>
        <v>185</v>
      </c>
      <c r="M54" s="767">
        <v>0</v>
      </c>
      <c r="N54" s="767">
        <f t="shared" si="16"/>
        <v>1071</v>
      </c>
      <c r="O54" s="767">
        <f t="shared" si="16"/>
        <v>1332</v>
      </c>
      <c r="P54" s="767">
        <f t="shared" si="16"/>
        <v>2403</v>
      </c>
      <c r="Q54" s="767">
        <f t="shared" si="16"/>
        <v>0</v>
      </c>
    </row>
    <row r="55" spans="1:17" s="478" customFormat="1" ht="10.65" customHeight="1">
      <c r="A55" s="934" t="s">
        <v>60</v>
      </c>
      <c r="B55" s="767">
        <v>92</v>
      </c>
      <c r="C55" s="767">
        <v>28</v>
      </c>
      <c r="D55" s="767">
        <f t="shared" si="13"/>
        <v>120</v>
      </c>
      <c r="E55" s="767">
        <v>0</v>
      </c>
      <c r="F55" s="767">
        <v>0</v>
      </c>
      <c r="G55" s="767">
        <v>0</v>
      </c>
      <c r="H55" s="767">
        <f t="shared" si="14"/>
        <v>0</v>
      </c>
      <c r="I55" s="767">
        <v>0</v>
      </c>
      <c r="J55" s="767">
        <v>0</v>
      </c>
      <c r="K55" s="767">
        <v>0</v>
      </c>
      <c r="L55" s="767">
        <f t="shared" si="15"/>
        <v>0</v>
      </c>
      <c r="M55" s="767">
        <v>0</v>
      </c>
      <c r="N55" s="767">
        <f t="shared" si="16"/>
        <v>92</v>
      </c>
      <c r="O55" s="767">
        <f t="shared" si="16"/>
        <v>28</v>
      </c>
      <c r="P55" s="767">
        <f t="shared" si="16"/>
        <v>120</v>
      </c>
      <c r="Q55" s="767">
        <f t="shared" si="16"/>
        <v>0</v>
      </c>
    </row>
    <row r="56" spans="1:17" s="478" customFormat="1" ht="10.65" customHeight="1">
      <c r="A56" s="934" t="s">
        <v>72</v>
      </c>
      <c r="B56" s="767">
        <v>210</v>
      </c>
      <c r="C56" s="767">
        <v>239</v>
      </c>
      <c r="D56" s="767">
        <f t="shared" si="13"/>
        <v>449</v>
      </c>
      <c r="E56" s="767">
        <v>0</v>
      </c>
      <c r="F56" s="767">
        <v>0</v>
      </c>
      <c r="G56" s="767">
        <v>0</v>
      </c>
      <c r="H56" s="767">
        <f t="shared" si="14"/>
        <v>0</v>
      </c>
      <c r="I56" s="767">
        <v>0</v>
      </c>
      <c r="J56" s="767">
        <v>0</v>
      </c>
      <c r="K56" s="767">
        <v>0</v>
      </c>
      <c r="L56" s="767">
        <f t="shared" si="15"/>
        <v>0</v>
      </c>
      <c r="M56" s="767">
        <v>0</v>
      </c>
      <c r="N56" s="767">
        <f t="shared" si="16"/>
        <v>210</v>
      </c>
      <c r="O56" s="767">
        <f t="shared" si="16"/>
        <v>239</v>
      </c>
      <c r="P56" s="767">
        <f t="shared" si="16"/>
        <v>449</v>
      </c>
      <c r="Q56" s="767">
        <f t="shared" si="16"/>
        <v>0</v>
      </c>
    </row>
    <row r="57" spans="1:17" s="478" customFormat="1" ht="10.65" customHeight="1">
      <c r="A57" s="934" t="s">
        <v>79</v>
      </c>
      <c r="B57" s="767">
        <v>0</v>
      </c>
      <c r="C57" s="767">
        <v>0</v>
      </c>
      <c r="D57" s="767">
        <f t="shared" si="13"/>
        <v>0</v>
      </c>
      <c r="E57" s="767">
        <v>0</v>
      </c>
      <c r="F57" s="767">
        <v>0</v>
      </c>
      <c r="G57" s="767">
        <v>0</v>
      </c>
      <c r="H57" s="767">
        <f t="shared" si="14"/>
        <v>0</v>
      </c>
      <c r="I57" s="767">
        <v>0</v>
      </c>
      <c r="J57" s="767">
        <v>63</v>
      </c>
      <c r="K57" s="767">
        <v>0</v>
      </c>
      <c r="L57" s="767">
        <f t="shared" si="15"/>
        <v>63</v>
      </c>
      <c r="M57" s="767">
        <v>0</v>
      </c>
      <c r="N57" s="767">
        <f t="shared" si="16"/>
        <v>63</v>
      </c>
      <c r="O57" s="767">
        <f t="shared" si="16"/>
        <v>0</v>
      </c>
      <c r="P57" s="767">
        <f t="shared" si="16"/>
        <v>63</v>
      </c>
      <c r="Q57" s="767">
        <f t="shared" si="16"/>
        <v>0</v>
      </c>
    </row>
    <row r="58" spans="1:17" s="478" customFormat="1" ht="10.65" customHeight="1">
      <c r="A58" s="934" t="s">
        <v>82</v>
      </c>
      <c r="B58" s="767">
        <v>87</v>
      </c>
      <c r="C58" s="767">
        <v>71</v>
      </c>
      <c r="D58" s="767">
        <f t="shared" si="13"/>
        <v>158</v>
      </c>
      <c r="E58" s="767">
        <v>2</v>
      </c>
      <c r="F58" s="767">
        <v>18</v>
      </c>
      <c r="G58" s="767">
        <v>10</v>
      </c>
      <c r="H58" s="767">
        <f t="shared" si="14"/>
        <v>28</v>
      </c>
      <c r="I58" s="767">
        <v>2</v>
      </c>
      <c r="J58" s="767">
        <v>11</v>
      </c>
      <c r="K58" s="767">
        <v>8</v>
      </c>
      <c r="L58" s="767">
        <f t="shared" si="15"/>
        <v>19</v>
      </c>
      <c r="M58" s="767">
        <v>3</v>
      </c>
      <c r="N58" s="767">
        <f t="shared" si="16"/>
        <v>116</v>
      </c>
      <c r="O58" s="767">
        <f t="shared" si="16"/>
        <v>89</v>
      </c>
      <c r="P58" s="767">
        <f t="shared" si="16"/>
        <v>205</v>
      </c>
      <c r="Q58" s="767">
        <f t="shared" si="16"/>
        <v>7</v>
      </c>
    </row>
    <row r="59" spans="1:17" s="478" customFormat="1" ht="10.65" customHeight="1">
      <c r="A59" s="934" t="s">
        <v>88</v>
      </c>
      <c r="B59" s="767">
        <v>14</v>
      </c>
      <c r="C59" s="767">
        <v>13</v>
      </c>
      <c r="D59" s="767">
        <f t="shared" si="13"/>
        <v>27</v>
      </c>
      <c r="E59" s="767">
        <v>1</v>
      </c>
      <c r="F59" s="767">
        <v>0</v>
      </c>
      <c r="G59" s="767">
        <v>0</v>
      </c>
      <c r="H59" s="767">
        <f t="shared" si="14"/>
        <v>0</v>
      </c>
      <c r="I59" s="767">
        <v>0</v>
      </c>
      <c r="J59" s="767">
        <v>0</v>
      </c>
      <c r="K59" s="767">
        <v>0</v>
      </c>
      <c r="L59" s="767">
        <f t="shared" si="15"/>
        <v>0</v>
      </c>
      <c r="M59" s="767">
        <v>0</v>
      </c>
      <c r="N59" s="767">
        <f t="shared" si="16"/>
        <v>14</v>
      </c>
      <c r="O59" s="767">
        <f t="shared" si="16"/>
        <v>13</v>
      </c>
      <c r="P59" s="767">
        <f t="shared" si="16"/>
        <v>27</v>
      </c>
      <c r="Q59" s="767">
        <f t="shared" si="16"/>
        <v>1</v>
      </c>
    </row>
    <row r="60" spans="1:17" s="478" customFormat="1" ht="10.65" customHeight="1" thickBot="1">
      <c r="A60" s="934" t="s">
        <v>127</v>
      </c>
      <c r="B60" s="767">
        <v>268</v>
      </c>
      <c r="C60" s="767">
        <v>341</v>
      </c>
      <c r="D60" s="767">
        <f t="shared" si="13"/>
        <v>609</v>
      </c>
      <c r="E60" s="767">
        <v>0</v>
      </c>
      <c r="F60" s="767">
        <v>261</v>
      </c>
      <c r="G60" s="767">
        <v>270</v>
      </c>
      <c r="H60" s="767">
        <f t="shared" si="14"/>
        <v>531</v>
      </c>
      <c r="I60" s="767">
        <v>0</v>
      </c>
      <c r="J60" s="767">
        <v>34</v>
      </c>
      <c r="K60" s="767">
        <v>140</v>
      </c>
      <c r="L60" s="767">
        <f t="shared" si="15"/>
        <v>174</v>
      </c>
      <c r="M60" s="767">
        <v>0</v>
      </c>
      <c r="N60" s="767">
        <f t="shared" si="16"/>
        <v>563</v>
      </c>
      <c r="O60" s="767">
        <f t="shared" si="16"/>
        <v>751</v>
      </c>
      <c r="P60" s="767">
        <f t="shared" si="16"/>
        <v>1314</v>
      </c>
      <c r="Q60" s="767">
        <f t="shared" si="16"/>
        <v>0</v>
      </c>
    </row>
    <row r="61" spans="1:17" s="478" customFormat="1" ht="15" customHeight="1" thickBot="1">
      <c r="A61" s="768" t="s">
        <v>143</v>
      </c>
      <c r="B61" s="763">
        <f t="shared" ref="B61:Q61" si="17">SUM(B52:B60)</f>
        <v>1845</v>
      </c>
      <c r="C61" s="763">
        <f t="shared" si="17"/>
        <v>2075</v>
      </c>
      <c r="D61" s="763">
        <f t="shared" si="17"/>
        <v>3920</v>
      </c>
      <c r="E61" s="763">
        <f t="shared" si="17"/>
        <v>7</v>
      </c>
      <c r="F61" s="763">
        <f t="shared" si="17"/>
        <v>492</v>
      </c>
      <c r="G61" s="763">
        <f t="shared" si="17"/>
        <v>523</v>
      </c>
      <c r="H61" s="763">
        <f t="shared" si="17"/>
        <v>1015</v>
      </c>
      <c r="I61" s="763">
        <f t="shared" si="17"/>
        <v>2</v>
      </c>
      <c r="J61" s="763">
        <f t="shared" si="17"/>
        <v>248</v>
      </c>
      <c r="K61" s="763">
        <f t="shared" si="17"/>
        <v>378</v>
      </c>
      <c r="L61" s="763">
        <f t="shared" si="17"/>
        <v>626</v>
      </c>
      <c r="M61" s="763">
        <f t="shared" si="17"/>
        <v>12</v>
      </c>
      <c r="N61" s="763">
        <f t="shared" si="17"/>
        <v>2585</v>
      </c>
      <c r="O61" s="763">
        <f t="shared" si="17"/>
        <v>2976</v>
      </c>
      <c r="P61" s="763">
        <f t="shared" si="17"/>
        <v>5561</v>
      </c>
      <c r="Q61" s="769">
        <f t="shared" si="17"/>
        <v>21</v>
      </c>
    </row>
    <row r="62" spans="1:17" s="478" customFormat="1" ht="6" customHeight="1">
      <c r="A62" s="1153"/>
      <c r="B62" s="791"/>
      <c r="C62" s="791"/>
      <c r="D62" s="791"/>
      <c r="E62" s="791"/>
      <c r="F62" s="791"/>
      <c r="G62" s="791"/>
      <c r="H62" s="791"/>
      <c r="I62" s="791"/>
      <c r="J62" s="791"/>
      <c r="K62" s="791"/>
      <c r="L62" s="791"/>
      <c r="M62" s="791"/>
      <c r="N62" s="791"/>
      <c r="O62" s="791"/>
      <c r="P62" s="791"/>
      <c r="Q62" s="791"/>
    </row>
    <row r="63" spans="1:17" s="478" customFormat="1">
      <c r="A63" s="1445" t="s">
        <v>821</v>
      </c>
      <c r="B63" s="1445"/>
      <c r="C63" s="1445"/>
      <c r="D63" s="1445"/>
      <c r="E63" s="1445"/>
      <c r="F63" s="1445"/>
      <c r="G63" s="1445"/>
      <c r="H63" s="1445"/>
      <c r="I63" s="1445"/>
      <c r="J63" s="1445"/>
      <c r="K63" s="1445"/>
      <c r="L63" s="1445"/>
      <c r="M63" s="1445"/>
      <c r="N63" s="1445"/>
      <c r="O63" s="1445"/>
      <c r="P63" s="1445"/>
      <c r="Q63" s="1445"/>
    </row>
    <row r="64" spans="1:17" s="478" customFormat="1">
      <c r="A64" s="1445" t="s">
        <v>227</v>
      </c>
      <c r="B64" s="1445"/>
      <c r="C64" s="1445"/>
      <c r="D64" s="1445"/>
      <c r="E64" s="1445"/>
      <c r="F64" s="1445"/>
      <c r="G64" s="1445"/>
      <c r="H64" s="1445"/>
      <c r="I64" s="1445"/>
      <c r="J64" s="1445"/>
      <c r="K64" s="1445"/>
      <c r="L64" s="1445"/>
      <c r="M64" s="1445"/>
      <c r="N64" s="1445"/>
      <c r="O64" s="1445"/>
      <c r="P64" s="1445"/>
      <c r="Q64" s="1445"/>
    </row>
    <row r="65" spans="1:17" s="478" customFormat="1" ht="7.5" customHeight="1">
      <c r="A65" s="1074"/>
      <c r="B65" s="1154"/>
      <c r="C65" s="1154"/>
      <c r="D65" s="1154"/>
      <c r="E65" s="1154"/>
      <c r="F65" s="1154"/>
      <c r="G65" s="1154"/>
      <c r="H65" s="1154"/>
      <c r="I65" s="1154"/>
      <c r="J65" s="1154"/>
      <c r="K65" s="1154"/>
      <c r="L65" s="1154"/>
      <c r="M65" s="1154"/>
      <c r="N65" s="1154"/>
      <c r="O65" s="1154"/>
      <c r="P65" s="1154"/>
      <c r="Q65" s="1154"/>
    </row>
    <row r="66" spans="1:17" s="656" customFormat="1" ht="14.25" customHeight="1">
      <c r="A66" s="1758" t="s">
        <v>146</v>
      </c>
      <c r="B66" s="1793" t="s">
        <v>428</v>
      </c>
      <c r="C66" s="1793"/>
      <c r="D66" s="1793"/>
      <c r="E66" s="1793"/>
      <c r="F66" s="1793" t="s">
        <v>429</v>
      </c>
      <c r="G66" s="1793"/>
      <c r="H66" s="1793"/>
      <c r="I66" s="1793"/>
      <c r="J66" s="1763" t="s">
        <v>430</v>
      </c>
      <c r="K66" s="1764"/>
      <c r="L66" s="1764"/>
      <c r="M66" s="1765"/>
      <c r="N66" s="1766" t="s">
        <v>142</v>
      </c>
      <c r="O66" s="1767"/>
      <c r="P66" s="1767"/>
      <c r="Q66" s="1768"/>
    </row>
    <row r="67" spans="1:17" s="656" customFormat="1" ht="28.8">
      <c r="A67" s="1759"/>
      <c r="B67" s="239" t="s">
        <v>706</v>
      </c>
      <c r="C67" s="239" t="s">
        <v>396</v>
      </c>
      <c r="D67" s="731" t="s">
        <v>708</v>
      </c>
      <c r="E67" s="731" t="s">
        <v>709</v>
      </c>
      <c r="F67" s="239" t="s">
        <v>706</v>
      </c>
      <c r="G67" s="239" t="s">
        <v>396</v>
      </c>
      <c r="H67" s="731" t="s">
        <v>708</v>
      </c>
      <c r="I67" s="731" t="s">
        <v>709</v>
      </c>
      <c r="J67" s="239" t="s">
        <v>706</v>
      </c>
      <c r="K67" s="239" t="s">
        <v>396</v>
      </c>
      <c r="L67" s="731" t="s">
        <v>708</v>
      </c>
      <c r="M67" s="731" t="s">
        <v>709</v>
      </c>
      <c r="N67" s="239" t="s">
        <v>706</v>
      </c>
      <c r="O67" s="239" t="s">
        <v>396</v>
      </c>
      <c r="P67" s="731" t="s">
        <v>708</v>
      </c>
      <c r="Q67" s="731" t="s">
        <v>709</v>
      </c>
    </row>
    <row r="68" spans="1:17" s="478" customFormat="1" ht="10.65" customHeight="1">
      <c r="A68" s="934" t="s">
        <v>14</v>
      </c>
      <c r="B68" s="767">
        <v>0</v>
      </c>
      <c r="C68" s="767">
        <v>51</v>
      </c>
      <c r="D68" s="767">
        <f>+B68+C68</f>
        <v>51</v>
      </c>
      <c r="E68" s="767">
        <v>0</v>
      </c>
      <c r="F68" s="767">
        <v>0</v>
      </c>
      <c r="G68" s="767">
        <v>0</v>
      </c>
      <c r="H68" s="767">
        <f>+F68+G68</f>
        <v>0</v>
      </c>
      <c r="I68" s="767">
        <v>0</v>
      </c>
      <c r="J68" s="767">
        <v>0</v>
      </c>
      <c r="K68" s="767">
        <v>0</v>
      </c>
      <c r="L68" s="767">
        <f>+J68+K68</f>
        <v>0</v>
      </c>
      <c r="M68" s="767">
        <v>0</v>
      </c>
      <c r="N68" s="767">
        <f>+B68+F68+J68</f>
        <v>0</v>
      </c>
      <c r="O68" s="767">
        <f>+C68+G68+K68</f>
        <v>51</v>
      </c>
      <c r="P68" s="767">
        <f>+D68+H68+L68</f>
        <v>51</v>
      </c>
      <c r="Q68" s="767">
        <f>+E68+I68+M68</f>
        <v>0</v>
      </c>
    </row>
    <row r="69" spans="1:17" s="478" customFormat="1" ht="10.65" customHeight="1">
      <c r="A69" s="934" t="s">
        <v>19</v>
      </c>
      <c r="B69" s="767">
        <v>0</v>
      </c>
      <c r="C69" s="767">
        <v>7</v>
      </c>
      <c r="D69" s="767">
        <f t="shared" ref="D69:D75" si="18">+B69+C69</f>
        <v>7</v>
      </c>
      <c r="E69" s="767">
        <v>0</v>
      </c>
      <c r="F69" s="767">
        <v>1</v>
      </c>
      <c r="G69" s="767">
        <v>0</v>
      </c>
      <c r="H69" s="767">
        <f t="shared" ref="H69:H75" si="19">+F69+G69</f>
        <v>1</v>
      </c>
      <c r="I69" s="767">
        <v>0</v>
      </c>
      <c r="J69" s="767">
        <v>9</v>
      </c>
      <c r="K69" s="767">
        <v>2</v>
      </c>
      <c r="L69" s="767">
        <f t="shared" ref="L69:L75" si="20">+J69+K69</f>
        <v>11</v>
      </c>
      <c r="M69" s="767">
        <v>0</v>
      </c>
      <c r="N69" s="767">
        <f t="shared" ref="N69:Q75" si="21">+B69+F69+J69</f>
        <v>10</v>
      </c>
      <c r="O69" s="767">
        <f t="shared" si="21"/>
        <v>9</v>
      </c>
      <c r="P69" s="767">
        <f t="shared" si="21"/>
        <v>19</v>
      </c>
      <c r="Q69" s="767">
        <f t="shared" si="21"/>
        <v>0</v>
      </c>
    </row>
    <row r="70" spans="1:17" s="478" customFormat="1" ht="10.65" customHeight="1">
      <c r="A70" s="934" t="s">
        <v>60</v>
      </c>
      <c r="B70" s="767">
        <v>15</v>
      </c>
      <c r="C70" s="767">
        <v>30</v>
      </c>
      <c r="D70" s="767">
        <f t="shared" si="18"/>
        <v>45</v>
      </c>
      <c r="E70" s="767">
        <v>18</v>
      </c>
      <c r="F70" s="767">
        <v>6</v>
      </c>
      <c r="G70" s="767">
        <v>0</v>
      </c>
      <c r="H70" s="767">
        <f t="shared" si="19"/>
        <v>6</v>
      </c>
      <c r="I70" s="767">
        <v>0</v>
      </c>
      <c r="J70" s="767">
        <v>4</v>
      </c>
      <c r="K70" s="767">
        <v>10</v>
      </c>
      <c r="L70" s="767">
        <f t="shared" si="20"/>
        <v>14</v>
      </c>
      <c r="M70" s="767">
        <v>0</v>
      </c>
      <c r="N70" s="767">
        <f t="shared" si="21"/>
        <v>25</v>
      </c>
      <c r="O70" s="767">
        <f t="shared" si="21"/>
        <v>40</v>
      </c>
      <c r="P70" s="767">
        <f t="shared" si="21"/>
        <v>65</v>
      </c>
      <c r="Q70" s="767">
        <f t="shared" si="21"/>
        <v>18</v>
      </c>
    </row>
    <row r="71" spans="1:17" s="478" customFormat="1" ht="10.65" customHeight="1">
      <c r="A71" s="934" t="s">
        <v>82</v>
      </c>
      <c r="B71" s="767">
        <v>0</v>
      </c>
      <c r="C71" s="767">
        <v>32</v>
      </c>
      <c r="D71" s="767">
        <f t="shared" si="18"/>
        <v>32</v>
      </c>
      <c r="E71" s="767">
        <v>0</v>
      </c>
      <c r="F71" s="767">
        <v>0</v>
      </c>
      <c r="G71" s="767">
        <v>0</v>
      </c>
      <c r="H71" s="767">
        <f t="shared" si="19"/>
        <v>0</v>
      </c>
      <c r="I71" s="767">
        <v>0</v>
      </c>
      <c r="J71" s="767">
        <v>0</v>
      </c>
      <c r="K71" s="767">
        <v>0</v>
      </c>
      <c r="L71" s="767">
        <f t="shared" si="20"/>
        <v>0</v>
      </c>
      <c r="M71" s="767">
        <v>0</v>
      </c>
      <c r="N71" s="767">
        <f t="shared" si="21"/>
        <v>0</v>
      </c>
      <c r="O71" s="767">
        <f t="shared" si="21"/>
        <v>32</v>
      </c>
      <c r="P71" s="767">
        <f t="shared" si="21"/>
        <v>32</v>
      </c>
      <c r="Q71" s="767">
        <f t="shared" si="21"/>
        <v>0</v>
      </c>
    </row>
    <row r="72" spans="1:17" s="478" customFormat="1" ht="10.65" customHeight="1">
      <c r="A72" s="934" t="s">
        <v>88</v>
      </c>
      <c r="B72" s="767">
        <v>120</v>
      </c>
      <c r="C72" s="767">
        <v>75</v>
      </c>
      <c r="D72" s="767">
        <f t="shared" si="18"/>
        <v>195</v>
      </c>
      <c r="E72" s="767">
        <v>0</v>
      </c>
      <c r="F72" s="767">
        <v>0</v>
      </c>
      <c r="G72" s="767">
        <v>0</v>
      </c>
      <c r="H72" s="767">
        <f t="shared" si="19"/>
        <v>0</v>
      </c>
      <c r="I72" s="767">
        <v>0</v>
      </c>
      <c r="J72" s="767">
        <v>0</v>
      </c>
      <c r="K72" s="767">
        <v>0</v>
      </c>
      <c r="L72" s="767">
        <f t="shared" si="20"/>
        <v>0</v>
      </c>
      <c r="M72" s="767">
        <v>0</v>
      </c>
      <c r="N72" s="767">
        <f t="shared" si="21"/>
        <v>120</v>
      </c>
      <c r="O72" s="767">
        <f t="shared" si="21"/>
        <v>75</v>
      </c>
      <c r="P72" s="767">
        <f t="shared" si="21"/>
        <v>195</v>
      </c>
      <c r="Q72" s="767">
        <f t="shared" si="21"/>
        <v>0</v>
      </c>
    </row>
    <row r="73" spans="1:17" s="478" customFormat="1" ht="10.65" customHeight="1">
      <c r="A73" s="934" t="s">
        <v>108</v>
      </c>
      <c r="B73" s="767">
        <v>24</v>
      </c>
      <c r="C73" s="767">
        <v>0</v>
      </c>
      <c r="D73" s="767">
        <f t="shared" si="18"/>
        <v>24</v>
      </c>
      <c r="E73" s="767">
        <v>0</v>
      </c>
      <c r="F73" s="767">
        <v>5</v>
      </c>
      <c r="G73" s="767">
        <v>0</v>
      </c>
      <c r="H73" s="767">
        <f t="shared" si="19"/>
        <v>5</v>
      </c>
      <c r="I73" s="767">
        <v>0</v>
      </c>
      <c r="J73" s="767">
        <v>0</v>
      </c>
      <c r="K73" s="767">
        <v>0</v>
      </c>
      <c r="L73" s="767">
        <f t="shared" si="20"/>
        <v>0</v>
      </c>
      <c r="M73" s="767">
        <v>0</v>
      </c>
      <c r="N73" s="767">
        <f t="shared" si="21"/>
        <v>29</v>
      </c>
      <c r="O73" s="767">
        <f t="shared" si="21"/>
        <v>0</v>
      </c>
      <c r="P73" s="767">
        <f t="shared" si="21"/>
        <v>29</v>
      </c>
      <c r="Q73" s="767">
        <f t="shared" si="21"/>
        <v>0</v>
      </c>
    </row>
    <row r="74" spans="1:17" s="478" customFormat="1" ht="10.65" customHeight="1">
      <c r="A74" s="934" t="s">
        <v>127</v>
      </c>
      <c r="B74" s="767">
        <v>8</v>
      </c>
      <c r="C74" s="767">
        <v>85</v>
      </c>
      <c r="D74" s="767">
        <f t="shared" si="18"/>
        <v>93</v>
      </c>
      <c r="E74" s="767">
        <v>0</v>
      </c>
      <c r="F74" s="767">
        <v>6</v>
      </c>
      <c r="G74" s="767">
        <v>96</v>
      </c>
      <c r="H74" s="767">
        <f t="shared" si="19"/>
        <v>102</v>
      </c>
      <c r="I74" s="767">
        <v>0</v>
      </c>
      <c r="J74" s="767">
        <v>0</v>
      </c>
      <c r="K74" s="767">
        <v>38</v>
      </c>
      <c r="L74" s="767">
        <f t="shared" si="20"/>
        <v>38</v>
      </c>
      <c r="M74" s="767">
        <v>0</v>
      </c>
      <c r="N74" s="767">
        <f t="shared" si="21"/>
        <v>14</v>
      </c>
      <c r="O74" s="767">
        <f t="shared" si="21"/>
        <v>219</v>
      </c>
      <c r="P74" s="767">
        <f t="shared" si="21"/>
        <v>233</v>
      </c>
      <c r="Q74" s="767">
        <f t="shared" si="21"/>
        <v>0</v>
      </c>
    </row>
    <row r="75" spans="1:17" s="478" customFormat="1" ht="10.65" customHeight="1" thickBot="1">
      <c r="A75" s="934" t="s">
        <v>134</v>
      </c>
      <c r="B75" s="767">
        <v>32</v>
      </c>
      <c r="C75" s="767">
        <v>0</v>
      </c>
      <c r="D75" s="767">
        <f t="shared" si="18"/>
        <v>32</v>
      </c>
      <c r="E75" s="767">
        <v>0</v>
      </c>
      <c r="F75" s="767">
        <v>22</v>
      </c>
      <c r="G75" s="767">
        <v>0</v>
      </c>
      <c r="H75" s="767">
        <f t="shared" si="19"/>
        <v>22</v>
      </c>
      <c r="I75" s="767">
        <v>0</v>
      </c>
      <c r="J75" s="767">
        <v>0</v>
      </c>
      <c r="K75" s="767">
        <v>0</v>
      </c>
      <c r="L75" s="767">
        <f t="shared" si="20"/>
        <v>0</v>
      </c>
      <c r="M75" s="767">
        <v>0</v>
      </c>
      <c r="N75" s="767">
        <f t="shared" si="21"/>
        <v>54</v>
      </c>
      <c r="O75" s="767">
        <f t="shared" si="21"/>
        <v>0</v>
      </c>
      <c r="P75" s="767">
        <f t="shared" si="21"/>
        <v>54</v>
      </c>
      <c r="Q75" s="767">
        <f t="shared" si="21"/>
        <v>0</v>
      </c>
    </row>
    <row r="76" spans="1:17" s="478" customFormat="1" ht="13.5" customHeight="1" thickBot="1">
      <c r="A76" s="768" t="s">
        <v>143</v>
      </c>
      <c r="B76" s="763">
        <f t="shared" ref="B76:Q76" si="22">SUM(B68:B75)</f>
        <v>199</v>
      </c>
      <c r="C76" s="763">
        <f t="shared" si="22"/>
        <v>280</v>
      </c>
      <c r="D76" s="763">
        <f t="shared" si="22"/>
        <v>479</v>
      </c>
      <c r="E76" s="763">
        <f t="shared" si="22"/>
        <v>18</v>
      </c>
      <c r="F76" s="763">
        <f t="shared" si="22"/>
        <v>40</v>
      </c>
      <c r="G76" s="763">
        <f t="shared" si="22"/>
        <v>96</v>
      </c>
      <c r="H76" s="763">
        <f t="shared" si="22"/>
        <v>136</v>
      </c>
      <c r="I76" s="763">
        <f t="shared" si="22"/>
        <v>0</v>
      </c>
      <c r="J76" s="763">
        <f t="shared" si="22"/>
        <v>13</v>
      </c>
      <c r="K76" s="763">
        <f t="shared" si="22"/>
        <v>50</v>
      </c>
      <c r="L76" s="763">
        <f t="shared" si="22"/>
        <v>63</v>
      </c>
      <c r="M76" s="763">
        <f t="shared" si="22"/>
        <v>0</v>
      </c>
      <c r="N76" s="763">
        <f t="shared" si="22"/>
        <v>252</v>
      </c>
      <c r="O76" s="763">
        <f t="shared" si="22"/>
        <v>426</v>
      </c>
      <c r="P76" s="763">
        <f t="shared" si="22"/>
        <v>678</v>
      </c>
      <c r="Q76" s="769">
        <f t="shared" si="22"/>
        <v>18</v>
      </c>
    </row>
  </sheetData>
  <mergeCells count="28">
    <mergeCell ref="A2:Q2"/>
    <mergeCell ref="A3:Q3"/>
    <mergeCell ref="A5:A6"/>
    <mergeCell ref="B5:E5"/>
    <mergeCell ref="F5:I5"/>
    <mergeCell ref="J5:M5"/>
    <mergeCell ref="N5:Q5"/>
    <mergeCell ref="A30:Q30"/>
    <mergeCell ref="A31:Q31"/>
    <mergeCell ref="A33:A34"/>
    <mergeCell ref="B33:E33"/>
    <mergeCell ref="F33:I33"/>
    <mergeCell ref="J33:M33"/>
    <mergeCell ref="N33:Q33"/>
    <mergeCell ref="A47:Q47"/>
    <mergeCell ref="A48:Q48"/>
    <mergeCell ref="A50:A51"/>
    <mergeCell ref="B50:E50"/>
    <mergeCell ref="F50:I50"/>
    <mergeCell ref="J50:M50"/>
    <mergeCell ref="N50:Q50"/>
    <mergeCell ref="A63:Q63"/>
    <mergeCell ref="A64:Q64"/>
    <mergeCell ref="A66:A67"/>
    <mergeCell ref="B66:E66"/>
    <mergeCell ref="F66:I66"/>
    <mergeCell ref="J66:M66"/>
    <mergeCell ref="N66:Q66"/>
  </mergeCells>
  <printOptions horizontalCentered="1"/>
  <pageMargins left="0.51181102362204722" right="0.31496062992125984" top="0.39370078740157483" bottom="0.35433070866141736" header="0.31496062992125984" footer="0.31496062992125984"/>
  <pageSetup paperSize="9" scale="95" orientation="landscape" r:id="rId1"/>
  <headerFooter>
    <oddFooter>&amp;C &amp;P</oddFooter>
  </headerFooter>
  <rowBreaks count="1" manualBreakCount="1">
    <brk id="29" max="16383" man="1"/>
  </rowBreaks>
  <ignoredErrors>
    <ignoredError sqref="D7:I27" 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I81"/>
  <sheetViews>
    <sheetView topLeftCell="A49" workbookViewId="0">
      <selection activeCell="C19" sqref="C19"/>
    </sheetView>
  </sheetViews>
  <sheetFormatPr baseColWidth="10" defaultColWidth="11.44140625" defaultRowHeight="13.8"/>
  <cols>
    <col min="1" max="1" width="30.88671875" style="478" customWidth="1"/>
    <col min="2" max="2" width="6.88671875" style="305" customWidth="1"/>
    <col min="3" max="3" width="5.6640625" style="478" customWidth="1"/>
    <col min="4" max="4" width="7" style="478" customWidth="1"/>
    <col min="5" max="5" width="8.109375" style="478" customWidth="1"/>
    <col min="6" max="7" width="5.6640625" style="478" customWidth="1"/>
    <col min="8" max="8" width="6.5546875" style="478" customWidth="1"/>
    <col min="9" max="9" width="8.33203125" style="478" customWidth="1"/>
    <col min="10" max="11" width="5.6640625" style="478" customWidth="1"/>
    <col min="12" max="12" width="6.5546875" style="478" customWidth="1"/>
    <col min="13" max="13" width="8.33203125" style="478" customWidth="1"/>
    <col min="14" max="15" width="5.6640625" style="478" customWidth="1"/>
    <col min="16" max="16" width="7" style="478" customWidth="1"/>
    <col min="17" max="17" width="7.88671875" style="478" customWidth="1"/>
    <col min="18" max="16384" width="11.44140625" style="478"/>
  </cols>
  <sheetData>
    <row r="1" spans="1:17">
      <c r="A1" s="1726" t="s">
        <v>822</v>
      </c>
      <c r="B1" s="1726"/>
      <c r="C1" s="1726"/>
      <c r="D1" s="1726"/>
      <c r="E1" s="1726"/>
      <c r="F1" s="1726"/>
      <c r="G1" s="1726"/>
      <c r="H1" s="1726"/>
      <c r="I1" s="1726"/>
      <c r="J1" s="1726"/>
      <c r="K1" s="1726"/>
      <c r="L1" s="1726"/>
      <c r="M1" s="1726"/>
      <c r="N1" s="1726"/>
      <c r="O1" s="1726"/>
      <c r="P1" s="1726"/>
      <c r="Q1" s="1726"/>
    </row>
    <row r="2" spans="1:17">
      <c r="A2" s="1726" t="s">
        <v>227</v>
      </c>
      <c r="B2" s="1726"/>
      <c r="C2" s="1726"/>
      <c r="D2" s="1726"/>
      <c r="E2" s="1726"/>
      <c r="F2" s="1726"/>
      <c r="G2" s="1726"/>
      <c r="H2" s="1726"/>
      <c r="I2" s="1726"/>
      <c r="J2" s="1726"/>
      <c r="K2" s="1726"/>
      <c r="L2" s="1726"/>
      <c r="M2" s="1726"/>
      <c r="N2" s="1726"/>
      <c r="O2" s="1726"/>
      <c r="P2" s="1726"/>
      <c r="Q2" s="1726"/>
    </row>
    <row r="3" spans="1:17" ht="11.1" customHeight="1">
      <c r="A3" s="1255"/>
      <c r="B3" s="30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1256"/>
      <c r="O3" s="1256"/>
      <c r="P3" s="1256"/>
      <c r="Q3" s="1256"/>
    </row>
    <row r="4" spans="1:17" s="656" customFormat="1" ht="9.6">
      <c r="A4" s="1832" t="s">
        <v>457</v>
      </c>
      <c r="B4" s="1834" t="s">
        <v>428</v>
      </c>
      <c r="C4" s="1835"/>
      <c r="D4" s="1835"/>
      <c r="E4" s="1836"/>
      <c r="F4" s="1834" t="s">
        <v>429</v>
      </c>
      <c r="G4" s="1835"/>
      <c r="H4" s="1835"/>
      <c r="I4" s="1836"/>
      <c r="J4" s="1763" t="s">
        <v>430</v>
      </c>
      <c r="K4" s="1764"/>
      <c r="L4" s="1764"/>
      <c r="M4" s="1765"/>
      <c r="N4" s="1766" t="s">
        <v>142</v>
      </c>
      <c r="O4" s="1767"/>
      <c r="P4" s="1767"/>
      <c r="Q4" s="1768"/>
    </row>
    <row r="5" spans="1:17" s="656" customFormat="1" ht="25.5" customHeight="1">
      <c r="A5" s="1833"/>
      <c r="B5" s="274" t="s">
        <v>706</v>
      </c>
      <c r="C5" s="274" t="s">
        <v>396</v>
      </c>
      <c r="D5" s="275" t="s">
        <v>708</v>
      </c>
      <c r="E5" s="275" t="s">
        <v>709</v>
      </c>
      <c r="F5" s="274" t="s">
        <v>706</v>
      </c>
      <c r="G5" s="274" t="s">
        <v>396</v>
      </c>
      <c r="H5" s="275" t="s">
        <v>708</v>
      </c>
      <c r="I5" s="275" t="s">
        <v>709</v>
      </c>
      <c r="J5" s="274" t="s">
        <v>706</v>
      </c>
      <c r="K5" s="274" t="s">
        <v>396</v>
      </c>
      <c r="L5" s="275" t="s">
        <v>708</v>
      </c>
      <c r="M5" s="275" t="s">
        <v>709</v>
      </c>
      <c r="N5" s="274" t="s">
        <v>706</v>
      </c>
      <c r="O5" s="274" t="s">
        <v>396</v>
      </c>
      <c r="P5" s="275" t="s">
        <v>708</v>
      </c>
      <c r="Q5" s="275" t="s">
        <v>709</v>
      </c>
    </row>
    <row r="6" spans="1:17">
      <c r="A6" s="925" t="s">
        <v>8</v>
      </c>
      <c r="B6" s="923"/>
      <c r="C6" s="923"/>
      <c r="D6" s="924"/>
      <c r="E6" s="924"/>
      <c r="F6" s="923"/>
      <c r="G6" s="923"/>
      <c r="H6" s="924"/>
      <c r="I6" s="924"/>
      <c r="J6" s="923"/>
      <c r="K6" s="923"/>
      <c r="L6" s="924"/>
      <c r="M6" s="924"/>
      <c r="N6" s="923"/>
      <c r="O6" s="923"/>
      <c r="P6" s="924"/>
      <c r="Q6" s="924"/>
    </row>
    <row r="7" spans="1:17">
      <c r="A7" s="865" t="s">
        <v>522</v>
      </c>
      <c r="B7" s="773">
        <v>0</v>
      </c>
      <c r="C7" s="773">
        <v>16</v>
      </c>
      <c r="D7" s="773">
        <v>16</v>
      </c>
      <c r="E7" s="773">
        <v>0</v>
      </c>
      <c r="F7" s="773">
        <v>0</v>
      </c>
      <c r="G7" s="773">
        <v>10</v>
      </c>
      <c r="H7" s="773">
        <v>10</v>
      </c>
      <c r="I7" s="773">
        <v>1</v>
      </c>
      <c r="J7" s="773">
        <v>0</v>
      </c>
      <c r="K7" s="773">
        <v>8</v>
      </c>
      <c r="L7" s="773">
        <v>8</v>
      </c>
      <c r="M7" s="773">
        <v>1</v>
      </c>
      <c r="N7" s="773">
        <v>0</v>
      </c>
      <c r="O7" s="773">
        <v>34</v>
      </c>
      <c r="P7" s="773">
        <v>34</v>
      </c>
      <c r="Q7" s="773">
        <v>2</v>
      </c>
    </row>
    <row r="8" spans="1:17">
      <c r="A8" s="926" t="s">
        <v>19</v>
      </c>
      <c r="B8" s="773"/>
      <c r="C8" s="773"/>
      <c r="D8" s="773"/>
      <c r="E8" s="773"/>
      <c r="F8" s="773"/>
      <c r="G8" s="773"/>
      <c r="H8" s="773"/>
      <c r="I8" s="773"/>
      <c r="J8" s="773"/>
      <c r="K8" s="773"/>
      <c r="L8" s="773"/>
      <c r="M8" s="773"/>
      <c r="N8" s="773"/>
      <c r="O8" s="773"/>
      <c r="P8" s="773"/>
      <c r="Q8" s="773"/>
    </row>
    <row r="9" spans="1:17">
      <c r="A9" s="774" t="s">
        <v>524</v>
      </c>
      <c r="B9" s="775">
        <v>64</v>
      </c>
      <c r="C9" s="772">
        <v>40</v>
      </c>
      <c r="D9" s="772">
        <v>104</v>
      </c>
      <c r="E9" s="772">
        <v>2</v>
      </c>
      <c r="F9" s="772">
        <v>44</v>
      </c>
      <c r="G9" s="772">
        <v>0</v>
      </c>
      <c r="H9" s="772">
        <v>44</v>
      </c>
      <c r="I9" s="772">
        <v>0</v>
      </c>
      <c r="J9" s="776">
        <v>49</v>
      </c>
      <c r="K9" s="772">
        <v>39</v>
      </c>
      <c r="L9" s="772">
        <v>88</v>
      </c>
      <c r="M9" s="772">
        <v>0</v>
      </c>
      <c r="N9" s="773">
        <v>157</v>
      </c>
      <c r="O9" s="773">
        <v>79</v>
      </c>
      <c r="P9" s="773">
        <v>236</v>
      </c>
      <c r="Q9" s="773">
        <v>2</v>
      </c>
    </row>
    <row r="10" spans="1:17">
      <c r="A10" s="774" t="s">
        <v>525</v>
      </c>
      <c r="B10" s="775">
        <v>37</v>
      </c>
      <c r="C10" s="772">
        <v>0</v>
      </c>
      <c r="D10" s="772">
        <v>37</v>
      </c>
      <c r="E10" s="772">
        <v>0</v>
      </c>
      <c r="F10" s="772">
        <v>30</v>
      </c>
      <c r="G10" s="772">
        <v>0</v>
      </c>
      <c r="H10" s="772">
        <v>30</v>
      </c>
      <c r="I10" s="772">
        <v>0</v>
      </c>
      <c r="J10" s="772">
        <v>19</v>
      </c>
      <c r="K10" s="772">
        <v>21</v>
      </c>
      <c r="L10" s="772">
        <v>40</v>
      </c>
      <c r="M10" s="772">
        <v>0</v>
      </c>
      <c r="N10" s="773">
        <v>86</v>
      </c>
      <c r="O10" s="773">
        <v>21</v>
      </c>
      <c r="P10" s="773">
        <v>107</v>
      </c>
      <c r="Q10" s="773">
        <v>0</v>
      </c>
    </row>
    <row r="11" spans="1:17">
      <c r="A11" s="774" t="s">
        <v>526</v>
      </c>
      <c r="B11" s="775">
        <v>128</v>
      </c>
      <c r="C11" s="772">
        <v>127</v>
      </c>
      <c r="D11" s="772">
        <v>255</v>
      </c>
      <c r="E11" s="772">
        <v>12</v>
      </c>
      <c r="F11" s="772">
        <v>68</v>
      </c>
      <c r="G11" s="772">
        <v>106</v>
      </c>
      <c r="H11" s="772">
        <v>174</v>
      </c>
      <c r="I11" s="772">
        <v>2</v>
      </c>
      <c r="J11" s="776">
        <v>122</v>
      </c>
      <c r="K11" s="772">
        <v>96</v>
      </c>
      <c r="L11" s="772">
        <v>218</v>
      </c>
      <c r="M11" s="772">
        <v>39</v>
      </c>
      <c r="N11" s="773">
        <v>318</v>
      </c>
      <c r="O11" s="773">
        <v>329</v>
      </c>
      <c r="P11" s="773">
        <v>647</v>
      </c>
      <c r="Q11" s="773">
        <v>53</v>
      </c>
    </row>
    <row r="12" spans="1:17">
      <c r="A12" s="774" t="s">
        <v>694</v>
      </c>
      <c r="B12" s="775">
        <v>0</v>
      </c>
      <c r="C12" s="776">
        <v>8</v>
      </c>
      <c r="D12" s="772">
        <v>8</v>
      </c>
      <c r="E12" s="772">
        <v>1</v>
      </c>
      <c r="F12" s="772">
        <v>0</v>
      </c>
      <c r="G12" s="776">
        <v>6</v>
      </c>
      <c r="H12" s="772">
        <v>6</v>
      </c>
      <c r="I12" s="772">
        <v>0</v>
      </c>
      <c r="J12" s="772">
        <v>0</v>
      </c>
      <c r="K12" s="772">
        <v>0</v>
      </c>
      <c r="L12" s="772">
        <v>0</v>
      </c>
      <c r="M12" s="772">
        <v>0</v>
      </c>
      <c r="N12" s="773">
        <v>0</v>
      </c>
      <c r="O12" s="773">
        <v>14</v>
      </c>
      <c r="P12" s="773">
        <v>14</v>
      </c>
      <c r="Q12" s="773">
        <v>1</v>
      </c>
    </row>
    <row r="13" spans="1:17">
      <c r="A13" s="770" t="s">
        <v>40</v>
      </c>
      <c r="B13" s="775"/>
      <c r="C13" s="776"/>
      <c r="D13" s="772"/>
      <c r="E13" s="772"/>
      <c r="F13" s="772"/>
      <c r="G13" s="776"/>
      <c r="H13" s="772"/>
      <c r="I13" s="772"/>
      <c r="J13" s="772"/>
      <c r="K13" s="772"/>
      <c r="L13" s="772"/>
      <c r="M13" s="772"/>
      <c r="N13" s="773"/>
      <c r="O13" s="773"/>
      <c r="P13" s="773"/>
      <c r="Q13" s="773"/>
    </row>
    <row r="14" spans="1:17">
      <c r="A14" s="774" t="s">
        <v>527</v>
      </c>
      <c r="B14" s="771">
        <v>3</v>
      </c>
      <c r="C14" s="772">
        <v>0</v>
      </c>
      <c r="D14" s="772">
        <v>3</v>
      </c>
      <c r="E14" s="772">
        <v>0</v>
      </c>
      <c r="F14" s="772">
        <v>0</v>
      </c>
      <c r="G14" s="772">
        <v>0</v>
      </c>
      <c r="H14" s="772">
        <v>0</v>
      </c>
      <c r="I14" s="772">
        <v>0</v>
      </c>
      <c r="J14" s="772">
        <v>0</v>
      </c>
      <c r="K14" s="772">
        <v>0</v>
      </c>
      <c r="L14" s="772">
        <v>0</v>
      </c>
      <c r="M14" s="772">
        <v>0</v>
      </c>
      <c r="N14" s="773">
        <v>3</v>
      </c>
      <c r="O14" s="773">
        <v>0</v>
      </c>
      <c r="P14" s="773">
        <v>3</v>
      </c>
      <c r="Q14" s="773">
        <v>0</v>
      </c>
    </row>
    <row r="15" spans="1:17">
      <c r="A15" s="770" t="s">
        <v>44</v>
      </c>
      <c r="B15" s="771"/>
      <c r="C15" s="772"/>
      <c r="D15" s="772"/>
      <c r="E15" s="772"/>
      <c r="F15" s="772"/>
      <c r="G15" s="772"/>
      <c r="H15" s="772"/>
      <c r="I15" s="772"/>
      <c r="J15" s="772"/>
      <c r="K15" s="772"/>
      <c r="L15" s="772"/>
      <c r="M15" s="772"/>
      <c r="N15" s="773"/>
      <c r="O15" s="773"/>
      <c r="P15" s="773"/>
      <c r="Q15" s="773"/>
    </row>
    <row r="16" spans="1:17">
      <c r="A16" s="774" t="s">
        <v>528</v>
      </c>
      <c r="B16" s="771">
        <v>104</v>
      </c>
      <c r="C16" s="772">
        <v>9</v>
      </c>
      <c r="D16" s="772">
        <v>113</v>
      </c>
      <c r="E16" s="772">
        <v>0</v>
      </c>
      <c r="F16" s="776">
        <v>30</v>
      </c>
      <c r="G16" s="772">
        <v>9</v>
      </c>
      <c r="H16" s="772">
        <v>39</v>
      </c>
      <c r="I16" s="772">
        <v>0</v>
      </c>
      <c r="J16" s="772">
        <v>0</v>
      </c>
      <c r="K16" s="772">
        <v>9</v>
      </c>
      <c r="L16" s="772">
        <v>9</v>
      </c>
      <c r="M16" s="772">
        <v>0</v>
      </c>
      <c r="N16" s="773">
        <v>134</v>
      </c>
      <c r="O16" s="773">
        <v>27</v>
      </c>
      <c r="P16" s="773">
        <v>161</v>
      </c>
      <c r="Q16" s="773">
        <v>0</v>
      </c>
    </row>
    <row r="17" spans="1:17">
      <c r="A17" s="770" t="s">
        <v>60</v>
      </c>
      <c r="B17" s="771"/>
      <c r="C17" s="772"/>
      <c r="D17" s="772"/>
      <c r="E17" s="772"/>
      <c r="F17" s="776"/>
      <c r="G17" s="772"/>
      <c r="H17" s="772"/>
      <c r="I17" s="772"/>
      <c r="J17" s="772"/>
      <c r="K17" s="772"/>
      <c r="L17" s="772"/>
      <c r="M17" s="772"/>
      <c r="N17" s="773"/>
      <c r="O17" s="773"/>
      <c r="P17" s="773"/>
      <c r="Q17" s="773"/>
    </row>
    <row r="18" spans="1:17">
      <c r="A18" s="774" t="s">
        <v>700</v>
      </c>
      <c r="B18" s="771">
        <v>0</v>
      </c>
      <c r="C18" s="772">
        <v>28</v>
      </c>
      <c r="D18" s="772">
        <v>28</v>
      </c>
      <c r="E18" s="772">
        <v>0</v>
      </c>
      <c r="F18" s="776">
        <v>0</v>
      </c>
      <c r="G18" s="772">
        <v>20</v>
      </c>
      <c r="H18" s="772">
        <v>20</v>
      </c>
      <c r="I18" s="772">
        <v>0</v>
      </c>
      <c r="J18" s="772">
        <v>0</v>
      </c>
      <c r="K18" s="772">
        <v>22</v>
      </c>
      <c r="L18" s="772">
        <v>22</v>
      </c>
      <c r="M18" s="772">
        <v>0</v>
      </c>
      <c r="N18" s="773">
        <v>0</v>
      </c>
      <c r="O18" s="773">
        <v>70</v>
      </c>
      <c r="P18" s="773">
        <v>70</v>
      </c>
      <c r="Q18" s="773">
        <v>0</v>
      </c>
    </row>
    <row r="19" spans="1:17">
      <c r="A19" s="770" t="s">
        <v>72</v>
      </c>
      <c r="B19" s="771"/>
      <c r="C19" s="772"/>
      <c r="D19" s="772"/>
      <c r="E19" s="772"/>
      <c r="F19" s="776"/>
      <c r="G19" s="772"/>
      <c r="H19" s="772"/>
      <c r="I19" s="772"/>
      <c r="J19" s="772"/>
      <c r="K19" s="772"/>
      <c r="L19" s="772"/>
      <c r="M19" s="772"/>
      <c r="N19" s="773"/>
      <c r="O19" s="773"/>
      <c r="P19" s="773"/>
      <c r="Q19" s="773"/>
    </row>
    <row r="20" spans="1:17">
      <c r="A20" s="774" t="s">
        <v>530</v>
      </c>
      <c r="B20" s="771">
        <v>150</v>
      </c>
      <c r="C20" s="776">
        <v>90</v>
      </c>
      <c r="D20" s="772">
        <v>240</v>
      </c>
      <c r="E20" s="772">
        <v>0</v>
      </c>
      <c r="F20" s="776">
        <v>80</v>
      </c>
      <c r="G20" s="776">
        <v>32</v>
      </c>
      <c r="H20" s="772">
        <v>112</v>
      </c>
      <c r="I20" s="772">
        <v>1</v>
      </c>
      <c r="J20" s="772">
        <v>0</v>
      </c>
      <c r="K20" s="776">
        <v>1</v>
      </c>
      <c r="L20" s="772">
        <v>1</v>
      </c>
      <c r="M20" s="772">
        <v>1</v>
      </c>
      <c r="N20" s="773">
        <v>230</v>
      </c>
      <c r="O20" s="773">
        <v>123</v>
      </c>
      <c r="P20" s="773">
        <v>353</v>
      </c>
      <c r="Q20" s="773">
        <v>2</v>
      </c>
    </row>
    <row r="21" spans="1:17">
      <c r="A21" s="770" t="s">
        <v>79</v>
      </c>
      <c r="B21" s="771"/>
      <c r="C21" s="776"/>
      <c r="D21" s="772"/>
      <c r="E21" s="772"/>
      <c r="F21" s="776"/>
      <c r="G21" s="776"/>
      <c r="H21" s="772"/>
      <c r="I21" s="772"/>
      <c r="J21" s="772"/>
      <c r="K21" s="776"/>
      <c r="L21" s="772"/>
      <c r="M21" s="772"/>
      <c r="N21" s="773"/>
      <c r="O21" s="773"/>
      <c r="P21" s="773"/>
      <c r="Q21" s="773"/>
    </row>
    <row r="22" spans="1:17">
      <c r="A22" s="774" t="s">
        <v>531</v>
      </c>
      <c r="B22" s="775">
        <v>48</v>
      </c>
      <c r="C22" s="772">
        <v>21</v>
      </c>
      <c r="D22" s="772">
        <v>69</v>
      </c>
      <c r="E22" s="772">
        <v>0</v>
      </c>
      <c r="F22" s="772">
        <v>0</v>
      </c>
      <c r="G22" s="772">
        <v>0</v>
      </c>
      <c r="H22" s="772">
        <v>0</v>
      </c>
      <c r="I22" s="772">
        <v>0</v>
      </c>
      <c r="J22" s="772">
        <v>0</v>
      </c>
      <c r="K22" s="772">
        <v>0</v>
      </c>
      <c r="L22" s="772">
        <v>0</v>
      </c>
      <c r="M22" s="772">
        <v>0</v>
      </c>
      <c r="N22" s="773">
        <v>48</v>
      </c>
      <c r="O22" s="773">
        <v>21</v>
      </c>
      <c r="P22" s="773">
        <v>69</v>
      </c>
      <c r="Q22" s="773">
        <v>0</v>
      </c>
    </row>
    <row r="23" spans="1:17">
      <c r="A23" s="770" t="s">
        <v>82</v>
      </c>
      <c r="B23" s="775"/>
      <c r="C23" s="772"/>
      <c r="D23" s="772"/>
      <c r="E23" s="772"/>
      <c r="F23" s="772"/>
      <c r="G23" s="772"/>
      <c r="H23" s="772"/>
      <c r="I23" s="772"/>
      <c r="J23" s="772"/>
      <c r="K23" s="772"/>
      <c r="L23" s="772"/>
      <c r="M23" s="772"/>
      <c r="N23" s="773"/>
      <c r="O23" s="773"/>
      <c r="P23" s="773"/>
      <c r="Q23" s="773"/>
    </row>
    <row r="24" spans="1:17">
      <c r="A24" s="774" t="s">
        <v>533</v>
      </c>
      <c r="B24" s="775">
        <v>0</v>
      </c>
      <c r="C24" s="772">
        <v>0</v>
      </c>
      <c r="D24" s="772">
        <v>0</v>
      </c>
      <c r="E24" s="772">
        <v>0</v>
      </c>
      <c r="F24" s="776">
        <v>6</v>
      </c>
      <c r="G24" s="772">
        <v>0</v>
      </c>
      <c r="H24" s="772">
        <v>6</v>
      </c>
      <c r="I24" s="772">
        <v>0</v>
      </c>
      <c r="J24" s="772">
        <v>0</v>
      </c>
      <c r="K24" s="772">
        <v>0</v>
      </c>
      <c r="L24" s="772">
        <v>0</v>
      </c>
      <c r="M24" s="772">
        <v>0</v>
      </c>
      <c r="N24" s="773">
        <v>6</v>
      </c>
      <c r="O24" s="773">
        <v>0</v>
      </c>
      <c r="P24" s="773">
        <v>6</v>
      </c>
      <c r="Q24" s="773">
        <v>0</v>
      </c>
    </row>
    <row r="25" spans="1:17">
      <c r="A25" s="770" t="s">
        <v>108</v>
      </c>
      <c r="B25" s="775"/>
      <c r="C25" s="772"/>
      <c r="D25" s="772"/>
      <c r="E25" s="772"/>
      <c r="F25" s="776"/>
      <c r="G25" s="772"/>
      <c r="H25" s="772"/>
      <c r="I25" s="772"/>
      <c r="J25" s="772"/>
      <c r="K25" s="772"/>
      <c r="L25" s="772"/>
      <c r="M25" s="772"/>
      <c r="N25" s="773"/>
      <c r="O25" s="773"/>
      <c r="P25" s="773"/>
      <c r="Q25" s="773"/>
    </row>
    <row r="26" spans="1:17">
      <c r="A26" s="774" t="s">
        <v>701</v>
      </c>
      <c r="B26" s="775">
        <v>7</v>
      </c>
      <c r="C26" s="776">
        <v>7</v>
      </c>
      <c r="D26" s="772">
        <v>14</v>
      </c>
      <c r="E26" s="772">
        <v>0</v>
      </c>
      <c r="F26" s="776">
        <v>4</v>
      </c>
      <c r="G26" s="772">
        <v>1</v>
      </c>
      <c r="H26" s="772">
        <v>5</v>
      </c>
      <c r="I26" s="772">
        <v>0</v>
      </c>
      <c r="J26" s="772">
        <v>7</v>
      </c>
      <c r="K26" s="772">
        <v>1</v>
      </c>
      <c r="L26" s="772">
        <v>8</v>
      </c>
      <c r="M26" s="772">
        <v>0</v>
      </c>
      <c r="N26" s="773">
        <v>18</v>
      </c>
      <c r="O26" s="773">
        <v>9</v>
      </c>
      <c r="P26" s="773">
        <v>27</v>
      </c>
      <c r="Q26" s="773">
        <v>0</v>
      </c>
    </row>
    <row r="27" spans="1:17">
      <c r="A27" s="774" t="s">
        <v>535</v>
      </c>
      <c r="B27" s="771">
        <v>29</v>
      </c>
      <c r="C27" s="772">
        <v>0</v>
      </c>
      <c r="D27" s="772">
        <v>29</v>
      </c>
      <c r="E27" s="772">
        <v>0</v>
      </c>
      <c r="F27" s="772">
        <v>0</v>
      </c>
      <c r="G27" s="772">
        <v>0</v>
      </c>
      <c r="H27" s="772">
        <v>0</v>
      </c>
      <c r="I27" s="772">
        <v>0</v>
      </c>
      <c r="J27" s="772">
        <v>0</v>
      </c>
      <c r="K27" s="772">
        <v>0</v>
      </c>
      <c r="L27" s="772">
        <v>0</v>
      </c>
      <c r="M27" s="772">
        <v>0</v>
      </c>
      <c r="N27" s="773">
        <v>29</v>
      </c>
      <c r="O27" s="773">
        <v>0</v>
      </c>
      <c r="P27" s="773">
        <v>29</v>
      </c>
      <c r="Q27" s="773">
        <v>0</v>
      </c>
    </row>
    <row r="28" spans="1:17">
      <c r="A28" s="770" t="s">
        <v>127</v>
      </c>
      <c r="B28" s="771"/>
      <c r="C28" s="772"/>
      <c r="D28" s="772"/>
      <c r="E28" s="772"/>
      <c r="F28" s="772"/>
      <c r="G28" s="772"/>
      <c r="H28" s="772"/>
      <c r="I28" s="772"/>
      <c r="J28" s="772"/>
      <c r="K28" s="772"/>
      <c r="L28" s="772"/>
      <c r="M28" s="772"/>
      <c r="N28" s="773"/>
      <c r="O28" s="773"/>
      <c r="P28" s="773"/>
      <c r="Q28" s="773"/>
    </row>
    <row r="29" spans="1:17">
      <c r="A29" s="774" t="s">
        <v>537</v>
      </c>
      <c r="B29" s="775">
        <v>2</v>
      </c>
      <c r="C29" s="776">
        <v>7</v>
      </c>
      <c r="D29" s="772">
        <v>9</v>
      </c>
      <c r="E29" s="772">
        <v>0</v>
      </c>
      <c r="F29" s="772">
        <v>0</v>
      </c>
      <c r="G29" s="772">
        <v>0</v>
      </c>
      <c r="H29" s="772">
        <v>0</v>
      </c>
      <c r="I29" s="772">
        <v>0</v>
      </c>
      <c r="J29" s="772">
        <v>0</v>
      </c>
      <c r="K29" s="772">
        <v>0</v>
      </c>
      <c r="L29" s="772">
        <v>0</v>
      </c>
      <c r="M29" s="772">
        <v>0</v>
      </c>
      <c r="N29" s="773">
        <v>2</v>
      </c>
      <c r="O29" s="773">
        <v>7</v>
      </c>
      <c r="P29" s="773">
        <v>9</v>
      </c>
      <c r="Q29" s="773">
        <v>0</v>
      </c>
    </row>
    <row r="30" spans="1:17">
      <c r="A30" s="774" t="s">
        <v>539</v>
      </c>
      <c r="B30" s="775">
        <v>0</v>
      </c>
      <c r="C30" s="776">
        <v>74</v>
      </c>
      <c r="D30" s="772">
        <v>74</v>
      </c>
      <c r="E30" s="772">
        <v>0</v>
      </c>
      <c r="F30" s="772">
        <v>0</v>
      </c>
      <c r="G30" s="776">
        <v>68</v>
      </c>
      <c r="H30" s="772">
        <v>68</v>
      </c>
      <c r="I30" s="772">
        <v>0</v>
      </c>
      <c r="J30" s="772">
        <v>0</v>
      </c>
      <c r="K30" s="772">
        <v>42</v>
      </c>
      <c r="L30" s="772">
        <v>42</v>
      </c>
      <c r="M30" s="772">
        <v>0</v>
      </c>
      <c r="N30" s="773">
        <v>0</v>
      </c>
      <c r="O30" s="773">
        <v>184</v>
      </c>
      <c r="P30" s="773">
        <v>184</v>
      </c>
      <c r="Q30" s="773">
        <v>0</v>
      </c>
    </row>
    <row r="31" spans="1:17">
      <c r="A31" s="1152" t="s">
        <v>143</v>
      </c>
      <c r="B31" s="1257">
        <f>SUM(B7:B30)</f>
        <v>572</v>
      </c>
      <c r="C31" s="1152">
        <f t="shared" ref="C31:Q31" si="0">SUM(C7:C30)</f>
        <v>427</v>
      </c>
      <c r="D31" s="1152">
        <f t="shared" si="0"/>
        <v>999</v>
      </c>
      <c r="E31" s="1152">
        <f t="shared" si="0"/>
        <v>15</v>
      </c>
      <c r="F31" s="1152">
        <f t="shared" si="0"/>
        <v>262</v>
      </c>
      <c r="G31" s="1152">
        <f t="shared" si="0"/>
        <v>252</v>
      </c>
      <c r="H31" s="1152">
        <f t="shared" si="0"/>
        <v>514</v>
      </c>
      <c r="I31" s="1152">
        <f t="shared" si="0"/>
        <v>4</v>
      </c>
      <c r="J31" s="1152">
        <f t="shared" si="0"/>
        <v>197</v>
      </c>
      <c r="K31" s="1152">
        <f t="shared" si="0"/>
        <v>239</v>
      </c>
      <c r="L31" s="1152">
        <f t="shared" si="0"/>
        <v>436</v>
      </c>
      <c r="M31" s="1152">
        <f t="shared" si="0"/>
        <v>41</v>
      </c>
      <c r="N31" s="1152">
        <f t="shared" si="0"/>
        <v>1031</v>
      </c>
      <c r="O31" s="1152">
        <f t="shared" si="0"/>
        <v>918</v>
      </c>
      <c r="P31" s="1152">
        <f t="shared" si="0"/>
        <v>1949</v>
      </c>
      <c r="Q31" s="1152">
        <f t="shared" si="0"/>
        <v>60</v>
      </c>
    </row>
    <row r="32" spans="1:17" ht="5.25" customHeight="1">
      <c r="A32" s="1258"/>
      <c r="B32" s="1259"/>
      <c r="C32" s="1260"/>
      <c r="D32" s="1057"/>
      <c r="E32" s="1260"/>
      <c r="F32" s="1260"/>
      <c r="G32" s="1260"/>
      <c r="H32" s="1057"/>
      <c r="I32" s="1260"/>
      <c r="J32" s="1260"/>
      <c r="K32" s="1260"/>
      <c r="L32" s="1057"/>
      <c r="M32" s="1260"/>
      <c r="N32" s="1261"/>
      <c r="O32" s="1261"/>
      <c r="P32" s="1057"/>
      <c r="Q32" s="1261"/>
    </row>
    <row r="33" spans="1:17">
      <c r="A33" s="1726" t="s">
        <v>823</v>
      </c>
      <c r="B33" s="1726"/>
      <c r="C33" s="1726"/>
      <c r="D33" s="1726"/>
      <c r="E33" s="1726"/>
      <c r="F33" s="1726"/>
      <c r="G33" s="1726"/>
      <c r="H33" s="1726"/>
      <c r="I33" s="1726"/>
      <c r="J33" s="1726"/>
      <c r="K33" s="1726"/>
      <c r="L33" s="1726"/>
      <c r="M33" s="1726"/>
      <c r="N33" s="1726"/>
      <c r="O33" s="1726"/>
      <c r="P33" s="1726"/>
      <c r="Q33" s="1726"/>
    </row>
    <row r="34" spans="1:17">
      <c r="A34" s="1726" t="s">
        <v>227</v>
      </c>
      <c r="B34" s="1726"/>
      <c r="C34" s="1726"/>
      <c r="D34" s="1726"/>
      <c r="E34" s="1726"/>
      <c r="F34" s="1726"/>
      <c r="G34" s="1726"/>
      <c r="H34" s="1726"/>
      <c r="I34" s="1726"/>
      <c r="J34" s="1726"/>
      <c r="K34" s="1726"/>
      <c r="L34" s="1726"/>
      <c r="M34" s="1726"/>
      <c r="N34" s="1726"/>
      <c r="O34" s="1726"/>
      <c r="P34" s="1726"/>
      <c r="Q34" s="1726"/>
    </row>
    <row r="35" spans="1:17" s="656" customFormat="1" ht="11.1" customHeight="1">
      <c r="A35" s="1832" t="s">
        <v>457</v>
      </c>
      <c r="B35" s="1834" t="s">
        <v>428</v>
      </c>
      <c r="C35" s="1835"/>
      <c r="D35" s="1835"/>
      <c r="E35" s="1836"/>
      <c r="F35" s="1834" t="s">
        <v>429</v>
      </c>
      <c r="G35" s="1835"/>
      <c r="H35" s="1835"/>
      <c r="I35" s="1836"/>
      <c r="J35" s="1763" t="s">
        <v>430</v>
      </c>
      <c r="K35" s="1764"/>
      <c r="L35" s="1764"/>
      <c r="M35" s="1765"/>
      <c r="N35" s="1766" t="s">
        <v>142</v>
      </c>
      <c r="O35" s="1767"/>
      <c r="P35" s="1767"/>
      <c r="Q35" s="1768"/>
    </row>
    <row r="36" spans="1:17" s="656" customFormat="1" ht="19.5" customHeight="1">
      <c r="A36" s="1833"/>
      <c r="B36" s="255" t="s">
        <v>706</v>
      </c>
      <c r="C36" s="255" t="s">
        <v>396</v>
      </c>
      <c r="D36" s="256" t="s">
        <v>708</v>
      </c>
      <c r="E36" s="256" t="s">
        <v>709</v>
      </c>
      <c r="F36" s="255" t="s">
        <v>706</v>
      </c>
      <c r="G36" s="255" t="s">
        <v>396</v>
      </c>
      <c r="H36" s="256" t="s">
        <v>708</v>
      </c>
      <c r="I36" s="256" t="s">
        <v>709</v>
      </c>
      <c r="J36" s="255" t="s">
        <v>706</v>
      </c>
      <c r="K36" s="255" t="s">
        <v>396</v>
      </c>
      <c r="L36" s="256" t="s">
        <v>708</v>
      </c>
      <c r="M36" s="256" t="s">
        <v>709</v>
      </c>
      <c r="N36" s="255" t="s">
        <v>706</v>
      </c>
      <c r="O36" s="255" t="s">
        <v>396</v>
      </c>
      <c r="P36" s="256" t="s">
        <v>708</v>
      </c>
      <c r="Q36" s="256" t="s">
        <v>709</v>
      </c>
    </row>
    <row r="37" spans="1:17" ht="11.25" customHeight="1">
      <c r="A37" s="1073" t="s">
        <v>8</v>
      </c>
      <c r="B37" s="1281"/>
      <c r="C37" s="1281"/>
      <c r="D37" s="1282"/>
      <c r="E37" s="1282"/>
      <c r="F37" s="1281"/>
      <c r="G37" s="1281"/>
      <c r="H37" s="1282"/>
      <c r="I37" s="1282"/>
      <c r="J37" s="1281"/>
      <c r="K37" s="1281"/>
      <c r="L37" s="1282"/>
      <c r="M37" s="1282"/>
      <c r="N37" s="1281"/>
      <c r="O37" s="1281"/>
      <c r="P37" s="1282"/>
      <c r="Q37" s="1282"/>
    </row>
    <row r="38" spans="1:17" ht="11.25" customHeight="1">
      <c r="A38" s="774" t="s">
        <v>521</v>
      </c>
      <c r="B38" s="771">
        <v>192</v>
      </c>
      <c r="C38" s="772">
        <v>138</v>
      </c>
      <c r="D38" s="772">
        <v>330</v>
      </c>
      <c r="E38" s="772">
        <v>0</v>
      </c>
      <c r="F38" s="772">
        <v>11</v>
      </c>
      <c r="G38" s="772">
        <v>29</v>
      </c>
      <c r="H38" s="772">
        <v>40</v>
      </c>
      <c r="I38" s="772">
        <v>0</v>
      </c>
      <c r="J38" s="776">
        <v>29</v>
      </c>
      <c r="K38" s="772">
        <v>19</v>
      </c>
      <c r="L38" s="773">
        <v>48</v>
      </c>
      <c r="M38" s="772">
        <v>0</v>
      </c>
      <c r="N38" s="773">
        <v>232</v>
      </c>
      <c r="O38" s="773">
        <v>186</v>
      </c>
      <c r="P38" s="773">
        <v>418</v>
      </c>
      <c r="Q38" s="773">
        <v>0</v>
      </c>
    </row>
    <row r="39" spans="1:17" ht="11.25" customHeight="1">
      <c r="A39" s="774" t="s">
        <v>522</v>
      </c>
      <c r="B39" s="775">
        <v>42</v>
      </c>
      <c r="C39" s="776">
        <v>90</v>
      </c>
      <c r="D39" s="772">
        <v>132</v>
      </c>
      <c r="E39" s="772">
        <v>4</v>
      </c>
      <c r="F39" s="772">
        <v>35</v>
      </c>
      <c r="G39" s="776">
        <v>60</v>
      </c>
      <c r="H39" s="772">
        <v>95</v>
      </c>
      <c r="I39" s="772">
        <v>0</v>
      </c>
      <c r="J39" s="776">
        <v>28</v>
      </c>
      <c r="K39" s="776">
        <v>109</v>
      </c>
      <c r="L39" s="773">
        <v>137</v>
      </c>
      <c r="M39" s="776">
        <v>9</v>
      </c>
      <c r="N39" s="773">
        <v>105</v>
      </c>
      <c r="O39" s="773">
        <v>259</v>
      </c>
      <c r="P39" s="773">
        <v>364</v>
      </c>
      <c r="Q39" s="773">
        <v>13</v>
      </c>
    </row>
    <row r="40" spans="1:17" ht="11.25" customHeight="1">
      <c r="A40" s="770" t="s">
        <v>14</v>
      </c>
      <c r="B40" s="775"/>
      <c r="C40" s="776"/>
      <c r="D40" s="772"/>
      <c r="E40" s="772"/>
      <c r="F40" s="772"/>
      <c r="G40" s="776"/>
      <c r="H40" s="772"/>
      <c r="I40" s="772"/>
      <c r="J40" s="776"/>
      <c r="K40" s="776"/>
      <c r="L40" s="773"/>
      <c r="M40" s="776"/>
      <c r="N40" s="773"/>
      <c r="O40" s="773"/>
      <c r="P40" s="773"/>
      <c r="Q40" s="773"/>
    </row>
    <row r="41" spans="1:17" ht="11.25" customHeight="1">
      <c r="A41" s="774" t="s">
        <v>523</v>
      </c>
      <c r="B41" s="775">
        <v>77</v>
      </c>
      <c r="C41" s="772">
        <v>76</v>
      </c>
      <c r="D41" s="772">
        <v>153</v>
      </c>
      <c r="E41" s="772">
        <v>0</v>
      </c>
      <c r="F41" s="772">
        <v>42</v>
      </c>
      <c r="G41" s="772">
        <v>3</v>
      </c>
      <c r="H41" s="772">
        <v>45</v>
      </c>
      <c r="I41" s="772">
        <v>0</v>
      </c>
      <c r="J41" s="772">
        <v>0</v>
      </c>
      <c r="K41" s="772">
        <v>0</v>
      </c>
      <c r="L41" s="773">
        <v>0</v>
      </c>
      <c r="M41" s="772">
        <v>0</v>
      </c>
      <c r="N41" s="773">
        <v>119</v>
      </c>
      <c r="O41" s="773">
        <v>79</v>
      </c>
      <c r="P41" s="773">
        <v>198</v>
      </c>
      <c r="Q41" s="773">
        <v>0</v>
      </c>
    </row>
    <row r="42" spans="1:17" ht="11.25" customHeight="1">
      <c r="A42" s="770" t="s">
        <v>19</v>
      </c>
      <c r="B42" s="775"/>
      <c r="C42" s="772"/>
      <c r="D42" s="772"/>
      <c r="E42" s="772"/>
      <c r="F42" s="772"/>
      <c r="G42" s="772"/>
      <c r="H42" s="772"/>
      <c r="I42" s="772"/>
      <c r="J42" s="772"/>
      <c r="K42" s="772"/>
      <c r="L42" s="773"/>
      <c r="M42" s="772"/>
      <c r="N42" s="773"/>
      <c r="O42" s="773"/>
      <c r="P42" s="773"/>
      <c r="Q42" s="773"/>
    </row>
    <row r="43" spans="1:17" ht="11.25" customHeight="1">
      <c r="A43" s="774" t="s">
        <v>524</v>
      </c>
      <c r="B43" s="775">
        <v>20</v>
      </c>
      <c r="C43" s="776">
        <v>54</v>
      </c>
      <c r="D43" s="772">
        <v>74</v>
      </c>
      <c r="E43" s="772">
        <v>0</v>
      </c>
      <c r="F43" s="772">
        <v>0</v>
      </c>
      <c r="G43" s="772">
        <v>0</v>
      </c>
      <c r="H43" s="772">
        <v>0</v>
      </c>
      <c r="I43" s="772">
        <v>0</v>
      </c>
      <c r="J43" s="772">
        <v>0</v>
      </c>
      <c r="K43" s="772">
        <v>0</v>
      </c>
      <c r="L43" s="773">
        <v>0</v>
      </c>
      <c r="M43" s="772">
        <v>0</v>
      </c>
      <c r="N43" s="773">
        <v>20</v>
      </c>
      <c r="O43" s="773">
        <v>54</v>
      </c>
      <c r="P43" s="773">
        <v>74</v>
      </c>
      <c r="Q43" s="773">
        <v>0</v>
      </c>
    </row>
    <row r="44" spans="1:17" ht="11.25" customHeight="1">
      <c r="A44" s="774" t="s">
        <v>525</v>
      </c>
      <c r="B44" s="775">
        <v>0</v>
      </c>
      <c r="C44" s="772">
        <v>0</v>
      </c>
      <c r="D44" s="772">
        <v>0</v>
      </c>
      <c r="E44" s="772">
        <v>0</v>
      </c>
      <c r="F44" s="772">
        <v>8</v>
      </c>
      <c r="G44" s="772">
        <v>7</v>
      </c>
      <c r="H44" s="772">
        <v>15</v>
      </c>
      <c r="I44" s="772">
        <v>0</v>
      </c>
      <c r="J44" s="772">
        <v>0</v>
      </c>
      <c r="K44" s="772">
        <v>0</v>
      </c>
      <c r="L44" s="773">
        <v>0</v>
      </c>
      <c r="M44" s="772">
        <v>0</v>
      </c>
      <c r="N44" s="773">
        <v>8</v>
      </c>
      <c r="O44" s="773">
        <v>7</v>
      </c>
      <c r="P44" s="773">
        <v>15</v>
      </c>
      <c r="Q44" s="773">
        <v>0</v>
      </c>
    </row>
    <row r="45" spans="1:17" ht="11.25" customHeight="1">
      <c r="A45" s="774" t="s">
        <v>526</v>
      </c>
      <c r="B45" s="775">
        <v>843</v>
      </c>
      <c r="C45" s="772">
        <v>1025</v>
      </c>
      <c r="D45" s="772">
        <v>1868</v>
      </c>
      <c r="E45" s="772">
        <v>0</v>
      </c>
      <c r="F45" s="776">
        <v>117</v>
      </c>
      <c r="G45" s="776">
        <v>144</v>
      </c>
      <c r="H45" s="772">
        <v>261</v>
      </c>
      <c r="I45" s="772">
        <v>0</v>
      </c>
      <c r="J45" s="772">
        <v>83</v>
      </c>
      <c r="K45" s="772">
        <v>102</v>
      </c>
      <c r="L45" s="773">
        <v>185</v>
      </c>
      <c r="M45" s="772">
        <v>0</v>
      </c>
      <c r="N45" s="773">
        <v>1043</v>
      </c>
      <c r="O45" s="773">
        <v>1271</v>
      </c>
      <c r="P45" s="773">
        <v>2314</v>
      </c>
      <c r="Q45" s="773">
        <v>0</v>
      </c>
    </row>
    <row r="46" spans="1:17" ht="11.25" customHeight="1">
      <c r="A46" s="770" t="s">
        <v>60</v>
      </c>
      <c r="B46" s="775"/>
      <c r="C46" s="772"/>
      <c r="D46" s="772"/>
      <c r="E46" s="772"/>
      <c r="F46" s="776"/>
      <c r="G46" s="776"/>
      <c r="H46" s="772"/>
      <c r="I46" s="772"/>
      <c r="J46" s="772"/>
      <c r="K46" s="772"/>
      <c r="L46" s="773"/>
      <c r="M46" s="772"/>
      <c r="N46" s="773"/>
      <c r="O46" s="773"/>
      <c r="P46" s="773"/>
      <c r="Q46" s="773"/>
    </row>
    <row r="47" spans="1:17" ht="11.25" customHeight="1">
      <c r="A47" s="774" t="s">
        <v>529</v>
      </c>
      <c r="B47" s="771">
        <v>92</v>
      </c>
      <c r="C47" s="772">
        <v>28</v>
      </c>
      <c r="D47" s="772">
        <v>120</v>
      </c>
      <c r="E47" s="772">
        <v>0</v>
      </c>
      <c r="F47" s="772">
        <v>0</v>
      </c>
      <c r="G47" s="772">
        <v>0</v>
      </c>
      <c r="H47" s="772">
        <v>0</v>
      </c>
      <c r="I47" s="772">
        <v>0</v>
      </c>
      <c r="J47" s="772">
        <v>0</v>
      </c>
      <c r="K47" s="772">
        <v>0</v>
      </c>
      <c r="L47" s="773">
        <v>0</v>
      </c>
      <c r="M47" s="772">
        <v>0</v>
      </c>
      <c r="N47" s="773">
        <v>92</v>
      </c>
      <c r="O47" s="773">
        <v>28</v>
      </c>
      <c r="P47" s="773">
        <v>120</v>
      </c>
      <c r="Q47" s="773">
        <v>0</v>
      </c>
    </row>
    <row r="48" spans="1:17" ht="11.25" customHeight="1">
      <c r="A48" s="770" t="s">
        <v>72</v>
      </c>
      <c r="B48" s="771"/>
      <c r="C48" s="772"/>
      <c r="D48" s="772"/>
      <c r="E48" s="772"/>
      <c r="F48" s="772"/>
      <c r="G48" s="772"/>
      <c r="H48" s="772"/>
      <c r="I48" s="772"/>
      <c r="J48" s="772"/>
      <c r="K48" s="772"/>
      <c r="L48" s="773"/>
      <c r="M48" s="772"/>
      <c r="N48" s="773"/>
      <c r="O48" s="773"/>
      <c r="P48" s="773"/>
      <c r="Q48" s="773"/>
    </row>
    <row r="49" spans="1:35" ht="11.25" customHeight="1">
      <c r="A49" s="774" t="s">
        <v>530</v>
      </c>
      <c r="B49" s="771">
        <v>210</v>
      </c>
      <c r="C49" s="776">
        <v>239</v>
      </c>
      <c r="D49" s="772">
        <v>449</v>
      </c>
      <c r="E49" s="772">
        <v>0</v>
      </c>
      <c r="F49" s="772">
        <v>0</v>
      </c>
      <c r="G49" s="772">
        <v>0</v>
      </c>
      <c r="H49" s="772">
        <v>0</v>
      </c>
      <c r="I49" s="772">
        <v>0</v>
      </c>
      <c r="J49" s="772">
        <v>0</v>
      </c>
      <c r="K49" s="772">
        <v>0</v>
      </c>
      <c r="L49" s="773">
        <v>0</v>
      </c>
      <c r="M49" s="772">
        <v>0</v>
      </c>
      <c r="N49" s="773">
        <v>210</v>
      </c>
      <c r="O49" s="773">
        <v>239</v>
      </c>
      <c r="P49" s="773">
        <v>449</v>
      </c>
      <c r="Q49" s="773">
        <v>0</v>
      </c>
    </row>
    <row r="50" spans="1:35" ht="11.25" customHeight="1">
      <c r="A50" s="770" t="s">
        <v>82</v>
      </c>
      <c r="B50" s="771"/>
      <c r="C50" s="776"/>
      <c r="D50" s="772"/>
      <c r="E50" s="772"/>
      <c r="F50" s="772"/>
      <c r="G50" s="772"/>
      <c r="H50" s="772"/>
      <c r="I50" s="772"/>
      <c r="J50" s="772"/>
      <c r="K50" s="772"/>
      <c r="L50" s="773"/>
      <c r="M50" s="772"/>
      <c r="N50" s="773"/>
      <c r="O50" s="773"/>
      <c r="P50" s="773"/>
      <c r="Q50" s="773"/>
    </row>
    <row r="51" spans="1:35" ht="11.25" customHeight="1">
      <c r="A51" s="774" t="s">
        <v>533</v>
      </c>
      <c r="B51" s="771">
        <v>62</v>
      </c>
      <c r="C51" s="772">
        <v>0</v>
      </c>
      <c r="D51" s="772">
        <v>62</v>
      </c>
      <c r="E51" s="772">
        <v>0</v>
      </c>
      <c r="F51" s="772">
        <v>4</v>
      </c>
      <c r="G51" s="772">
        <v>0</v>
      </c>
      <c r="H51" s="772">
        <v>4</v>
      </c>
      <c r="I51" s="772">
        <v>0</v>
      </c>
      <c r="J51" s="772">
        <v>0</v>
      </c>
      <c r="K51" s="772">
        <v>0</v>
      </c>
      <c r="L51" s="773">
        <v>0</v>
      </c>
      <c r="M51" s="772">
        <v>0</v>
      </c>
      <c r="N51" s="773">
        <v>66</v>
      </c>
      <c r="O51" s="773">
        <v>0</v>
      </c>
      <c r="P51" s="773">
        <v>66</v>
      </c>
      <c r="Q51" s="773">
        <v>0</v>
      </c>
    </row>
    <row r="52" spans="1:35" ht="11.25" customHeight="1">
      <c r="A52" s="774" t="s">
        <v>532</v>
      </c>
      <c r="B52" s="775">
        <v>25</v>
      </c>
      <c r="C52" s="776">
        <v>71</v>
      </c>
      <c r="D52" s="772">
        <v>96</v>
      </c>
      <c r="E52" s="772">
        <v>2</v>
      </c>
      <c r="F52" s="772">
        <v>14</v>
      </c>
      <c r="G52" s="772">
        <v>10</v>
      </c>
      <c r="H52" s="772">
        <v>24</v>
      </c>
      <c r="I52" s="772">
        <v>2</v>
      </c>
      <c r="J52" s="772">
        <v>11</v>
      </c>
      <c r="K52" s="772">
        <v>8</v>
      </c>
      <c r="L52" s="773">
        <v>19</v>
      </c>
      <c r="M52" s="772">
        <v>3</v>
      </c>
      <c r="N52" s="773">
        <v>50</v>
      </c>
      <c r="O52" s="773">
        <v>89</v>
      </c>
      <c r="P52" s="773">
        <v>139</v>
      </c>
      <c r="Q52" s="773">
        <v>7</v>
      </c>
    </row>
    <row r="53" spans="1:35" ht="11.25" customHeight="1">
      <c r="A53" s="770" t="s">
        <v>88</v>
      </c>
      <c r="B53" s="775"/>
      <c r="C53" s="776"/>
      <c r="D53" s="772"/>
      <c r="E53" s="772"/>
      <c r="F53" s="772"/>
      <c r="G53" s="772"/>
      <c r="H53" s="772"/>
      <c r="I53" s="772"/>
      <c r="J53" s="772"/>
      <c r="K53" s="772"/>
      <c r="L53" s="773"/>
      <c r="M53" s="772"/>
      <c r="N53" s="773"/>
      <c r="O53" s="773"/>
      <c r="P53" s="773"/>
      <c r="Q53" s="773"/>
    </row>
    <row r="54" spans="1:35" ht="11.25" customHeight="1">
      <c r="A54" s="774" t="s">
        <v>534</v>
      </c>
      <c r="B54" s="771">
        <v>14</v>
      </c>
      <c r="C54" s="776">
        <v>13</v>
      </c>
      <c r="D54" s="772">
        <v>27</v>
      </c>
      <c r="E54" s="772">
        <v>1</v>
      </c>
      <c r="F54" s="772">
        <v>0</v>
      </c>
      <c r="G54" s="772">
        <v>0</v>
      </c>
      <c r="H54" s="772">
        <v>0</v>
      </c>
      <c r="I54" s="772">
        <v>0</v>
      </c>
      <c r="J54" s="772">
        <v>0</v>
      </c>
      <c r="K54" s="772">
        <v>0</v>
      </c>
      <c r="L54" s="773">
        <v>0</v>
      </c>
      <c r="M54" s="772">
        <v>0</v>
      </c>
      <c r="N54" s="773">
        <v>14</v>
      </c>
      <c r="O54" s="773">
        <v>13</v>
      </c>
      <c r="P54" s="773">
        <v>27</v>
      </c>
      <c r="Q54" s="773">
        <v>1</v>
      </c>
    </row>
    <row r="55" spans="1:35" ht="11.25" customHeight="1">
      <c r="A55" s="770" t="s">
        <v>127</v>
      </c>
      <c r="B55" s="771"/>
      <c r="C55" s="776"/>
      <c r="D55" s="772"/>
      <c r="E55" s="772"/>
      <c r="F55" s="772"/>
      <c r="G55" s="772"/>
      <c r="H55" s="772"/>
      <c r="I55" s="772"/>
      <c r="J55" s="772"/>
      <c r="K55" s="772"/>
      <c r="L55" s="773"/>
      <c r="M55" s="772"/>
      <c r="N55" s="773"/>
      <c r="O55" s="773"/>
      <c r="P55" s="773"/>
      <c r="Q55" s="773"/>
    </row>
    <row r="56" spans="1:35" ht="11.25" customHeight="1">
      <c r="A56" s="774" t="s">
        <v>536</v>
      </c>
      <c r="B56" s="771">
        <v>89</v>
      </c>
      <c r="C56" s="776">
        <v>83</v>
      </c>
      <c r="D56" s="772">
        <v>172</v>
      </c>
      <c r="E56" s="772">
        <v>0</v>
      </c>
      <c r="F56" s="772">
        <v>14</v>
      </c>
      <c r="G56" s="772">
        <v>0</v>
      </c>
      <c r="H56" s="772">
        <v>14</v>
      </c>
      <c r="I56" s="772">
        <v>0</v>
      </c>
      <c r="J56" s="772">
        <v>81</v>
      </c>
      <c r="K56" s="772">
        <v>0</v>
      </c>
      <c r="L56" s="773">
        <v>81</v>
      </c>
      <c r="M56" s="772">
        <v>0</v>
      </c>
      <c r="N56" s="773">
        <v>184</v>
      </c>
      <c r="O56" s="773">
        <v>83</v>
      </c>
      <c r="P56" s="773">
        <v>267</v>
      </c>
      <c r="Q56" s="773">
        <v>0</v>
      </c>
    </row>
    <row r="57" spans="1:35" ht="11.25" customHeight="1">
      <c r="A57" s="774" t="s">
        <v>537</v>
      </c>
      <c r="B57" s="771">
        <v>109</v>
      </c>
      <c r="C57" s="776">
        <v>235</v>
      </c>
      <c r="D57" s="772">
        <v>344</v>
      </c>
      <c r="E57" s="772">
        <v>0</v>
      </c>
      <c r="F57" s="772">
        <v>247</v>
      </c>
      <c r="G57" s="772">
        <v>270</v>
      </c>
      <c r="H57" s="772">
        <v>517</v>
      </c>
      <c r="I57" s="772">
        <v>0</v>
      </c>
      <c r="J57" s="772">
        <v>16</v>
      </c>
      <c r="K57" s="772">
        <v>140</v>
      </c>
      <c r="L57" s="773">
        <v>156</v>
      </c>
      <c r="M57" s="772">
        <v>0</v>
      </c>
      <c r="N57" s="773">
        <v>372</v>
      </c>
      <c r="O57" s="773">
        <v>645</v>
      </c>
      <c r="P57" s="773">
        <v>1017</v>
      </c>
      <c r="Q57" s="773">
        <v>0</v>
      </c>
    </row>
    <row r="58" spans="1:35" ht="11.25" customHeight="1" thickBot="1">
      <c r="A58" s="774" t="s">
        <v>538</v>
      </c>
      <c r="B58" s="771">
        <v>70</v>
      </c>
      <c r="C58" s="776">
        <v>23</v>
      </c>
      <c r="D58" s="772">
        <v>93</v>
      </c>
      <c r="E58" s="772">
        <v>0</v>
      </c>
      <c r="F58" s="772">
        <v>0</v>
      </c>
      <c r="G58" s="772">
        <v>0</v>
      </c>
      <c r="H58" s="772">
        <v>0</v>
      </c>
      <c r="I58" s="772">
        <v>0</v>
      </c>
      <c r="J58" s="772">
        <v>0</v>
      </c>
      <c r="K58" s="772">
        <v>0</v>
      </c>
      <c r="L58" s="773">
        <v>0</v>
      </c>
      <c r="M58" s="772">
        <v>0</v>
      </c>
      <c r="N58" s="773">
        <v>70</v>
      </c>
      <c r="O58" s="773">
        <v>23</v>
      </c>
      <c r="P58" s="773">
        <v>93</v>
      </c>
      <c r="Q58" s="773">
        <v>0</v>
      </c>
    </row>
    <row r="59" spans="1:35" ht="14.4" thickBot="1">
      <c r="A59" s="718" t="s">
        <v>143</v>
      </c>
      <c r="B59" s="1262">
        <f>SUM(B38:B58)</f>
        <v>1845</v>
      </c>
      <c r="C59" s="1263">
        <f t="shared" ref="C59:Q59" si="1">SUM(C38:C58)</f>
        <v>2075</v>
      </c>
      <c r="D59" s="1263">
        <f t="shared" si="1"/>
        <v>3920</v>
      </c>
      <c r="E59" s="1263">
        <f t="shared" si="1"/>
        <v>7</v>
      </c>
      <c r="F59" s="1263">
        <f t="shared" si="1"/>
        <v>492</v>
      </c>
      <c r="G59" s="1263">
        <f t="shared" si="1"/>
        <v>523</v>
      </c>
      <c r="H59" s="1263">
        <f t="shared" si="1"/>
        <v>1015</v>
      </c>
      <c r="I59" s="1263">
        <f t="shared" si="1"/>
        <v>2</v>
      </c>
      <c r="J59" s="1263">
        <f t="shared" si="1"/>
        <v>248</v>
      </c>
      <c r="K59" s="1263">
        <f t="shared" si="1"/>
        <v>378</v>
      </c>
      <c r="L59" s="1263">
        <f t="shared" si="1"/>
        <v>626</v>
      </c>
      <c r="M59" s="1263">
        <f t="shared" si="1"/>
        <v>12</v>
      </c>
      <c r="N59" s="1263">
        <f t="shared" si="1"/>
        <v>2585</v>
      </c>
      <c r="O59" s="1263">
        <f t="shared" si="1"/>
        <v>2976</v>
      </c>
      <c r="P59" s="1263">
        <f t="shared" si="1"/>
        <v>5561</v>
      </c>
      <c r="Q59" s="1264">
        <f t="shared" si="1"/>
        <v>21</v>
      </c>
    </row>
    <row r="60" spans="1:35" ht="4.5" customHeight="1">
      <c r="A60" s="1265"/>
      <c r="B60" s="1054"/>
      <c r="C60" s="1055"/>
      <c r="D60" s="1055"/>
      <c r="E60" s="1055"/>
      <c r="F60" s="1055"/>
      <c r="G60" s="1055"/>
      <c r="H60" s="1055"/>
      <c r="I60" s="1055"/>
      <c r="J60" s="1055"/>
      <c r="K60" s="1055"/>
      <c r="L60" s="1055"/>
      <c r="M60" s="1055"/>
      <c r="N60" s="1055"/>
      <c r="O60" s="1055"/>
      <c r="P60" s="1055"/>
      <c r="Q60" s="1055"/>
    </row>
    <row r="61" spans="1:35">
      <c r="A61" s="1726" t="s">
        <v>817</v>
      </c>
      <c r="B61" s="1726"/>
      <c r="C61" s="1726"/>
      <c r="D61" s="1726"/>
      <c r="E61" s="1726"/>
      <c r="F61" s="1726"/>
      <c r="G61" s="1726"/>
      <c r="H61" s="1726"/>
      <c r="I61" s="1726"/>
      <c r="J61" s="1726"/>
      <c r="K61" s="1726"/>
      <c r="L61" s="1726"/>
      <c r="M61" s="1726"/>
      <c r="N61" s="1726"/>
      <c r="O61" s="1726"/>
      <c r="P61" s="1726"/>
      <c r="Q61" s="1726"/>
    </row>
    <row r="62" spans="1:35">
      <c r="A62" s="1726" t="s">
        <v>227</v>
      </c>
      <c r="B62" s="1726"/>
      <c r="C62" s="1726"/>
      <c r="D62" s="1726"/>
      <c r="E62" s="1726"/>
      <c r="F62" s="1726"/>
      <c r="G62" s="1726"/>
      <c r="H62" s="1726"/>
      <c r="I62" s="1726"/>
      <c r="J62" s="1726"/>
      <c r="K62" s="1726"/>
      <c r="L62" s="1726"/>
      <c r="M62" s="1726"/>
      <c r="N62" s="1726"/>
      <c r="O62" s="1726"/>
      <c r="P62" s="1726"/>
      <c r="Q62" s="1726"/>
    </row>
    <row r="63" spans="1:35" s="656" customFormat="1" ht="11.1" customHeight="1">
      <c r="A63" s="1832" t="s">
        <v>457</v>
      </c>
      <c r="B63" s="1834" t="s">
        <v>428</v>
      </c>
      <c r="C63" s="1835"/>
      <c r="D63" s="1835"/>
      <c r="E63" s="1836"/>
      <c r="F63" s="1834" t="s">
        <v>429</v>
      </c>
      <c r="G63" s="1835"/>
      <c r="H63" s="1835"/>
      <c r="I63" s="1836"/>
      <c r="J63" s="1763" t="s">
        <v>430</v>
      </c>
      <c r="K63" s="1764"/>
      <c r="L63" s="1764"/>
      <c r="M63" s="1765"/>
      <c r="N63" s="1766" t="s">
        <v>142</v>
      </c>
      <c r="O63" s="1767"/>
      <c r="P63" s="1767"/>
      <c r="Q63" s="1768"/>
    </row>
    <row r="64" spans="1:35" s="656" customFormat="1" ht="21.75" customHeight="1">
      <c r="A64" s="1833"/>
      <c r="B64" s="255" t="s">
        <v>706</v>
      </c>
      <c r="C64" s="255" t="s">
        <v>396</v>
      </c>
      <c r="D64" s="256" t="s">
        <v>708</v>
      </c>
      <c r="E64" s="256" t="s">
        <v>709</v>
      </c>
      <c r="F64" s="255" t="s">
        <v>706</v>
      </c>
      <c r="G64" s="255" t="s">
        <v>396</v>
      </c>
      <c r="H64" s="256" t="s">
        <v>708</v>
      </c>
      <c r="I64" s="256" t="s">
        <v>709</v>
      </c>
      <c r="J64" s="255" t="s">
        <v>706</v>
      </c>
      <c r="K64" s="255" t="s">
        <v>396</v>
      </c>
      <c r="L64" s="256" t="s">
        <v>708</v>
      </c>
      <c r="M64" s="256" t="s">
        <v>709</v>
      </c>
      <c r="N64" s="255" t="s">
        <v>706</v>
      </c>
      <c r="O64" s="255" t="s">
        <v>396</v>
      </c>
      <c r="P64" s="256" t="s">
        <v>708</v>
      </c>
      <c r="Q64" s="256" t="s">
        <v>709</v>
      </c>
      <c r="AI64" s="1342"/>
    </row>
    <row r="65" spans="1:17" ht="11.1" customHeight="1">
      <c r="A65" s="1274" t="s">
        <v>14</v>
      </c>
      <c r="B65" s="1161"/>
      <c r="C65" s="1161"/>
      <c r="D65" s="1266"/>
      <c r="E65" s="1266"/>
      <c r="F65" s="1161"/>
      <c r="G65" s="1161"/>
      <c r="H65" s="1266"/>
      <c r="I65" s="1266"/>
      <c r="J65" s="1161"/>
      <c r="K65" s="1161"/>
      <c r="L65" s="1266"/>
      <c r="M65" s="1266"/>
      <c r="N65" s="1161"/>
      <c r="O65" s="1161"/>
      <c r="P65" s="1266"/>
      <c r="Q65" s="1266"/>
    </row>
    <row r="66" spans="1:17" ht="11.1" customHeight="1">
      <c r="A66" s="1275" t="s">
        <v>523</v>
      </c>
      <c r="B66" s="1161">
        <v>0</v>
      </c>
      <c r="C66" s="1267">
        <v>51</v>
      </c>
      <c r="D66" s="1266">
        <v>51</v>
      </c>
      <c r="E66" s="1266">
        <v>0</v>
      </c>
      <c r="F66" s="1266">
        <v>0</v>
      </c>
      <c r="G66" s="1266">
        <v>0</v>
      </c>
      <c r="H66" s="1266">
        <v>0</v>
      </c>
      <c r="I66" s="1266">
        <v>0</v>
      </c>
      <c r="J66" s="1266">
        <v>0</v>
      </c>
      <c r="K66" s="1266">
        <v>0</v>
      </c>
      <c r="L66" s="1062">
        <v>0</v>
      </c>
      <c r="M66" s="1062">
        <v>0</v>
      </c>
      <c r="N66" s="1062">
        <v>0</v>
      </c>
      <c r="O66" s="1062">
        <v>51</v>
      </c>
      <c r="P66" s="1062">
        <v>51</v>
      </c>
      <c r="Q66" s="1062">
        <v>0</v>
      </c>
    </row>
    <row r="67" spans="1:17" ht="11.1" customHeight="1">
      <c r="A67" s="1276" t="s">
        <v>19</v>
      </c>
      <c r="B67" s="1161"/>
      <c r="C67" s="1267"/>
      <c r="D67" s="1266"/>
      <c r="E67" s="1266"/>
      <c r="F67" s="1266"/>
      <c r="G67" s="1266"/>
      <c r="H67" s="1266"/>
      <c r="I67" s="1266"/>
      <c r="J67" s="1266"/>
      <c r="K67" s="1266"/>
      <c r="L67" s="1062"/>
      <c r="M67" s="1062"/>
      <c r="N67" s="1062"/>
      <c r="O67" s="1062"/>
      <c r="P67" s="1062"/>
      <c r="Q67" s="1062"/>
    </row>
    <row r="68" spans="1:17" ht="11.1" customHeight="1">
      <c r="A68" s="1277" t="s">
        <v>526</v>
      </c>
      <c r="B68" s="1161">
        <v>0</v>
      </c>
      <c r="C68" s="1062">
        <v>7</v>
      </c>
      <c r="D68" s="1266">
        <v>7</v>
      </c>
      <c r="E68" s="1266">
        <v>0</v>
      </c>
      <c r="F68" s="1266">
        <v>1</v>
      </c>
      <c r="G68" s="1266">
        <v>0</v>
      </c>
      <c r="H68" s="1266">
        <v>1</v>
      </c>
      <c r="I68" s="1266">
        <v>0</v>
      </c>
      <c r="J68" s="1266">
        <v>9</v>
      </c>
      <c r="K68" s="1266">
        <v>2</v>
      </c>
      <c r="L68" s="1062">
        <v>11</v>
      </c>
      <c r="M68" s="1062">
        <v>0</v>
      </c>
      <c r="N68" s="1062">
        <v>10</v>
      </c>
      <c r="O68" s="1062">
        <v>9</v>
      </c>
      <c r="P68" s="1062">
        <v>19</v>
      </c>
      <c r="Q68" s="1062">
        <v>0</v>
      </c>
    </row>
    <row r="69" spans="1:17" ht="11.1" customHeight="1">
      <c r="A69" s="1278" t="s">
        <v>60</v>
      </c>
      <c r="B69" s="1161"/>
      <c r="C69" s="1062"/>
      <c r="D69" s="1266"/>
      <c r="E69" s="1266"/>
      <c r="F69" s="1266"/>
      <c r="G69" s="1266"/>
      <c r="H69" s="1266"/>
      <c r="I69" s="1266"/>
      <c r="J69" s="1266"/>
      <c r="K69" s="1266"/>
      <c r="L69" s="1062"/>
      <c r="M69" s="1062"/>
      <c r="N69" s="1062"/>
      <c r="O69" s="1062"/>
      <c r="P69" s="1062"/>
      <c r="Q69" s="1062"/>
    </row>
    <row r="70" spans="1:17" ht="11.1" customHeight="1">
      <c r="A70" s="1277" t="s">
        <v>529</v>
      </c>
      <c r="B70" s="1161">
        <v>15</v>
      </c>
      <c r="C70" s="1266">
        <v>30</v>
      </c>
      <c r="D70" s="1266">
        <v>45</v>
      </c>
      <c r="E70" s="1266">
        <v>18</v>
      </c>
      <c r="F70" s="1266">
        <v>6</v>
      </c>
      <c r="G70" s="1266">
        <v>0</v>
      </c>
      <c r="H70" s="1266">
        <v>6</v>
      </c>
      <c r="I70" s="1266">
        <v>0</v>
      </c>
      <c r="J70" s="1266">
        <v>4</v>
      </c>
      <c r="K70" s="1266">
        <v>10</v>
      </c>
      <c r="L70" s="1062">
        <v>14</v>
      </c>
      <c r="M70" s="1062">
        <v>0</v>
      </c>
      <c r="N70" s="1062">
        <v>25</v>
      </c>
      <c r="O70" s="1062">
        <v>40</v>
      </c>
      <c r="P70" s="1062">
        <v>65</v>
      </c>
      <c r="Q70" s="1062">
        <v>18</v>
      </c>
    </row>
    <row r="71" spans="1:17" ht="11.1" customHeight="1">
      <c r="A71" s="1278" t="s">
        <v>88</v>
      </c>
      <c r="B71" s="1161"/>
      <c r="C71" s="1266"/>
      <c r="D71" s="1266"/>
      <c r="E71" s="1266"/>
      <c r="F71" s="1266"/>
      <c r="G71" s="1266"/>
      <c r="H71" s="1266"/>
      <c r="I71" s="1266"/>
      <c r="J71" s="1266"/>
      <c r="K71" s="1266"/>
      <c r="L71" s="1062"/>
      <c r="M71" s="1062"/>
      <c r="N71" s="1062"/>
      <c r="O71" s="1062"/>
      <c r="P71" s="1062"/>
      <c r="Q71" s="1062"/>
    </row>
    <row r="72" spans="1:17" ht="11.1" customHeight="1">
      <c r="A72" s="1277" t="s">
        <v>534</v>
      </c>
      <c r="B72" s="1161">
        <v>120</v>
      </c>
      <c r="C72" s="1266">
        <v>75</v>
      </c>
      <c r="D72" s="1266">
        <v>195</v>
      </c>
      <c r="E72" s="1266">
        <v>0</v>
      </c>
      <c r="F72" s="1266">
        <v>0</v>
      </c>
      <c r="G72" s="1266">
        <v>0</v>
      </c>
      <c r="H72" s="1266">
        <v>0</v>
      </c>
      <c r="I72" s="1266">
        <v>0</v>
      </c>
      <c r="J72" s="1266">
        <v>0</v>
      </c>
      <c r="K72" s="1266">
        <v>0</v>
      </c>
      <c r="L72" s="1062">
        <v>0</v>
      </c>
      <c r="M72" s="1062">
        <v>0</v>
      </c>
      <c r="N72" s="1062">
        <v>120</v>
      </c>
      <c r="O72" s="1062">
        <v>75</v>
      </c>
      <c r="P72" s="1062">
        <v>195</v>
      </c>
      <c r="Q72" s="1062">
        <v>0</v>
      </c>
    </row>
    <row r="73" spans="1:17" ht="11.1" customHeight="1">
      <c r="A73" s="1278" t="s">
        <v>82</v>
      </c>
      <c r="B73" s="1161"/>
      <c r="C73" s="1266"/>
      <c r="D73" s="1266"/>
      <c r="E73" s="1266"/>
      <c r="F73" s="1266"/>
      <c r="G73" s="1266"/>
      <c r="H73" s="1266"/>
      <c r="I73" s="1266"/>
      <c r="J73" s="1266"/>
      <c r="K73" s="1266"/>
      <c r="L73" s="1062"/>
      <c r="M73" s="1062"/>
      <c r="N73" s="1062"/>
      <c r="O73" s="1062"/>
      <c r="P73" s="1062"/>
      <c r="Q73" s="1062"/>
    </row>
    <row r="74" spans="1:17" ht="11.1" customHeight="1">
      <c r="A74" s="1277" t="s">
        <v>702</v>
      </c>
      <c r="B74" s="1161">
        <v>0</v>
      </c>
      <c r="C74" s="1266">
        <v>32</v>
      </c>
      <c r="D74" s="1266">
        <v>32</v>
      </c>
      <c r="E74" s="1266">
        <v>0</v>
      </c>
      <c r="F74" s="1266">
        <v>0</v>
      </c>
      <c r="G74" s="1266">
        <v>0</v>
      </c>
      <c r="H74" s="1266">
        <v>0</v>
      </c>
      <c r="I74" s="1266">
        <v>0</v>
      </c>
      <c r="J74" s="1266">
        <v>0</v>
      </c>
      <c r="K74" s="1266">
        <v>0</v>
      </c>
      <c r="L74" s="1062">
        <v>0</v>
      </c>
      <c r="M74" s="1062">
        <v>0</v>
      </c>
      <c r="N74" s="1062">
        <v>0</v>
      </c>
      <c r="O74" s="1062">
        <v>32</v>
      </c>
      <c r="P74" s="1062">
        <v>32</v>
      </c>
      <c r="Q74" s="1062">
        <v>0</v>
      </c>
    </row>
    <row r="75" spans="1:17" ht="11.1" customHeight="1">
      <c r="A75" s="1278" t="s">
        <v>108</v>
      </c>
      <c r="B75" s="1161"/>
      <c r="C75" s="1266"/>
      <c r="D75" s="1266"/>
      <c r="E75" s="1266"/>
      <c r="F75" s="1266"/>
      <c r="G75" s="1266"/>
      <c r="H75" s="1266"/>
      <c r="I75" s="1266"/>
      <c r="J75" s="1266"/>
      <c r="K75" s="1266"/>
      <c r="L75" s="1062"/>
      <c r="M75" s="1062"/>
      <c r="N75" s="1062"/>
      <c r="O75" s="1062"/>
      <c r="P75" s="1062"/>
      <c r="Q75" s="1062"/>
    </row>
    <row r="76" spans="1:17" ht="11.1" customHeight="1">
      <c r="A76" s="1277" t="s">
        <v>535</v>
      </c>
      <c r="B76" s="1161">
        <v>24</v>
      </c>
      <c r="C76" s="1266">
        <v>0</v>
      </c>
      <c r="D76" s="1266">
        <v>24</v>
      </c>
      <c r="E76" s="1266">
        <v>0</v>
      </c>
      <c r="F76" s="1267">
        <v>5</v>
      </c>
      <c r="G76" s="1266">
        <v>0</v>
      </c>
      <c r="H76" s="1266">
        <v>5</v>
      </c>
      <c r="I76" s="1266">
        <v>0</v>
      </c>
      <c r="J76" s="1266">
        <v>0</v>
      </c>
      <c r="K76" s="1266">
        <v>0</v>
      </c>
      <c r="L76" s="1062">
        <v>0</v>
      </c>
      <c r="M76" s="1062">
        <v>0</v>
      </c>
      <c r="N76" s="1062">
        <v>29</v>
      </c>
      <c r="O76" s="1062">
        <v>0</v>
      </c>
      <c r="P76" s="1062">
        <v>29</v>
      </c>
      <c r="Q76" s="1062">
        <v>0</v>
      </c>
    </row>
    <row r="77" spans="1:17" ht="11.1" customHeight="1">
      <c r="A77" s="1278" t="s">
        <v>127</v>
      </c>
      <c r="B77" s="1161"/>
      <c r="C77" s="1266"/>
      <c r="D77" s="1266"/>
      <c r="E77" s="1266"/>
      <c r="F77" s="1267"/>
      <c r="G77" s="1266"/>
      <c r="H77" s="1266"/>
      <c r="I77" s="1266"/>
      <c r="J77" s="1266"/>
      <c r="K77" s="1266"/>
      <c r="L77" s="1062"/>
      <c r="M77" s="1062"/>
      <c r="N77" s="1062"/>
      <c r="O77" s="1062"/>
      <c r="P77" s="1062"/>
      <c r="Q77" s="1062"/>
    </row>
    <row r="78" spans="1:17" ht="11.1" customHeight="1">
      <c r="A78" s="1277" t="s">
        <v>537</v>
      </c>
      <c r="B78" s="1268">
        <v>8</v>
      </c>
      <c r="C78" s="1267">
        <v>85</v>
      </c>
      <c r="D78" s="1266">
        <v>93</v>
      </c>
      <c r="E78" s="1266">
        <v>0</v>
      </c>
      <c r="F78" s="1267">
        <v>6</v>
      </c>
      <c r="G78" s="1267">
        <v>96</v>
      </c>
      <c r="H78" s="1266">
        <v>102</v>
      </c>
      <c r="I78" s="1266">
        <v>0</v>
      </c>
      <c r="J78" s="1266">
        <v>0</v>
      </c>
      <c r="K78" s="1266">
        <v>38</v>
      </c>
      <c r="L78" s="1062">
        <v>38</v>
      </c>
      <c r="M78" s="1062">
        <v>0</v>
      </c>
      <c r="N78" s="1062">
        <v>14</v>
      </c>
      <c r="O78" s="1062">
        <v>219</v>
      </c>
      <c r="P78" s="1062">
        <v>233</v>
      </c>
      <c r="Q78" s="1062">
        <v>0</v>
      </c>
    </row>
    <row r="79" spans="1:17" ht="11.1" customHeight="1">
      <c r="A79" s="1278" t="s">
        <v>134</v>
      </c>
      <c r="B79" s="1268"/>
      <c r="C79" s="1267"/>
      <c r="D79" s="1266"/>
      <c r="E79" s="1266"/>
      <c r="F79" s="1267"/>
      <c r="G79" s="1267"/>
      <c r="H79" s="1266"/>
      <c r="I79" s="1266"/>
      <c r="J79" s="1266"/>
      <c r="K79" s="1266"/>
      <c r="L79" s="1062"/>
      <c r="M79" s="1062"/>
      <c r="N79" s="1062"/>
      <c r="O79" s="1062"/>
      <c r="P79" s="1062"/>
      <c r="Q79" s="1062"/>
    </row>
    <row r="80" spans="1:17" ht="11.1" customHeight="1">
      <c r="A80" s="1279" t="s">
        <v>540</v>
      </c>
      <c r="B80" s="1270">
        <v>32</v>
      </c>
      <c r="C80" s="1269">
        <v>0</v>
      </c>
      <c r="D80" s="1269">
        <v>32</v>
      </c>
      <c r="E80" s="1269">
        <v>0</v>
      </c>
      <c r="F80" s="1271">
        <v>22</v>
      </c>
      <c r="G80" s="1269">
        <v>0</v>
      </c>
      <c r="H80" s="1269">
        <v>22</v>
      </c>
      <c r="I80" s="1269">
        <v>0</v>
      </c>
      <c r="J80" s="1269">
        <v>0</v>
      </c>
      <c r="K80" s="1269">
        <v>0</v>
      </c>
      <c r="L80" s="1272">
        <v>0</v>
      </c>
      <c r="M80" s="1272">
        <v>0</v>
      </c>
      <c r="N80" s="1272">
        <v>54</v>
      </c>
      <c r="O80" s="1272">
        <v>0</v>
      </c>
      <c r="P80" s="1272">
        <v>54</v>
      </c>
      <c r="Q80" s="1272">
        <v>0</v>
      </c>
    </row>
    <row r="81" spans="1:17" ht="11.1" customHeight="1">
      <c r="A81" s="1280" t="s">
        <v>143</v>
      </c>
      <c r="B81" s="1273">
        <f>SUM(B66:B80)</f>
        <v>199</v>
      </c>
      <c r="C81" s="1273">
        <f t="shared" ref="C81:Q81" si="2">SUM(C66:C80)</f>
        <v>280</v>
      </c>
      <c r="D81" s="1273">
        <f t="shared" si="2"/>
        <v>479</v>
      </c>
      <c r="E81" s="1273">
        <f t="shared" si="2"/>
        <v>18</v>
      </c>
      <c r="F81" s="1273">
        <f t="shared" si="2"/>
        <v>40</v>
      </c>
      <c r="G81" s="1273">
        <f t="shared" si="2"/>
        <v>96</v>
      </c>
      <c r="H81" s="1273">
        <f t="shared" si="2"/>
        <v>136</v>
      </c>
      <c r="I81" s="1273">
        <f t="shared" si="2"/>
        <v>0</v>
      </c>
      <c r="J81" s="1273">
        <f t="shared" si="2"/>
        <v>13</v>
      </c>
      <c r="K81" s="1273">
        <f t="shared" si="2"/>
        <v>50</v>
      </c>
      <c r="L81" s="1273">
        <f t="shared" si="2"/>
        <v>63</v>
      </c>
      <c r="M81" s="1273">
        <f t="shared" si="2"/>
        <v>0</v>
      </c>
      <c r="N81" s="1273">
        <f t="shared" si="2"/>
        <v>252</v>
      </c>
      <c r="O81" s="1273">
        <f t="shared" si="2"/>
        <v>426</v>
      </c>
      <c r="P81" s="1273">
        <f t="shared" si="2"/>
        <v>678</v>
      </c>
      <c r="Q81" s="1273">
        <f t="shared" si="2"/>
        <v>18</v>
      </c>
    </row>
  </sheetData>
  <mergeCells count="21">
    <mergeCell ref="A61:Q61"/>
    <mergeCell ref="A62:Q62"/>
    <mergeCell ref="B63:E63"/>
    <mergeCell ref="F63:I63"/>
    <mergeCell ref="J63:M63"/>
    <mergeCell ref="N63:Q63"/>
    <mergeCell ref="A63:A64"/>
    <mergeCell ref="A33:Q33"/>
    <mergeCell ref="A34:Q34"/>
    <mergeCell ref="A35:A36"/>
    <mergeCell ref="B35:E35"/>
    <mergeCell ref="F35:I35"/>
    <mergeCell ref="J35:M35"/>
    <mergeCell ref="N35:Q35"/>
    <mergeCell ref="A1:Q1"/>
    <mergeCell ref="A2:Q2"/>
    <mergeCell ref="A4:A5"/>
    <mergeCell ref="B4:E4"/>
    <mergeCell ref="F4:I4"/>
    <mergeCell ref="J4:M4"/>
    <mergeCell ref="N4:Q4"/>
  </mergeCells>
  <printOptions horizontalCentered="1"/>
  <pageMargins left="0.51181102362204722" right="0.31496062992125984" top="0.39370078740157483" bottom="0.35433070866141736" header="0.31496062992125984" footer="0.31496062992125984"/>
  <pageSetup paperSize="9" scale="95" orientation="landscape" r:id="rId1"/>
  <headerFooter>
    <oddFooter>&amp;C &amp;P</oddFooter>
  </headerFooter>
  <rowBreaks count="1" manualBreakCount="1">
    <brk id="32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I78"/>
  <sheetViews>
    <sheetView workbookViewId="0">
      <selection activeCell="H15" sqref="H15"/>
    </sheetView>
  </sheetViews>
  <sheetFormatPr baseColWidth="10" defaultRowHeight="13.8"/>
  <cols>
    <col min="1" max="1" width="24.33203125" style="639" customWidth="1"/>
    <col min="2" max="2" width="6.6640625" style="305" customWidth="1"/>
    <col min="3" max="3" width="5.88671875" style="478" customWidth="1"/>
    <col min="4" max="4" width="7.33203125" style="478" customWidth="1"/>
    <col min="5" max="5" width="8.88671875" style="478" customWidth="1"/>
    <col min="6" max="6" width="7.44140625" style="478" customWidth="1"/>
    <col min="7" max="7" width="6.33203125" style="478" customWidth="1"/>
    <col min="8" max="8" width="7.44140625" style="478" customWidth="1"/>
    <col min="9" max="9" width="8.88671875" style="478" customWidth="1"/>
    <col min="10" max="10" width="7" style="478" customWidth="1"/>
    <col min="11" max="11" width="6" style="478" customWidth="1"/>
    <col min="12" max="12" width="7.6640625" style="478" customWidth="1"/>
    <col min="13" max="13" width="8" style="478" customWidth="1"/>
    <col min="14" max="15" width="6.6640625" style="478" customWidth="1"/>
    <col min="16" max="16" width="7.33203125" style="478" customWidth="1"/>
    <col min="17" max="17" width="8.44140625" style="478" customWidth="1"/>
    <col min="18" max="256" width="11.44140625" style="478"/>
    <col min="257" max="257" width="13.33203125" style="478" customWidth="1"/>
    <col min="258" max="273" width="4.5546875" style="478" customWidth="1"/>
    <col min="274" max="512" width="11.44140625" style="478"/>
    <col min="513" max="513" width="13.33203125" style="478" customWidth="1"/>
    <col min="514" max="529" width="4.5546875" style="478" customWidth="1"/>
    <col min="530" max="768" width="11.44140625" style="478"/>
    <col min="769" max="769" width="13.33203125" style="478" customWidth="1"/>
    <col min="770" max="785" width="4.5546875" style="478" customWidth="1"/>
    <col min="786" max="1024" width="11.44140625" style="478"/>
    <col min="1025" max="1025" width="13.33203125" style="478" customWidth="1"/>
    <col min="1026" max="1041" width="4.5546875" style="478" customWidth="1"/>
    <col min="1042" max="1280" width="11.44140625" style="478"/>
    <col min="1281" max="1281" width="13.33203125" style="478" customWidth="1"/>
    <col min="1282" max="1297" width="4.5546875" style="478" customWidth="1"/>
    <col min="1298" max="1536" width="11.44140625" style="478"/>
    <col min="1537" max="1537" width="13.33203125" style="478" customWidth="1"/>
    <col min="1538" max="1553" width="4.5546875" style="478" customWidth="1"/>
    <col min="1554" max="1792" width="11.44140625" style="478"/>
    <col min="1793" max="1793" width="13.33203125" style="478" customWidth="1"/>
    <col min="1794" max="1809" width="4.5546875" style="478" customWidth="1"/>
    <col min="1810" max="2048" width="11.44140625" style="478"/>
    <col min="2049" max="2049" width="13.33203125" style="478" customWidth="1"/>
    <col min="2050" max="2065" width="4.5546875" style="478" customWidth="1"/>
    <col min="2066" max="2304" width="11.44140625" style="478"/>
    <col min="2305" max="2305" width="13.33203125" style="478" customWidth="1"/>
    <col min="2306" max="2321" width="4.5546875" style="478" customWidth="1"/>
    <col min="2322" max="2560" width="11.44140625" style="478"/>
    <col min="2561" max="2561" width="13.33203125" style="478" customWidth="1"/>
    <col min="2562" max="2577" width="4.5546875" style="478" customWidth="1"/>
    <col min="2578" max="2816" width="11.44140625" style="478"/>
    <col min="2817" max="2817" width="13.33203125" style="478" customWidth="1"/>
    <col min="2818" max="2833" width="4.5546875" style="478" customWidth="1"/>
    <col min="2834" max="3072" width="11.44140625" style="478"/>
    <col min="3073" max="3073" width="13.33203125" style="478" customWidth="1"/>
    <col min="3074" max="3089" width="4.5546875" style="478" customWidth="1"/>
    <col min="3090" max="3328" width="11.44140625" style="478"/>
    <col min="3329" max="3329" width="13.33203125" style="478" customWidth="1"/>
    <col min="3330" max="3345" width="4.5546875" style="478" customWidth="1"/>
    <col min="3346" max="3584" width="11.44140625" style="478"/>
    <col min="3585" max="3585" width="13.33203125" style="478" customWidth="1"/>
    <col min="3586" max="3601" width="4.5546875" style="478" customWidth="1"/>
    <col min="3602" max="3840" width="11.44140625" style="478"/>
    <col min="3841" max="3841" width="13.33203125" style="478" customWidth="1"/>
    <col min="3842" max="3857" width="4.5546875" style="478" customWidth="1"/>
    <col min="3858" max="4096" width="11.44140625" style="478"/>
    <col min="4097" max="4097" width="13.33203125" style="478" customWidth="1"/>
    <col min="4098" max="4113" width="4.5546875" style="478" customWidth="1"/>
    <col min="4114" max="4352" width="11.44140625" style="478"/>
    <col min="4353" max="4353" width="13.33203125" style="478" customWidth="1"/>
    <col min="4354" max="4369" width="4.5546875" style="478" customWidth="1"/>
    <col min="4370" max="4608" width="11.44140625" style="478"/>
    <col min="4609" max="4609" width="13.33203125" style="478" customWidth="1"/>
    <col min="4610" max="4625" width="4.5546875" style="478" customWidth="1"/>
    <col min="4626" max="4864" width="11.44140625" style="478"/>
    <col min="4865" max="4865" width="13.33203125" style="478" customWidth="1"/>
    <col min="4866" max="4881" width="4.5546875" style="478" customWidth="1"/>
    <col min="4882" max="5120" width="11.44140625" style="478"/>
    <col min="5121" max="5121" width="13.33203125" style="478" customWidth="1"/>
    <col min="5122" max="5137" width="4.5546875" style="478" customWidth="1"/>
    <col min="5138" max="5376" width="11.44140625" style="478"/>
    <col min="5377" max="5377" width="13.33203125" style="478" customWidth="1"/>
    <col min="5378" max="5393" width="4.5546875" style="478" customWidth="1"/>
    <col min="5394" max="5632" width="11.44140625" style="478"/>
    <col min="5633" max="5633" width="13.33203125" style="478" customWidth="1"/>
    <col min="5634" max="5649" width="4.5546875" style="478" customWidth="1"/>
    <col min="5650" max="5888" width="11.44140625" style="478"/>
    <col min="5889" max="5889" width="13.33203125" style="478" customWidth="1"/>
    <col min="5890" max="5905" width="4.5546875" style="478" customWidth="1"/>
    <col min="5906" max="6144" width="11.44140625" style="478"/>
    <col min="6145" max="6145" width="13.33203125" style="478" customWidth="1"/>
    <col min="6146" max="6161" width="4.5546875" style="478" customWidth="1"/>
    <col min="6162" max="6400" width="11.44140625" style="478"/>
    <col min="6401" max="6401" width="13.33203125" style="478" customWidth="1"/>
    <col min="6402" max="6417" width="4.5546875" style="478" customWidth="1"/>
    <col min="6418" max="6656" width="11.44140625" style="478"/>
    <col min="6657" max="6657" width="13.33203125" style="478" customWidth="1"/>
    <col min="6658" max="6673" width="4.5546875" style="478" customWidth="1"/>
    <col min="6674" max="6912" width="11.44140625" style="478"/>
    <col min="6913" max="6913" width="13.33203125" style="478" customWidth="1"/>
    <col min="6914" max="6929" width="4.5546875" style="478" customWidth="1"/>
    <col min="6930" max="7168" width="11.44140625" style="478"/>
    <col min="7169" max="7169" width="13.33203125" style="478" customWidth="1"/>
    <col min="7170" max="7185" width="4.5546875" style="478" customWidth="1"/>
    <col min="7186" max="7424" width="11.44140625" style="478"/>
    <col min="7425" max="7425" width="13.33203125" style="478" customWidth="1"/>
    <col min="7426" max="7441" width="4.5546875" style="478" customWidth="1"/>
    <col min="7442" max="7680" width="11.44140625" style="478"/>
    <col min="7681" max="7681" width="13.33203125" style="478" customWidth="1"/>
    <col min="7682" max="7697" width="4.5546875" style="478" customWidth="1"/>
    <col min="7698" max="7936" width="11.44140625" style="478"/>
    <col min="7937" max="7937" width="13.33203125" style="478" customWidth="1"/>
    <col min="7938" max="7953" width="4.5546875" style="478" customWidth="1"/>
    <col min="7954" max="8192" width="11.44140625" style="478"/>
    <col min="8193" max="8193" width="13.33203125" style="478" customWidth="1"/>
    <col min="8194" max="8209" width="4.5546875" style="478" customWidth="1"/>
    <col min="8210" max="8448" width="11.44140625" style="478"/>
    <col min="8449" max="8449" width="13.33203125" style="478" customWidth="1"/>
    <col min="8450" max="8465" width="4.5546875" style="478" customWidth="1"/>
    <col min="8466" max="8704" width="11.44140625" style="478"/>
    <col min="8705" max="8705" width="13.33203125" style="478" customWidth="1"/>
    <col min="8706" max="8721" width="4.5546875" style="478" customWidth="1"/>
    <col min="8722" max="8960" width="11.44140625" style="478"/>
    <col min="8961" max="8961" width="13.33203125" style="478" customWidth="1"/>
    <col min="8962" max="8977" width="4.5546875" style="478" customWidth="1"/>
    <col min="8978" max="9216" width="11.44140625" style="478"/>
    <col min="9217" max="9217" width="13.33203125" style="478" customWidth="1"/>
    <col min="9218" max="9233" width="4.5546875" style="478" customWidth="1"/>
    <col min="9234" max="9472" width="11.44140625" style="478"/>
    <col min="9473" max="9473" width="13.33203125" style="478" customWidth="1"/>
    <col min="9474" max="9489" width="4.5546875" style="478" customWidth="1"/>
    <col min="9490" max="9728" width="11.44140625" style="478"/>
    <col min="9729" max="9729" width="13.33203125" style="478" customWidth="1"/>
    <col min="9730" max="9745" width="4.5546875" style="478" customWidth="1"/>
    <col min="9746" max="9984" width="11.44140625" style="478"/>
    <col min="9985" max="9985" width="13.33203125" style="478" customWidth="1"/>
    <col min="9986" max="10001" width="4.5546875" style="478" customWidth="1"/>
    <col min="10002" max="10240" width="11.44140625" style="478"/>
    <col min="10241" max="10241" width="13.33203125" style="478" customWidth="1"/>
    <col min="10242" max="10257" width="4.5546875" style="478" customWidth="1"/>
    <col min="10258" max="10496" width="11.44140625" style="478"/>
    <col min="10497" max="10497" width="13.33203125" style="478" customWidth="1"/>
    <col min="10498" max="10513" width="4.5546875" style="478" customWidth="1"/>
    <col min="10514" max="10752" width="11.44140625" style="478"/>
    <col min="10753" max="10753" width="13.33203125" style="478" customWidth="1"/>
    <col min="10754" max="10769" width="4.5546875" style="478" customWidth="1"/>
    <col min="10770" max="11008" width="11.44140625" style="478"/>
    <col min="11009" max="11009" width="13.33203125" style="478" customWidth="1"/>
    <col min="11010" max="11025" width="4.5546875" style="478" customWidth="1"/>
    <col min="11026" max="11264" width="11.44140625" style="478"/>
    <col min="11265" max="11265" width="13.33203125" style="478" customWidth="1"/>
    <col min="11266" max="11281" width="4.5546875" style="478" customWidth="1"/>
    <col min="11282" max="11520" width="11.44140625" style="478"/>
    <col min="11521" max="11521" width="13.33203125" style="478" customWidth="1"/>
    <col min="11522" max="11537" width="4.5546875" style="478" customWidth="1"/>
    <col min="11538" max="11776" width="11.44140625" style="478"/>
    <col min="11777" max="11777" width="13.33203125" style="478" customWidth="1"/>
    <col min="11778" max="11793" width="4.5546875" style="478" customWidth="1"/>
    <col min="11794" max="12032" width="11.44140625" style="478"/>
    <col min="12033" max="12033" width="13.33203125" style="478" customWidth="1"/>
    <col min="12034" max="12049" width="4.5546875" style="478" customWidth="1"/>
    <col min="12050" max="12288" width="11.44140625" style="478"/>
    <col min="12289" max="12289" width="13.33203125" style="478" customWidth="1"/>
    <col min="12290" max="12305" width="4.5546875" style="478" customWidth="1"/>
    <col min="12306" max="12544" width="11.44140625" style="478"/>
    <col min="12545" max="12545" width="13.33203125" style="478" customWidth="1"/>
    <col min="12546" max="12561" width="4.5546875" style="478" customWidth="1"/>
    <col min="12562" max="12800" width="11.44140625" style="478"/>
    <col min="12801" max="12801" width="13.33203125" style="478" customWidth="1"/>
    <col min="12802" max="12817" width="4.5546875" style="478" customWidth="1"/>
    <col min="12818" max="13056" width="11.44140625" style="478"/>
    <col min="13057" max="13057" width="13.33203125" style="478" customWidth="1"/>
    <col min="13058" max="13073" width="4.5546875" style="478" customWidth="1"/>
    <col min="13074" max="13312" width="11.44140625" style="478"/>
    <col min="13313" max="13313" width="13.33203125" style="478" customWidth="1"/>
    <col min="13314" max="13329" width="4.5546875" style="478" customWidth="1"/>
    <col min="13330" max="13568" width="11.44140625" style="478"/>
    <col min="13569" max="13569" width="13.33203125" style="478" customWidth="1"/>
    <col min="13570" max="13585" width="4.5546875" style="478" customWidth="1"/>
    <col min="13586" max="13824" width="11.44140625" style="478"/>
    <col min="13825" max="13825" width="13.33203125" style="478" customWidth="1"/>
    <col min="13826" max="13841" width="4.5546875" style="478" customWidth="1"/>
    <col min="13842" max="14080" width="11.44140625" style="478"/>
    <col min="14081" max="14081" width="13.33203125" style="478" customWidth="1"/>
    <col min="14082" max="14097" width="4.5546875" style="478" customWidth="1"/>
    <col min="14098" max="14336" width="11.44140625" style="478"/>
    <col min="14337" max="14337" width="13.33203125" style="478" customWidth="1"/>
    <col min="14338" max="14353" width="4.5546875" style="478" customWidth="1"/>
    <col min="14354" max="14592" width="11.44140625" style="478"/>
    <col min="14593" max="14593" width="13.33203125" style="478" customWidth="1"/>
    <col min="14594" max="14609" width="4.5546875" style="478" customWidth="1"/>
    <col min="14610" max="14848" width="11.44140625" style="478"/>
    <col min="14849" max="14849" width="13.33203125" style="478" customWidth="1"/>
    <col min="14850" max="14865" width="4.5546875" style="478" customWidth="1"/>
    <col min="14866" max="15104" width="11.44140625" style="478"/>
    <col min="15105" max="15105" width="13.33203125" style="478" customWidth="1"/>
    <col min="15106" max="15121" width="4.5546875" style="478" customWidth="1"/>
    <col min="15122" max="15360" width="11.44140625" style="478"/>
    <col min="15361" max="15361" width="13.33203125" style="478" customWidth="1"/>
    <col min="15362" max="15377" width="4.5546875" style="478" customWidth="1"/>
    <col min="15378" max="15616" width="11.44140625" style="478"/>
    <col min="15617" max="15617" width="13.33203125" style="478" customWidth="1"/>
    <col min="15618" max="15633" width="4.5546875" style="478" customWidth="1"/>
    <col min="15634" max="15872" width="11.44140625" style="478"/>
    <col min="15873" max="15873" width="13.33203125" style="478" customWidth="1"/>
    <col min="15874" max="15889" width="4.5546875" style="478" customWidth="1"/>
    <col min="15890" max="16128" width="11.44140625" style="478"/>
    <col min="16129" max="16129" width="13.33203125" style="478" customWidth="1"/>
    <col min="16130" max="16145" width="4.5546875" style="478" customWidth="1"/>
    <col min="16146" max="16384" width="11.44140625" style="478"/>
  </cols>
  <sheetData>
    <row r="1" spans="1:17">
      <c r="A1" s="1445" t="s">
        <v>805</v>
      </c>
      <c r="B1" s="1445"/>
      <c r="C1" s="1445"/>
      <c r="D1" s="1445"/>
      <c r="E1" s="1445"/>
      <c r="F1" s="1445"/>
      <c r="G1" s="1445"/>
      <c r="H1" s="1445"/>
      <c r="I1" s="1445"/>
      <c r="J1" s="1445"/>
      <c r="K1" s="1445"/>
      <c r="L1" s="1445"/>
      <c r="M1" s="1445"/>
      <c r="N1" s="1445"/>
      <c r="O1" s="1445"/>
      <c r="P1" s="1445"/>
      <c r="Q1" s="1445"/>
    </row>
    <row r="2" spans="1:17">
      <c r="A2" s="1445" t="s">
        <v>227</v>
      </c>
      <c r="B2" s="1445"/>
      <c r="C2" s="1445"/>
      <c r="D2" s="1445"/>
      <c r="E2" s="1445"/>
      <c r="F2" s="1445"/>
      <c r="G2" s="1445"/>
      <c r="H2" s="1445"/>
      <c r="I2" s="1445"/>
      <c r="J2" s="1445"/>
      <c r="K2" s="1445"/>
      <c r="L2" s="1445"/>
      <c r="M2" s="1445"/>
      <c r="N2" s="1445"/>
      <c r="O2" s="1445"/>
      <c r="P2" s="1445"/>
      <c r="Q2" s="1445"/>
    </row>
    <row r="3" spans="1:17" ht="11.1" customHeight="1">
      <c r="A3" s="1074"/>
      <c r="B3" s="105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</row>
    <row r="4" spans="1:17" s="1236" customFormat="1" ht="14.25" customHeight="1">
      <c r="A4" s="1758" t="s">
        <v>433</v>
      </c>
      <c r="B4" s="1793" t="s">
        <v>428</v>
      </c>
      <c r="C4" s="1793"/>
      <c r="D4" s="1793"/>
      <c r="E4" s="1793"/>
      <c r="F4" s="1793" t="s">
        <v>429</v>
      </c>
      <c r="G4" s="1793"/>
      <c r="H4" s="1793"/>
      <c r="I4" s="1793"/>
      <c r="J4" s="1763" t="s">
        <v>430</v>
      </c>
      <c r="K4" s="1764"/>
      <c r="L4" s="1764"/>
      <c r="M4" s="1765"/>
      <c r="N4" s="1766" t="s">
        <v>142</v>
      </c>
      <c r="O4" s="1767"/>
      <c r="P4" s="1767"/>
      <c r="Q4" s="1768"/>
    </row>
    <row r="5" spans="1:17" s="656" customFormat="1" ht="28.8">
      <c r="A5" s="1759"/>
      <c r="B5" s="239" t="s">
        <v>706</v>
      </c>
      <c r="C5" s="239" t="s">
        <v>396</v>
      </c>
      <c r="D5" s="731" t="s">
        <v>708</v>
      </c>
      <c r="E5" s="731" t="s">
        <v>709</v>
      </c>
      <c r="F5" s="239" t="s">
        <v>706</v>
      </c>
      <c r="G5" s="239" t="s">
        <v>396</v>
      </c>
      <c r="H5" s="731" t="s">
        <v>708</v>
      </c>
      <c r="I5" s="731" t="s">
        <v>709</v>
      </c>
      <c r="J5" s="239" t="s">
        <v>706</v>
      </c>
      <c r="K5" s="239" t="s">
        <v>396</v>
      </c>
      <c r="L5" s="731" t="s">
        <v>708</v>
      </c>
      <c r="M5" s="731" t="s">
        <v>709</v>
      </c>
      <c r="N5" s="239" t="s">
        <v>706</v>
      </c>
      <c r="O5" s="239" t="s">
        <v>396</v>
      </c>
      <c r="P5" s="731" t="s">
        <v>708</v>
      </c>
      <c r="Q5" s="731" t="s">
        <v>709</v>
      </c>
    </row>
    <row r="6" spans="1:17" ht="12.75" customHeight="1">
      <c r="A6" s="766" t="s">
        <v>434</v>
      </c>
      <c r="B6" s="767">
        <v>21</v>
      </c>
      <c r="C6" s="767">
        <v>7</v>
      </c>
      <c r="D6" s="767">
        <f>+B6+C6</f>
        <v>28</v>
      </c>
      <c r="E6" s="767">
        <v>0</v>
      </c>
      <c r="F6" s="767">
        <v>16</v>
      </c>
      <c r="G6" s="767">
        <v>1</v>
      </c>
      <c r="H6" s="767">
        <f>+F6+G6</f>
        <v>17</v>
      </c>
      <c r="I6" s="767">
        <v>0</v>
      </c>
      <c r="J6" s="767">
        <v>15</v>
      </c>
      <c r="K6" s="767">
        <v>1</v>
      </c>
      <c r="L6" s="767">
        <f>+J6+K6</f>
        <v>16</v>
      </c>
      <c r="M6" s="767">
        <v>0</v>
      </c>
      <c r="N6" s="767">
        <f>+B6+F6+J6</f>
        <v>52</v>
      </c>
      <c r="O6" s="767">
        <f>+C6+G6+K6</f>
        <v>9</v>
      </c>
      <c r="P6" s="767">
        <f>+D6+H6+L6</f>
        <v>61</v>
      </c>
      <c r="Q6" s="767">
        <f>+E6+I6+M6</f>
        <v>0</v>
      </c>
    </row>
    <row r="7" spans="1:17" ht="12.75" customHeight="1">
      <c r="A7" s="766" t="s">
        <v>460</v>
      </c>
      <c r="B7" s="767">
        <v>59</v>
      </c>
      <c r="C7" s="767">
        <v>0</v>
      </c>
      <c r="D7" s="767">
        <f t="shared" ref="D7:D27" si="0">+B7+C7</f>
        <v>59</v>
      </c>
      <c r="E7" s="767">
        <v>0</v>
      </c>
      <c r="F7" s="767">
        <v>0</v>
      </c>
      <c r="G7" s="767">
        <v>0</v>
      </c>
      <c r="H7" s="767">
        <f t="shared" ref="H7:H27" si="1">+F7+G7</f>
        <v>0</v>
      </c>
      <c r="I7" s="767">
        <v>0</v>
      </c>
      <c r="J7" s="767">
        <v>0</v>
      </c>
      <c r="K7" s="767">
        <v>0</v>
      </c>
      <c r="L7" s="767">
        <f t="shared" ref="L7:L27" si="2">+J7+K7</f>
        <v>0</v>
      </c>
      <c r="M7" s="767">
        <v>0</v>
      </c>
      <c r="N7" s="767">
        <f t="shared" ref="N7:Q19" si="3">+B7+F7+J7</f>
        <v>59</v>
      </c>
      <c r="O7" s="767">
        <f t="shared" si="3"/>
        <v>0</v>
      </c>
      <c r="P7" s="767">
        <f t="shared" si="3"/>
        <v>59</v>
      </c>
      <c r="Q7" s="767">
        <f t="shared" si="3"/>
        <v>0</v>
      </c>
    </row>
    <row r="8" spans="1:17" ht="12.75" customHeight="1">
      <c r="A8" s="766" t="s">
        <v>435</v>
      </c>
      <c r="B8" s="767">
        <v>101</v>
      </c>
      <c r="C8" s="767">
        <v>8</v>
      </c>
      <c r="D8" s="767">
        <f t="shared" si="0"/>
        <v>109</v>
      </c>
      <c r="E8" s="767">
        <v>1</v>
      </c>
      <c r="F8" s="767">
        <v>73</v>
      </c>
      <c r="G8" s="767">
        <v>6</v>
      </c>
      <c r="H8" s="767">
        <f t="shared" si="1"/>
        <v>79</v>
      </c>
      <c r="I8" s="767">
        <v>0</v>
      </c>
      <c r="J8" s="767">
        <v>62</v>
      </c>
      <c r="K8" s="767">
        <v>0</v>
      </c>
      <c r="L8" s="767">
        <f t="shared" si="2"/>
        <v>62</v>
      </c>
      <c r="M8" s="767">
        <v>5</v>
      </c>
      <c r="N8" s="767">
        <f t="shared" si="3"/>
        <v>236</v>
      </c>
      <c r="O8" s="767">
        <f t="shared" si="3"/>
        <v>14</v>
      </c>
      <c r="P8" s="767">
        <f t="shared" si="3"/>
        <v>250</v>
      </c>
      <c r="Q8" s="767">
        <f t="shared" si="3"/>
        <v>6</v>
      </c>
    </row>
    <row r="9" spans="1:17" ht="12.75" customHeight="1">
      <c r="A9" s="766" t="s">
        <v>461</v>
      </c>
      <c r="B9" s="767">
        <v>5</v>
      </c>
      <c r="C9" s="767">
        <v>70</v>
      </c>
      <c r="D9" s="767">
        <v>75</v>
      </c>
      <c r="E9" s="767">
        <v>0</v>
      </c>
      <c r="F9" s="767">
        <v>2</v>
      </c>
      <c r="G9" s="767">
        <v>77</v>
      </c>
      <c r="H9" s="767">
        <v>79</v>
      </c>
      <c r="I9" s="767">
        <v>0</v>
      </c>
      <c r="J9" s="767">
        <v>1</v>
      </c>
      <c r="K9" s="767">
        <v>60</v>
      </c>
      <c r="L9" s="767">
        <v>61</v>
      </c>
      <c r="M9" s="767">
        <v>34</v>
      </c>
      <c r="N9" s="767">
        <v>8</v>
      </c>
      <c r="O9" s="767">
        <v>207</v>
      </c>
      <c r="P9" s="767">
        <v>215</v>
      </c>
      <c r="Q9" s="767">
        <v>34</v>
      </c>
    </row>
    <row r="10" spans="1:17" ht="12.75" customHeight="1">
      <c r="A10" s="766" t="s">
        <v>436</v>
      </c>
      <c r="B10" s="767">
        <v>0</v>
      </c>
      <c r="C10" s="767">
        <v>0</v>
      </c>
      <c r="D10" s="767">
        <f t="shared" si="0"/>
        <v>0</v>
      </c>
      <c r="E10" s="767">
        <v>0</v>
      </c>
      <c r="F10" s="767">
        <v>0</v>
      </c>
      <c r="G10" s="767">
        <v>0</v>
      </c>
      <c r="H10" s="767">
        <f t="shared" si="1"/>
        <v>0</v>
      </c>
      <c r="I10" s="767">
        <v>0</v>
      </c>
      <c r="J10" s="767">
        <v>23</v>
      </c>
      <c r="K10" s="767">
        <v>33</v>
      </c>
      <c r="L10" s="767">
        <f t="shared" si="2"/>
        <v>56</v>
      </c>
      <c r="M10" s="767">
        <v>0</v>
      </c>
      <c r="N10" s="767">
        <f t="shared" si="3"/>
        <v>23</v>
      </c>
      <c r="O10" s="767">
        <f t="shared" si="3"/>
        <v>33</v>
      </c>
      <c r="P10" s="767">
        <f t="shared" si="3"/>
        <v>56</v>
      </c>
      <c r="Q10" s="767">
        <f t="shared" si="3"/>
        <v>0</v>
      </c>
    </row>
    <row r="11" spans="1:17" ht="12.75" customHeight="1">
      <c r="A11" s="766" t="s">
        <v>439</v>
      </c>
      <c r="B11" s="767">
        <v>9</v>
      </c>
      <c r="C11" s="767">
        <v>0</v>
      </c>
      <c r="D11" s="767">
        <f t="shared" si="0"/>
        <v>9</v>
      </c>
      <c r="E11" s="767">
        <v>0</v>
      </c>
      <c r="F11" s="767">
        <v>0</v>
      </c>
      <c r="G11" s="767">
        <v>0</v>
      </c>
      <c r="H11" s="767">
        <f t="shared" si="1"/>
        <v>0</v>
      </c>
      <c r="I11" s="767">
        <v>0</v>
      </c>
      <c r="J11" s="767">
        <v>0</v>
      </c>
      <c r="K11" s="767">
        <v>0</v>
      </c>
      <c r="L11" s="767">
        <f t="shared" si="2"/>
        <v>0</v>
      </c>
      <c r="M11" s="767">
        <v>0</v>
      </c>
      <c r="N11" s="767">
        <f t="shared" si="3"/>
        <v>9</v>
      </c>
      <c r="O11" s="767">
        <f t="shared" si="3"/>
        <v>0</v>
      </c>
      <c r="P11" s="767">
        <f t="shared" si="3"/>
        <v>9</v>
      </c>
      <c r="Q11" s="767">
        <f t="shared" si="3"/>
        <v>0</v>
      </c>
    </row>
    <row r="12" spans="1:17" ht="12.75" customHeight="1">
      <c r="A12" s="766" t="s">
        <v>440</v>
      </c>
      <c r="B12" s="767">
        <v>31</v>
      </c>
      <c r="C12" s="767">
        <v>0</v>
      </c>
      <c r="D12" s="767">
        <f t="shared" si="0"/>
        <v>31</v>
      </c>
      <c r="E12" s="767">
        <v>0</v>
      </c>
      <c r="F12" s="767">
        <v>28</v>
      </c>
      <c r="G12" s="767">
        <v>0</v>
      </c>
      <c r="H12" s="767">
        <f t="shared" si="1"/>
        <v>28</v>
      </c>
      <c r="I12" s="767">
        <v>0</v>
      </c>
      <c r="J12" s="767">
        <v>0</v>
      </c>
      <c r="K12" s="767">
        <v>0</v>
      </c>
      <c r="L12" s="767">
        <f t="shared" si="2"/>
        <v>0</v>
      </c>
      <c r="M12" s="767">
        <v>0</v>
      </c>
      <c r="N12" s="767">
        <f t="shared" si="3"/>
        <v>59</v>
      </c>
      <c r="O12" s="767">
        <f t="shared" si="3"/>
        <v>0</v>
      </c>
      <c r="P12" s="767">
        <f t="shared" si="3"/>
        <v>59</v>
      </c>
      <c r="Q12" s="767">
        <f t="shared" si="3"/>
        <v>0</v>
      </c>
    </row>
    <row r="13" spans="1:17" ht="12.75" customHeight="1">
      <c r="A13" s="766" t="s">
        <v>441</v>
      </c>
      <c r="B13" s="767">
        <v>15</v>
      </c>
      <c r="C13" s="767">
        <v>0</v>
      </c>
      <c r="D13" s="767">
        <f t="shared" si="0"/>
        <v>15</v>
      </c>
      <c r="E13" s="767">
        <v>0</v>
      </c>
      <c r="F13" s="767">
        <v>15</v>
      </c>
      <c r="G13" s="767">
        <v>0</v>
      </c>
      <c r="H13" s="767">
        <f t="shared" si="1"/>
        <v>15</v>
      </c>
      <c r="I13" s="767">
        <v>0</v>
      </c>
      <c r="J13" s="767">
        <v>0</v>
      </c>
      <c r="K13" s="767">
        <v>0</v>
      </c>
      <c r="L13" s="767">
        <f t="shared" si="2"/>
        <v>0</v>
      </c>
      <c r="M13" s="767">
        <v>0</v>
      </c>
      <c r="N13" s="767">
        <f t="shared" si="3"/>
        <v>30</v>
      </c>
      <c r="O13" s="767">
        <f t="shared" si="3"/>
        <v>0</v>
      </c>
      <c r="P13" s="767">
        <f t="shared" si="3"/>
        <v>30</v>
      </c>
      <c r="Q13" s="767">
        <f t="shared" si="3"/>
        <v>0</v>
      </c>
    </row>
    <row r="14" spans="1:17" ht="12.75" customHeight="1">
      <c r="A14" s="766" t="s">
        <v>462</v>
      </c>
      <c r="B14" s="767">
        <v>53</v>
      </c>
      <c r="C14" s="767">
        <v>68</v>
      </c>
      <c r="D14" s="767">
        <f t="shared" si="0"/>
        <v>121</v>
      </c>
      <c r="E14" s="767">
        <v>0</v>
      </c>
      <c r="F14" s="767">
        <v>1</v>
      </c>
      <c r="G14" s="767">
        <v>10</v>
      </c>
      <c r="H14" s="767">
        <f t="shared" si="1"/>
        <v>11</v>
      </c>
      <c r="I14" s="767">
        <v>0</v>
      </c>
      <c r="J14" s="767">
        <v>0</v>
      </c>
      <c r="K14" s="767">
        <v>1</v>
      </c>
      <c r="L14" s="767">
        <f t="shared" si="2"/>
        <v>1</v>
      </c>
      <c r="M14" s="767">
        <v>0</v>
      </c>
      <c r="N14" s="767">
        <f t="shared" si="3"/>
        <v>54</v>
      </c>
      <c r="O14" s="767">
        <f t="shared" si="3"/>
        <v>79</v>
      </c>
      <c r="P14" s="767">
        <f t="shared" si="3"/>
        <v>133</v>
      </c>
      <c r="Q14" s="767">
        <f t="shared" si="3"/>
        <v>0</v>
      </c>
    </row>
    <row r="15" spans="1:17" ht="12.75" customHeight="1">
      <c r="A15" s="766" t="s">
        <v>463</v>
      </c>
      <c r="B15" s="767">
        <v>15</v>
      </c>
      <c r="C15" s="767">
        <v>0</v>
      </c>
      <c r="D15" s="767">
        <f t="shared" si="0"/>
        <v>15</v>
      </c>
      <c r="E15" s="767">
        <v>0</v>
      </c>
      <c r="F15" s="767">
        <v>14</v>
      </c>
      <c r="G15" s="767">
        <v>0</v>
      </c>
      <c r="H15" s="767">
        <f t="shared" si="1"/>
        <v>14</v>
      </c>
      <c r="I15" s="767">
        <v>0</v>
      </c>
      <c r="J15" s="767">
        <v>0</v>
      </c>
      <c r="K15" s="767">
        <v>0</v>
      </c>
      <c r="L15" s="767">
        <f t="shared" si="2"/>
        <v>0</v>
      </c>
      <c r="M15" s="767">
        <v>0</v>
      </c>
      <c r="N15" s="767">
        <f t="shared" si="3"/>
        <v>29</v>
      </c>
      <c r="O15" s="767">
        <f t="shared" si="3"/>
        <v>0</v>
      </c>
      <c r="P15" s="767">
        <f t="shared" si="3"/>
        <v>29</v>
      </c>
      <c r="Q15" s="767">
        <f t="shared" si="3"/>
        <v>0</v>
      </c>
    </row>
    <row r="16" spans="1:17" ht="12.75" customHeight="1">
      <c r="A16" s="766" t="s">
        <v>464</v>
      </c>
      <c r="B16" s="767">
        <v>0</v>
      </c>
      <c r="C16" s="767">
        <v>0</v>
      </c>
      <c r="D16" s="767">
        <f t="shared" si="0"/>
        <v>0</v>
      </c>
      <c r="E16" s="767">
        <v>0</v>
      </c>
      <c r="F16" s="767">
        <v>0</v>
      </c>
      <c r="G16" s="767">
        <v>0</v>
      </c>
      <c r="H16" s="767">
        <f t="shared" si="1"/>
        <v>0</v>
      </c>
      <c r="I16" s="767">
        <v>0</v>
      </c>
      <c r="J16" s="767">
        <v>5</v>
      </c>
      <c r="K16" s="767">
        <v>0</v>
      </c>
      <c r="L16" s="767">
        <f t="shared" si="2"/>
        <v>5</v>
      </c>
      <c r="M16" s="767">
        <v>0</v>
      </c>
      <c r="N16" s="767">
        <f t="shared" si="3"/>
        <v>5</v>
      </c>
      <c r="O16" s="767">
        <f t="shared" si="3"/>
        <v>0</v>
      </c>
      <c r="P16" s="767">
        <f t="shared" si="3"/>
        <v>5</v>
      </c>
      <c r="Q16" s="767">
        <f t="shared" si="3"/>
        <v>0</v>
      </c>
    </row>
    <row r="17" spans="1:17" ht="12.75" customHeight="1">
      <c r="A17" s="766" t="s">
        <v>443</v>
      </c>
      <c r="B17" s="767">
        <v>4</v>
      </c>
      <c r="C17" s="767">
        <v>206</v>
      </c>
      <c r="D17" s="767">
        <v>210</v>
      </c>
      <c r="E17" s="767">
        <v>2</v>
      </c>
      <c r="F17" s="767">
        <v>0</v>
      </c>
      <c r="G17" s="767">
        <v>135</v>
      </c>
      <c r="H17" s="767">
        <v>135</v>
      </c>
      <c r="I17" s="767">
        <v>1</v>
      </c>
      <c r="J17" s="767">
        <v>5</v>
      </c>
      <c r="K17" s="767">
        <v>120</v>
      </c>
      <c r="L17" s="767">
        <v>125</v>
      </c>
      <c r="M17" s="767">
        <v>1</v>
      </c>
      <c r="N17" s="767">
        <v>9</v>
      </c>
      <c r="O17" s="767">
        <v>461</v>
      </c>
      <c r="P17" s="767">
        <v>470</v>
      </c>
      <c r="Q17" s="767">
        <v>4</v>
      </c>
    </row>
    <row r="18" spans="1:17" ht="12.75" customHeight="1">
      <c r="A18" s="766" t="s">
        <v>465</v>
      </c>
      <c r="B18" s="767">
        <v>0</v>
      </c>
      <c r="C18" s="767">
        <v>0</v>
      </c>
      <c r="D18" s="767">
        <f t="shared" si="0"/>
        <v>0</v>
      </c>
      <c r="E18" s="767">
        <v>0</v>
      </c>
      <c r="F18" s="767">
        <v>0</v>
      </c>
      <c r="G18" s="767">
        <v>0</v>
      </c>
      <c r="H18" s="767">
        <f t="shared" si="1"/>
        <v>0</v>
      </c>
      <c r="I18" s="767">
        <v>0</v>
      </c>
      <c r="J18" s="767">
        <v>0</v>
      </c>
      <c r="K18" s="767">
        <v>21</v>
      </c>
      <c r="L18" s="767">
        <f t="shared" si="2"/>
        <v>21</v>
      </c>
      <c r="M18" s="767">
        <v>0</v>
      </c>
      <c r="N18" s="767">
        <f t="shared" si="3"/>
        <v>0</v>
      </c>
      <c r="O18" s="767">
        <f t="shared" si="3"/>
        <v>21</v>
      </c>
      <c r="P18" s="767">
        <f t="shared" si="3"/>
        <v>21</v>
      </c>
      <c r="Q18" s="767">
        <f t="shared" si="3"/>
        <v>0</v>
      </c>
    </row>
    <row r="19" spans="1:17" ht="12.75" customHeight="1">
      <c r="A19" s="766" t="s">
        <v>466</v>
      </c>
      <c r="B19" s="767">
        <v>7</v>
      </c>
      <c r="C19" s="767">
        <v>4</v>
      </c>
      <c r="D19" s="767">
        <f t="shared" si="0"/>
        <v>11</v>
      </c>
      <c r="E19" s="767">
        <v>0</v>
      </c>
      <c r="F19" s="767">
        <v>0</v>
      </c>
      <c r="G19" s="767">
        <v>0</v>
      </c>
      <c r="H19" s="767">
        <f t="shared" si="1"/>
        <v>0</v>
      </c>
      <c r="I19" s="767">
        <v>0</v>
      </c>
      <c r="J19" s="767">
        <v>0</v>
      </c>
      <c r="K19" s="767">
        <v>0</v>
      </c>
      <c r="L19" s="767">
        <f t="shared" si="2"/>
        <v>0</v>
      </c>
      <c r="M19" s="767">
        <v>0</v>
      </c>
      <c r="N19" s="767">
        <f t="shared" si="3"/>
        <v>7</v>
      </c>
      <c r="O19" s="767">
        <f t="shared" si="3"/>
        <v>4</v>
      </c>
      <c r="P19" s="767">
        <f t="shared" si="3"/>
        <v>11</v>
      </c>
      <c r="Q19" s="767">
        <f t="shared" si="3"/>
        <v>0</v>
      </c>
    </row>
    <row r="20" spans="1:17" ht="12.75" customHeight="1">
      <c r="A20" s="766" t="s">
        <v>447</v>
      </c>
      <c r="B20" s="767">
        <v>104</v>
      </c>
      <c r="C20" s="767">
        <v>0</v>
      </c>
      <c r="D20" s="767">
        <v>104</v>
      </c>
      <c r="E20" s="767">
        <v>4</v>
      </c>
      <c r="F20" s="767">
        <v>50</v>
      </c>
      <c r="G20" s="767">
        <v>0</v>
      </c>
      <c r="H20" s="767">
        <v>50</v>
      </c>
      <c r="I20" s="767">
        <v>0</v>
      </c>
      <c r="J20" s="767">
        <v>39</v>
      </c>
      <c r="K20" s="767">
        <v>0</v>
      </c>
      <c r="L20" s="767">
        <v>39</v>
      </c>
      <c r="M20" s="767">
        <v>0</v>
      </c>
      <c r="N20" s="767">
        <v>193</v>
      </c>
      <c r="O20" s="767">
        <v>0</v>
      </c>
      <c r="P20" s="767">
        <v>193</v>
      </c>
      <c r="Q20" s="767">
        <v>4</v>
      </c>
    </row>
    <row r="21" spans="1:17" ht="12.75" customHeight="1">
      <c r="A21" s="766" t="s">
        <v>467</v>
      </c>
      <c r="B21" s="767">
        <v>41</v>
      </c>
      <c r="C21" s="767">
        <v>2</v>
      </c>
      <c r="D21" s="767">
        <f t="shared" si="0"/>
        <v>43</v>
      </c>
      <c r="E21" s="767">
        <v>0</v>
      </c>
      <c r="F21" s="767">
        <v>11</v>
      </c>
      <c r="G21" s="767">
        <v>1</v>
      </c>
      <c r="H21" s="767">
        <f t="shared" si="1"/>
        <v>12</v>
      </c>
      <c r="I21" s="767">
        <v>0</v>
      </c>
      <c r="J21" s="767">
        <v>0</v>
      </c>
      <c r="K21" s="767">
        <v>0</v>
      </c>
      <c r="L21" s="767">
        <f t="shared" si="2"/>
        <v>0</v>
      </c>
      <c r="M21" s="767">
        <v>0</v>
      </c>
      <c r="N21" s="767">
        <f t="shared" ref="N21:Q27" si="4">+B21+F21+J21</f>
        <v>52</v>
      </c>
      <c r="O21" s="767">
        <f t="shared" si="4"/>
        <v>3</v>
      </c>
      <c r="P21" s="767">
        <f t="shared" si="4"/>
        <v>55</v>
      </c>
      <c r="Q21" s="767">
        <f t="shared" si="4"/>
        <v>0</v>
      </c>
    </row>
    <row r="22" spans="1:17" ht="12.75" customHeight="1">
      <c r="A22" s="766" t="s">
        <v>446</v>
      </c>
      <c r="B22" s="767">
        <v>12</v>
      </c>
      <c r="C22" s="767">
        <v>0</v>
      </c>
      <c r="D22" s="767">
        <f t="shared" si="0"/>
        <v>12</v>
      </c>
      <c r="E22" s="767">
        <v>0</v>
      </c>
      <c r="F22" s="767">
        <v>9</v>
      </c>
      <c r="G22" s="767">
        <v>0</v>
      </c>
      <c r="H22" s="767">
        <f t="shared" si="1"/>
        <v>9</v>
      </c>
      <c r="I22" s="767">
        <v>0</v>
      </c>
      <c r="J22" s="767">
        <v>0</v>
      </c>
      <c r="K22" s="767">
        <v>0</v>
      </c>
      <c r="L22" s="767">
        <f t="shared" si="2"/>
        <v>0</v>
      </c>
      <c r="M22" s="767">
        <v>0</v>
      </c>
      <c r="N22" s="767">
        <f t="shared" si="4"/>
        <v>21</v>
      </c>
      <c r="O22" s="767">
        <f t="shared" si="4"/>
        <v>0</v>
      </c>
      <c r="P22" s="767">
        <f t="shared" si="4"/>
        <v>21</v>
      </c>
      <c r="Q22" s="767">
        <f t="shared" si="4"/>
        <v>0</v>
      </c>
    </row>
    <row r="23" spans="1:17" ht="12.75" customHeight="1">
      <c r="A23" s="766" t="s">
        <v>468</v>
      </c>
      <c r="B23" s="767">
        <v>0</v>
      </c>
      <c r="C23" s="767">
        <v>41</v>
      </c>
      <c r="D23" s="767">
        <f t="shared" si="0"/>
        <v>41</v>
      </c>
      <c r="E23" s="767">
        <v>4</v>
      </c>
      <c r="F23" s="767">
        <v>0</v>
      </c>
      <c r="G23" s="767">
        <v>22</v>
      </c>
      <c r="H23" s="767">
        <f t="shared" si="1"/>
        <v>22</v>
      </c>
      <c r="I23" s="767">
        <v>2</v>
      </c>
      <c r="J23" s="767">
        <v>0</v>
      </c>
      <c r="K23" s="767">
        <v>0</v>
      </c>
      <c r="L23" s="767">
        <f t="shared" si="2"/>
        <v>0</v>
      </c>
      <c r="M23" s="767">
        <v>0</v>
      </c>
      <c r="N23" s="767">
        <f t="shared" si="4"/>
        <v>0</v>
      </c>
      <c r="O23" s="767">
        <f t="shared" si="4"/>
        <v>63</v>
      </c>
      <c r="P23" s="767">
        <f t="shared" si="4"/>
        <v>63</v>
      </c>
      <c r="Q23" s="767">
        <f t="shared" si="4"/>
        <v>6</v>
      </c>
    </row>
    <row r="24" spans="1:17" ht="12.75" customHeight="1">
      <c r="A24" s="766" t="s">
        <v>469</v>
      </c>
      <c r="B24" s="767">
        <v>7</v>
      </c>
      <c r="C24" s="767">
        <v>2</v>
      </c>
      <c r="D24" s="767">
        <f t="shared" si="0"/>
        <v>9</v>
      </c>
      <c r="E24" s="767">
        <v>0</v>
      </c>
      <c r="F24" s="767">
        <v>0</v>
      </c>
      <c r="G24" s="767">
        <v>0</v>
      </c>
      <c r="H24" s="767">
        <f>+F24+G24</f>
        <v>0</v>
      </c>
      <c r="I24" s="767">
        <v>0</v>
      </c>
      <c r="J24" s="767">
        <v>0</v>
      </c>
      <c r="K24" s="767">
        <v>0</v>
      </c>
      <c r="L24" s="767">
        <f t="shared" si="2"/>
        <v>0</v>
      </c>
      <c r="M24" s="767">
        <v>0</v>
      </c>
      <c r="N24" s="767">
        <f t="shared" si="4"/>
        <v>7</v>
      </c>
      <c r="O24" s="767">
        <f t="shared" si="4"/>
        <v>2</v>
      </c>
      <c r="P24" s="767">
        <f t="shared" si="4"/>
        <v>9</v>
      </c>
      <c r="Q24" s="767">
        <f t="shared" si="4"/>
        <v>0</v>
      </c>
    </row>
    <row r="25" spans="1:17" ht="12.75" customHeight="1">
      <c r="A25" s="766" t="s">
        <v>470</v>
      </c>
      <c r="B25" s="767">
        <v>0</v>
      </c>
      <c r="C25" s="767">
        <v>0</v>
      </c>
      <c r="D25" s="767">
        <f t="shared" si="0"/>
        <v>0</v>
      </c>
      <c r="E25" s="767">
        <v>0</v>
      </c>
      <c r="F25" s="767">
        <v>0</v>
      </c>
      <c r="G25" s="767">
        <v>0</v>
      </c>
      <c r="H25" s="767">
        <f t="shared" si="1"/>
        <v>0</v>
      </c>
      <c r="I25" s="767">
        <v>0</v>
      </c>
      <c r="J25" s="767">
        <v>0</v>
      </c>
      <c r="K25" s="767">
        <v>0</v>
      </c>
      <c r="L25" s="767">
        <f t="shared" si="2"/>
        <v>0</v>
      </c>
      <c r="M25" s="767">
        <v>0</v>
      </c>
      <c r="N25" s="767">
        <f t="shared" si="4"/>
        <v>0</v>
      </c>
      <c r="O25" s="767">
        <f t="shared" si="4"/>
        <v>0</v>
      </c>
      <c r="P25" s="767">
        <f t="shared" si="4"/>
        <v>0</v>
      </c>
      <c r="Q25" s="767">
        <f t="shared" si="4"/>
        <v>0</v>
      </c>
    </row>
    <row r="26" spans="1:17" ht="12.75" customHeight="1">
      <c r="A26" s="766" t="s">
        <v>448</v>
      </c>
      <c r="B26" s="767">
        <v>16</v>
      </c>
      <c r="C26" s="767">
        <v>19</v>
      </c>
      <c r="D26" s="767">
        <f t="shared" si="0"/>
        <v>35</v>
      </c>
      <c r="E26" s="767">
        <v>0</v>
      </c>
      <c r="F26" s="767">
        <v>0</v>
      </c>
      <c r="G26" s="767">
        <v>0</v>
      </c>
      <c r="H26" s="767">
        <f t="shared" si="1"/>
        <v>0</v>
      </c>
      <c r="I26" s="767">
        <v>0</v>
      </c>
      <c r="J26" s="767">
        <v>0</v>
      </c>
      <c r="K26" s="767">
        <v>0</v>
      </c>
      <c r="L26" s="767">
        <f t="shared" si="2"/>
        <v>0</v>
      </c>
      <c r="M26" s="767">
        <v>0</v>
      </c>
      <c r="N26" s="767">
        <f t="shared" si="4"/>
        <v>16</v>
      </c>
      <c r="O26" s="767">
        <f t="shared" si="4"/>
        <v>19</v>
      </c>
      <c r="P26" s="767">
        <f t="shared" si="4"/>
        <v>35</v>
      </c>
      <c r="Q26" s="767">
        <f t="shared" si="4"/>
        <v>0</v>
      </c>
    </row>
    <row r="27" spans="1:17" ht="12.75" customHeight="1">
      <c r="A27" s="766" t="s">
        <v>471</v>
      </c>
      <c r="B27" s="767">
        <v>0</v>
      </c>
      <c r="C27" s="767">
        <v>0</v>
      </c>
      <c r="D27" s="767">
        <f t="shared" si="0"/>
        <v>0</v>
      </c>
      <c r="E27" s="767">
        <v>0</v>
      </c>
      <c r="F27" s="767">
        <v>0</v>
      </c>
      <c r="G27" s="767">
        <v>0</v>
      </c>
      <c r="H27" s="767">
        <f t="shared" si="1"/>
        <v>0</v>
      </c>
      <c r="I27" s="767">
        <v>0</v>
      </c>
      <c r="J27" s="767">
        <v>10</v>
      </c>
      <c r="K27" s="767">
        <v>3</v>
      </c>
      <c r="L27" s="767">
        <f t="shared" si="2"/>
        <v>13</v>
      </c>
      <c r="M27" s="767">
        <v>0</v>
      </c>
      <c r="N27" s="767">
        <f t="shared" si="4"/>
        <v>10</v>
      </c>
      <c r="O27" s="767">
        <f t="shared" si="4"/>
        <v>3</v>
      </c>
      <c r="P27" s="767">
        <f t="shared" si="4"/>
        <v>13</v>
      </c>
      <c r="Q27" s="767">
        <f t="shared" si="4"/>
        <v>0</v>
      </c>
    </row>
    <row r="28" spans="1:17" ht="12.75" customHeight="1" thickBot="1">
      <c r="A28" s="766" t="s">
        <v>449</v>
      </c>
      <c r="B28" s="767">
        <v>72</v>
      </c>
      <c r="C28" s="767">
        <v>0</v>
      </c>
      <c r="D28" s="767">
        <v>72</v>
      </c>
      <c r="E28" s="767">
        <v>4</v>
      </c>
      <c r="F28" s="767">
        <v>43</v>
      </c>
      <c r="G28" s="767">
        <v>0</v>
      </c>
      <c r="H28" s="767">
        <v>43</v>
      </c>
      <c r="I28" s="767">
        <v>0</v>
      </c>
      <c r="J28" s="767">
        <v>37</v>
      </c>
      <c r="K28" s="767">
        <v>0</v>
      </c>
      <c r="L28" s="767">
        <v>37</v>
      </c>
      <c r="M28" s="767">
        <v>0</v>
      </c>
      <c r="N28" s="767">
        <v>152</v>
      </c>
      <c r="O28" s="767">
        <v>0</v>
      </c>
      <c r="P28" s="767">
        <v>152</v>
      </c>
      <c r="Q28" s="767">
        <v>4</v>
      </c>
    </row>
    <row r="29" spans="1:17" ht="12.75" customHeight="1" thickBot="1">
      <c r="A29" s="768" t="s">
        <v>143</v>
      </c>
      <c r="B29" s="763">
        <v>572</v>
      </c>
      <c r="C29" s="763">
        <v>427</v>
      </c>
      <c r="D29" s="763">
        <f>+B29+C29</f>
        <v>999</v>
      </c>
      <c r="E29" s="763">
        <v>15</v>
      </c>
      <c r="F29" s="763">
        <v>262</v>
      </c>
      <c r="G29" s="763">
        <v>252</v>
      </c>
      <c r="H29" s="763">
        <f>+F29+G29</f>
        <v>514</v>
      </c>
      <c r="I29" s="763">
        <v>3</v>
      </c>
      <c r="J29" s="763">
        <v>197</v>
      </c>
      <c r="K29" s="763">
        <v>239</v>
      </c>
      <c r="L29" s="763">
        <f>+J29+K29</f>
        <v>436</v>
      </c>
      <c r="M29" s="763">
        <v>40</v>
      </c>
      <c r="N29" s="763">
        <f>+B29+F29+J29</f>
        <v>1031</v>
      </c>
      <c r="O29" s="763">
        <f>+C29+G29+K29</f>
        <v>918</v>
      </c>
      <c r="P29" s="763">
        <f>+D29+H29+L29</f>
        <v>1949</v>
      </c>
      <c r="Q29" s="769">
        <f>+E29+I29+M29</f>
        <v>58</v>
      </c>
    </row>
    <row r="30" spans="1:17">
      <c r="A30" s="1445" t="s">
        <v>806</v>
      </c>
      <c r="B30" s="1445"/>
      <c r="C30" s="1445"/>
      <c r="D30" s="1445"/>
      <c r="E30" s="1445"/>
      <c r="F30" s="1445"/>
      <c r="G30" s="1445"/>
      <c r="H30" s="1445"/>
      <c r="I30" s="1445"/>
      <c r="J30" s="1445"/>
      <c r="K30" s="1445"/>
      <c r="L30" s="1445"/>
      <c r="M30" s="1445"/>
      <c r="N30" s="1445"/>
      <c r="O30" s="1445"/>
      <c r="P30" s="1445"/>
      <c r="Q30" s="1445"/>
    </row>
    <row r="31" spans="1:17">
      <c r="A31" s="1445" t="s">
        <v>227</v>
      </c>
      <c r="B31" s="1445"/>
      <c r="C31" s="1445"/>
      <c r="D31" s="1445"/>
      <c r="E31" s="1445"/>
      <c r="F31" s="1445"/>
      <c r="G31" s="1445"/>
      <c r="H31" s="1445"/>
      <c r="I31" s="1445"/>
      <c r="J31" s="1445"/>
      <c r="K31" s="1445"/>
      <c r="L31" s="1445"/>
      <c r="M31" s="1445"/>
      <c r="N31" s="1445"/>
      <c r="O31" s="1445"/>
      <c r="P31" s="1445"/>
      <c r="Q31" s="1445"/>
    </row>
    <row r="32" spans="1:17" ht="6.75" customHeight="1">
      <c r="A32" s="1339"/>
      <c r="B32" s="1339"/>
      <c r="C32" s="1339"/>
      <c r="D32" s="1339"/>
      <c r="E32" s="1339"/>
      <c r="F32" s="1339"/>
      <c r="G32" s="1339"/>
      <c r="H32" s="1339"/>
      <c r="I32" s="1339"/>
      <c r="J32" s="1339"/>
      <c r="K32" s="1339"/>
      <c r="L32" s="1339"/>
      <c r="M32" s="1339"/>
      <c r="N32" s="1339"/>
      <c r="O32" s="1339"/>
      <c r="P32" s="1339"/>
      <c r="Q32" s="1339"/>
    </row>
    <row r="33" spans="1:17" s="1236" customFormat="1" ht="14.25" customHeight="1">
      <c r="A33" s="1758" t="s">
        <v>433</v>
      </c>
      <c r="B33" s="1793" t="s">
        <v>428</v>
      </c>
      <c r="C33" s="1793"/>
      <c r="D33" s="1793"/>
      <c r="E33" s="1793"/>
      <c r="F33" s="1793" t="s">
        <v>429</v>
      </c>
      <c r="G33" s="1793"/>
      <c r="H33" s="1793"/>
      <c r="I33" s="1793"/>
      <c r="J33" s="1763" t="s">
        <v>430</v>
      </c>
      <c r="K33" s="1764"/>
      <c r="L33" s="1764"/>
      <c r="M33" s="1765"/>
      <c r="N33" s="1766" t="s">
        <v>142</v>
      </c>
      <c r="O33" s="1767"/>
      <c r="P33" s="1767"/>
      <c r="Q33" s="1768"/>
    </row>
    <row r="34" spans="1:17" s="656" customFormat="1" ht="28.8">
      <c r="A34" s="1759"/>
      <c r="B34" s="239" t="s">
        <v>706</v>
      </c>
      <c r="C34" s="239" t="s">
        <v>396</v>
      </c>
      <c r="D34" s="731" t="s">
        <v>708</v>
      </c>
      <c r="E34" s="731" t="s">
        <v>709</v>
      </c>
      <c r="F34" s="239" t="s">
        <v>706</v>
      </c>
      <c r="G34" s="239" t="s">
        <v>396</v>
      </c>
      <c r="H34" s="731" t="s">
        <v>708</v>
      </c>
      <c r="I34" s="731" t="s">
        <v>709</v>
      </c>
      <c r="J34" s="239" t="s">
        <v>706</v>
      </c>
      <c r="K34" s="239" t="s">
        <v>396</v>
      </c>
      <c r="L34" s="731" t="s">
        <v>708</v>
      </c>
      <c r="M34" s="731" t="s">
        <v>709</v>
      </c>
      <c r="N34" s="239" t="s">
        <v>706</v>
      </c>
      <c r="O34" s="239" t="s">
        <v>396</v>
      </c>
      <c r="P34" s="731" t="s">
        <v>708</v>
      </c>
      <c r="Q34" s="731" t="s">
        <v>709</v>
      </c>
    </row>
    <row r="35" spans="1:17" ht="11.25" customHeight="1">
      <c r="A35" s="766" t="s">
        <v>434</v>
      </c>
      <c r="B35" s="767">
        <v>70</v>
      </c>
      <c r="C35" s="767">
        <v>23</v>
      </c>
      <c r="D35" s="767">
        <f>+B35+C35</f>
        <v>93</v>
      </c>
      <c r="E35" s="767">
        <v>0</v>
      </c>
      <c r="F35" s="767">
        <v>0</v>
      </c>
      <c r="G35" s="767">
        <v>0</v>
      </c>
      <c r="H35" s="767">
        <f>+F35+G35</f>
        <v>0</v>
      </c>
      <c r="I35" s="767">
        <v>0</v>
      </c>
      <c r="J35" s="767">
        <v>0</v>
      </c>
      <c r="K35" s="767">
        <v>0</v>
      </c>
      <c r="L35" s="767">
        <f>+J35+K35</f>
        <v>0</v>
      </c>
      <c r="M35" s="767">
        <v>0</v>
      </c>
      <c r="N35" s="767">
        <f>+B35+F35+J35</f>
        <v>70</v>
      </c>
      <c r="O35" s="767">
        <f>+C35+G35+K35</f>
        <v>23</v>
      </c>
      <c r="P35" s="767">
        <f>+D35+H35+L35</f>
        <v>93</v>
      </c>
      <c r="Q35" s="767">
        <f>+E35+I35+M35</f>
        <v>0</v>
      </c>
    </row>
    <row r="36" spans="1:17" ht="11.25" customHeight="1">
      <c r="A36" s="766" t="s">
        <v>435</v>
      </c>
      <c r="B36" s="767">
        <v>18</v>
      </c>
      <c r="C36" s="767">
        <v>0</v>
      </c>
      <c r="D36" s="767">
        <f t="shared" ref="D36:D56" si="5">+B36+C36</f>
        <v>18</v>
      </c>
      <c r="E36" s="767">
        <v>0</v>
      </c>
      <c r="F36" s="767">
        <v>0</v>
      </c>
      <c r="G36" s="767">
        <v>0</v>
      </c>
      <c r="H36" s="767">
        <f t="shared" ref="H36:H56" si="6">+F36+G36</f>
        <v>0</v>
      </c>
      <c r="I36" s="767">
        <v>0</v>
      </c>
      <c r="J36" s="767">
        <v>0</v>
      </c>
      <c r="K36" s="767">
        <v>0</v>
      </c>
      <c r="L36" s="767">
        <f t="shared" ref="L36:L56" si="7">+J36+K36</f>
        <v>0</v>
      </c>
      <c r="M36" s="767">
        <v>0</v>
      </c>
      <c r="N36" s="767">
        <f t="shared" ref="N36:Q56" si="8">+B36+F36+J36</f>
        <v>18</v>
      </c>
      <c r="O36" s="767">
        <f t="shared" si="8"/>
        <v>0</v>
      </c>
      <c r="P36" s="767">
        <f t="shared" si="8"/>
        <v>18</v>
      </c>
      <c r="Q36" s="767">
        <f t="shared" si="8"/>
        <v>0</v>
      </c>
    </row>
    <row r="37" spans="1:17" ht="11.25" customHeight="1">
      <c r="A37" s="934" t="s">
        <v>472</v>
      </c>
      <c r="B37" s="767">
        <v>2</v>
      </c>
      <c r="C37" s="767">
        <v>1</v>
      </c>
      <c r="D37" s="767">
        <f t="shared" si="5"/>
        <v>3</v>
      </c>
      <c r="E37" s="767">
        <v>0</v>
      </c>
      <c r="F37" s="767">
        <v>3</v>
      </c>
      <c r="G37" s="767">
        <v>0</v>
      </c>
      <c r="H37" s="767">
        <f t="shared" si="6"/>
        <v>3</v>
      </c>
      <c r="I37" s="767">
        <v>0</v>
      </c>
      <c r="J37" s="767">
        <v>0</v>
      </c>
      <c r="K37" s="767">
        <v>0</v>
      </c>
      <c r="L37" s="767">
        <f t="shared" si="7"/>
        <v>0</v>
      </c>
      <c r="M37" s="767">
        <v>0</v>
      </c>
      <c r="N37" s="767">
        <f t="shared" si="8"/>
        <v>5</v>
      </c>
      <c r="O37" s="767">
        <f t="shared" si="8"/>
        <v>1</v>
      </c>
      <c r="P37" s="767">
        <f t="shared" si="8"/>
        <v>6</v>
      </c>
      <c r="Q37" s="767">
        <f t="shared" si="8"/>
        <v>0</v>
      </c>
    </row>
    <row r="38" spans="1:17" ht="11.25" customHeight="1">
      <c r="A38" s="934" t="s">
        <v>473</v>
      </c>
      <c r="B38" s="767">
        <v>14</v>
      </c>
      <c r="C38" s="767">
        <v>196</v>
      </c>
      <c r="D38" s="767">
        <f t="shared" si="5"/>
        <v>210</v>
      </c>
      <c r="E38" s="767">
        <v>0</v>
      </c>
      <c r="F38" s="767">
        <v>2</v>
      </c>
      <c r="G38" s="767">
        <v>66</v>
      </c>
      <c r="H38" s="767">
        <f t="shared" si="6"/>
        <v>68</v>
      </c>
      <c r="I38" s="767">
        <v>0</v>
      </c>
      <c r="J38" s="767">
        <v>10</v>
      </c>
      <c r="K38" s="767">
        <v>67</v>
      </c>
      <c r="L38" s="767">
        <f t="shared" si="7"/>
        <v>77</v>
      </c>
      <c r="M38" s="767">
        <v>0</v>
      </c>
      <c r="N38" s="767">
        <f t="shared" si="8"/>
        <v>26</v>
      </c>
      <c r="O38" s="767">
        <f t="shared" si="8"/>
        <v>329</v>
      </c>
      <c r="P38" s="767">
        <f t="shared" si="8"/>
        <v>355</v>
      </c>
      <c r="Q38" s="767">
        <f t="shared" si="8"/>
        <v>0</v>
      </c>
    </row>
    <row r="39" spans="1:17" ht="11.25" customHeight="1">
      <c r="A39" s="934" t="s">
        <v>474</v>
      </c>
      <c r="B39" s="767">
        <v>6</v>
      </c>
      <c r="C39" s="767">
        <v>32</v>
      </c>
      <c r="D39" s="767">
        <f t="shared" si="5"/>
        <v>38</v>
      </c>
      <c r="E39" s="767">
        <v>0</v>
      </c>
      <c r="F39" s="767">
        <v>0</v>
      </c>
      <c r="G39" s="767">
        <v>5</v>
      </c>
      <c r="H39" s="767">
        <f t="shared" si="6"/>
        <v>5</v>
      </c>
      <c r="I39" s="767">
        <v>0</v>
      </c>
      <c r="J39" s="767">
        <v>3</v>
      </c>
      <c r="K39" s="767">
        <v>3</v>
      </c>
      <c r="L39" s="767">
        <f t="shared" si="7"/>
        <v>6</v>
      </c>
      <c r="M39" s="767">
        <v>0</v>
      </c>
      <c r="N39" s="767">
        <f t="shared" si="8"/>
        <v>9</v>
      </c>
      <c r="O39" s="767">
        <f t="shared" si="8"/>
        <v>40</v>
      </c>
      <c r="P39" s="767">
        <f t="shared" si="8"/>
        <v>49</v>
      </c>
      <c r="Q39" s="767">
        <f t="shared" si="8"/>
        <v>0</v>
      </c>
    </row>
    <row r="40" spans="1:17" ht="11.25" customHeight="1">
      <c r="A40" s="934" t="s">
        <v>475</v>
      </c>
      <c r="B40" s="767">
        <v>1</v>
      </c>
      <c r="C40" s="767">
        <v>0</v>
      </c>
      <c r="D40" s="767">
        <f t="shared" si="5"/>
        <v>1</v>
      </c>
      <c r="E40" s="767">
        <v>0</v>
      </c>
      <c r="F40" s="767">
        <v>4</v>
      </c>
      <c r="G40" s="767">
        <v>0</v>
      </c>
      <c r="H40" s="767">
        <f t="shared" si="6"/>
        <v>4</v>
      </c>
      <c r="I40" s="767">
        <v>0</v>
      </c>
      <c r="J40" s="767">
        <v>4</v>
      </c>
      <c r="K40" s="767">
        <v>0</v>
      </c>
      <c r="L40" s="767">
        <f t="shared" si="7"/>
        <v>4</v>
      </c>
      <c r="M40" s="767">
        <v>0</v>
      </c>
      <c r="N40" s="767">
        <f t="shared" si="8"/>
        <v>9</v>
      </c>
      <c r="O40" s="767">
        <f t="shared" si="8"/>
        <v>0</v>
      </c>
      <c r="P40" s="767">
        <f t="shared" si="8"/>
        <v>9</v>
      </c>
      <c r="Q40" s="767">
        <f t="shared" si="8"/>
        <v>0</v>
      </c>
    </row>
    <row r="41" spans="1:17" ht="11.25" customHeight="1">
      <c r="A41" s="934" t="s">
        <v>476</v>
      </c>
      <c r="B41" s="767">
        <v>17</v>
      </c>
      <c r="C41" s="767">
        <v>0</v>
      </c>
      <c r="D41" s="767">
        <f t="shared" si="5"/>
        <v>17</v>
      </c>
      <c r="E41" s="767">
        <v>0</v>
      </c>
      <c r="F41" s="767">
        <v>0</v>
      </c>
      <c r="G41" s="767">
        <v>0</v>
      </c>
      <c r="H41" s="767">
        <f t="shared" si="6"/>
        <v>0</v>
      </c>
      <c r="I41" s="767">
        <v>0</v>
      </c>
      <c r="J41" s="767">
        <v>0</v>
      </c>
      <c r="K41" s="767">
        <v>0</v>
      </c>
      <c r="L41" s="767">
        <f t="shared" si="7"/>
        <v>0</v>
      </c>
      <c r="M41" s="767">
        <v>0</v>
      </c>
      <c r="N41" s="767">
        <f t="shared" si="8"/>
        <v>17</v>
      </c>
      <c r="O41" s="767">
        <f t="shared" si="8"/>
        <v>0</v>
      </c>
      <c r="P41" s="767">
        <f t="shared" si="8"/>
        <v>17</v>
      </c>
      <c r="Q41" s="767">
        <f t="shared" si="8"/>
        <v>0</v>
      </c>
    </row>
    <row r="42" spans="1:17" ht="11.25" customHeight="1">
      <c r="A42" s="934" t="s">
        <v>439</v>
      </c>
      <c r="B42" s="767">
        <v>111</v>
      </c>
      <c r="C42" s="767">
        <v>29</v>
      </c>
      <c r="D42" s="767">
        <f t="shared" si="5"/>
        <v>140</v>
      </c>
      <c r="E42" s="767">
        <v>0</v>
      </c>
      <c r="F42" s="767">
        <v>11</v>
      </c>
      <c r="G42" s="767">
        <v>0</v>
      </c>
      <c r="H42" s="767">
        <f t="shared" si="6"/>
        <v>11</v>
      </c>
      <c r="I42" s="767">
        <v>0</v>
      </c>
      <c r="J42" s="767">
        <v>0</v>
      </c>
      <c r="K42" s="767">
        <v>0</v>
      </c>
      <c r="L42" s="767">
        <f t="shared" si="7"/>
        <v>0</v>
      </c>
      <c r="M42" s="767">
        <v>0</v>
      </c>
      <c r="N42" s="767">
        <f t="shared" si="8"/>
        <v>122</v>
      </c>
      <c r="O42" s="767">
        <f t="shared" si="8"/>
        <v>29</v>
      </c>
      <c r="P42" s="767">
        <f t="shared" si="8"/>
        <v>151</v>
      </c>
      <c r="Q42" s="767">
        <f t="shared" si="8"/>
        <v>0</v>
      </c>
    </row>
    <row r="43" spans="1:17" ht="11.25" customHeight="1">
      <c r="A43" s="934" t="s">
        <v>440</v>
      </c>
      <c r="B43" s="767">
        <v>4</v>
      </c>
      <c r="C43" s="767">
        <v>0</v>
      </c>
      <c r="D43" s="767">
        <f t="shared" si="5"/>
        <v>4</v>
      </c>
      <c r="E43" s="767">
        <v>0</v>
      </c>
      <c r="F43" s="767">
        <v>0</v>
      </c>
      <c r="G43" s="767">
        <v>0</v>
      </c>
      <c r="H43" s="767">
        <f t="shared" si="6"/>
        <v>0</v>
      </c>
      <c r="I43" s="767">
        <v>0</v>
      </c>
      <c r="J43" s="767">
        <v>0</v>
      </c>
      <c r="K43" s="767">
        <v>0</v>
      </c>
      <c r="L43" s="767">
        <f t="shared" si="7"/>
        <v>0</v>
      </c>
      <c r="M43" s="767">
        <v>0</v>
      </c>
      <c r="N43" s="767">
        <f t="shared" si="8"/>
        <v>4</v>
      </c>
      <c r="O43" s="767">
        <f t="shared" si="8"/>
        <v>0</v>
      </c>
      <c r="P43" s="767">
        <f t="shared" si="8"/>
        <v>4</v>
      </c>
      <c r="Q43" s="767">
        <f t="shared" si="8"/>
        <v>0</v>
      </c>
    </row>
    <row r="44" spans="1:17" ht="11.25" customHeight="1">
      <c r="A44" s="934" t="s">
        <v>477</v>
      </c>
      <c r="B44" s="767">
        <v>0</v>
      </c>
      <c r="C44" s="767">
        <v>47</v>
      </c>
      <c r="D44" s="767">
        <f t="shared" si="5"/>
        <v>47</v>
      </c>
      <c r="E44" s="767">
        <v>0</v>
      </c>
      <c r="F44" s="767">
        <v>0</v>
      </c>
      <c r="G44" s="767">
        <v>26</v>
      </c>
      <c r="H44" s="767">
        <f t="shared" si="6"/>
        <v>26</v>
      </c>
      <c r="I44" s="767">
        <v>0</v>
      </c>
      <c r="J44" s="767">
        <v>0</v>
      </c>
      <c r="K44" s="767">
        <v>0</v>
      </c>
      <c r="L44" s="767">
        <f t="shared" si="7"/>
        <v>0</v>
      </c>
      <c r="M44" s="767">
        <v>0</v>
      </c>
      <c r="N44" s="767">
        <f t="shared" si="8"/>
        <v>0</v>
      </c>
      <c r="O44" s="767">
        <f t="shared" si="8"/>
        <v>73</v>
      </c>
      <c r="P44" s="767">
        <f t="shared" si="8"/>
        <v>73</v>
      </c>
      <c r="Q44" s="767">
        <f t="shared" si="8"/>
        <v>0</v>
      </c>
    </row>
    <row r="45" spans="1:17" ht="11.25" customHeight="1">
      <c r="A45" s="766" t="s">
        <v>478</v>
      </c>
      <c r="B45" s="767">
        <v>12</v>
      </c>
      <c r="C45" s="767">
        <v>19</v>
      </c>
      <c r="D45" s="767">
        <f t="shared" si="5"/>
        <v>31</v>
      </c>
      <c r="E45" s="767">
        <v>1</v>
      </c>
      <c r="F45" s="767">
        <v>14</v>
      </c>
      <c r="G45" s="767">
        <v>12</v>
      </c>
      <c r="H45" s="767">
        <f t="shared" si="6"/>
        <v>26</v>
      </c>
      <c r="I45" s="767">
        <v>0</v>
      </c>
      <c r="J45" s="767">
        <v>0</v>
      </c>
      <c r="K45" s="767">
        <v>0</v>
      </c>
      <c r="L45" s="767">
        <f t="shared" si="7"/>
        <v>0</v>
      </c>
      <c r="M45" s="767">
        <v>0</v>
      </c>
      <c r="N45" s="767">
        <f t="shared" si="8"/>
        <v>26</v>
      </c>
      <c r="O45" s="767">
        <f t="shared" si="8"/>
        <v>31</v>
      </c>
      <c r="P45" s="767">
        <f t="shared" si="8"/>
        <v>57</v>
      </c>
      <c r="Q45" s="767">
        <f t="shared" si="8"/>
        <v>1</v>
      </c>
    </row>
    <row r="46" spans="1:17" ht="11.25" customHeight="1">
      <c r="A46" s="934" t="s">
        <v>443</v>
      </c>
      <c r="B46" s="767">
        <v>35</v>
      </c>
      <c r="C46" s="767">
        <v>479</v>
      </c>
      <c r="D46" s="767">
        <f t="shared" si="5"/>
        <v>514</v>
      </c>
      <c r="E46" s="767">
        <v>0</v>
      </c>
      <c r="F46" s="767">
        <v>13</v>
      </c>
      <c r="G46" s="767">
        <v>158</v>
      </c>
      <c r="H46" s="767">
        <f t="shared" si="6"/>
        <v>171</v>
      </c>
      <c r="I46" s="767">
        <v>0</v>
      </c>
      <c r="J46" s="767">
        <v>6</v>
      </c>
      <c r="K46" s="767">
        <v>190</v>
      </c>
      <c r="L46" s="767">
        <f t="shared" si="7"/>
        <v>196</v>
      </c>
      <c r="M46" s="767">
        <v>1</v>
      </c>
      <c r="N46" s="767">
        <f t="shared" si="8"/>
        <v>54</v>
      </c>
      <c r="O46" s="767">
        <f t="shared" si="8"/>
        <v>827</v>
      </c>
      <c r="P46" s="767">
        <f t="shared" si="8"/>
        <v>881</v>
      </c>
      <c r="Q46" s="767">
        <f t="shared" si="8"/>
        <v>1</v>
      </c>
    </row>
    <row r="47" spans="1:17" ht="11.25" customHeight="1">
      <c r="A47" s="934" t="s">
        <v>465</v>
      </c>
      <c r="B47" s="767">
        <v>805</v>
      </c>
      <c r="C47" s="767">
        <v>870</v>
      </c>
      <c r="D47" s="767">
        <v>1675</v>
      </c>
      <c r="E47" s="767">
        <v>4</v>
      </c>
      <c r="F47" s="767">
        <v>84</v>
      </c>
      <c r="G47" s="767">
        <v>116</v>
      </c>
      <c r="H47" s="767">
        <v>200</v>
      </c>
      <c r="I47" s="767">
        <v>2</v>
      </c>
      <c r="J47" s="767">
        <v>56</v>
      </c>
      <c r="K47" s="767">
        <v>70</v>
      </c>
      <c r="L47" s="767">
        <v>126</v>
      </c>
      <c r="M47" s="767">
        <v>11</v>
      </c>
      <c r="N47" s="767">
        <v>945</v>
      </c>
      <c r="O47" s="767">
        <v>1056</v>
      </c>
      <c r="P47" s="767">
        <v>2001</v>
      </c>
      <c r="Q47" s="767">
        <v>17</v>
      </c>
    </row>
    <row r="48" spans="1:17" ht="11.25" customHeight="1">
      <c r="A48" s="934" t="s">
        <v>479</v>
      </c>
      <c r="B48" s="767">
        <v>125</v>
      </c>
      <c r="C48" s="767">
        <v>167</v>
      </c>
      <c r="D48" s="767">
        <f>+B48+C48</f>
        <v>292</v>
      </c>
      <c r="E48" s="767">
        <v>2</v>
      </c>
      <c r="F48" s="767">
        <v>93</v>
      </c>
      <c r="G48" s="767">
        <v>117</v>
      </c>
      <c r="H48" s="767">
        <f>+F48+G48</f>
        <v>210</v>
      </c>
      <c r="I48" s="767">
        <v>0</v>
      </c>
      <c r="J48" s="767">
        <v>37</v>
      </c>
      <c r="K48" s="767">
        <v>43</v>
      </c>
      <c r="L48" s="767">
        <f>+J48+K48</f>
        <v>80</v>
      </c>
      <c r="M48" s="767">
        <v>0</v>
      </c>
      <c r="N48" s="767">
        <f t="shared" si="8"/>
        <v>255</v>
      </c>
      <c r="O48" s="767">
        <f t="shared" si="8"/>
        <v>327</v>
      </c>
      <c r="P48" s="767">
        <f t="shared" si="8"/>
        <v>582</v>
      </c>
      <c r="Q48" s="767">
        <f t="shared" si="8"/>
        <v>2</v>
      </c>
    </row>
    <row r="49" spans="1:17" ht="11.25" customHeight="1">
      <c r="A49" s="934" t="s">
        <v>480</v>
      </c>
      <c r="B49" s="767">
        <v>16</v>
      </c>
      <c r="C49" s="767">
        <v>20</v>
      </c>
      <c r="D49" s="767">
        <f t="shared" si="5"/>
        <v>36</v>
      </c>
      <c r="E49" s="767">
        <v>0</v>
      </c>
      <c r="F49" s="767">
        <v>0</v>
      </c>
      <c r="G49" s="767">
        <v>0</v>
      </c>
      <c r="H49" s="767">
        <f t="shared" si="6"/>
        <v>0</v>
      </c>
      <c r="I49" s="767">
        <v>0</v>
      </c>
      <c r="J49" s="767">
        <v>0</v>
      </c>
      <c r="K49" s="767">
        <v>0</v>
      </c>
      <c r="L49" s="767">
        <f t="shared" si="7"/>
        <v>0</v>
      </c>
      <c r="M49" s="767">
        <v>0</v>
      </c>
      <c r="N49" s="767">
        <f t="shared" si="8"/>
        <v>16</v>
      </c>
      <c r="O49" s="767">
        <f t="shared" si="8"/>
        <v>20</v>
      </c>
      <c r="P49" s="767">
        <f t="shared" si="8"/>
        <v>36</v>
      </c>
      <c r="Q49" s="767">
        <f t="shared" si="8"/>
        <v>0</v>
      </c>
    </row>
    <row r="50" spans="1:17" ht="11.25" customHeight="1">
      <c r="A50" s="934" t="s">
        <v>447</v>
      </c>
      <c r="B50" s="767">
        <v>10</v>
      </c>
      <c r="C50" s="767">
        <v>0</v>
      </c>
      <c r="D50" s="767">
        <f t="shared" si="5"/>
        <v>10</v>
      </c>
      <c r="E50" s="767">
        <v>0</v>
      </c>
      <c r="F50" s="767">
        <v>13</v>
      </c>
      <c r="G50" s="767">
        <v>0</v>
      </c>
      <c r="H50" s="767">
        <f t="shared" si="6"/>
        <v>13</v>
      </c>
      <c r="I50" s="767">
        <v>0</v>
      </c>
      <c r="J50" s="767">
        <v>0</v>
      </c>
      <c r="K50" s="767">
        <v>0</v>
      </c>
      <c r="L50" s="767">
        <f t="shared" si="7"/>
        <v>0</v>
      </c>
      <c r="M50" s="767">
        <v>0</v>
      </c>
      <c r="N50" s="767">
        <f t="shared" si="8"/>
        <v>23</v>
      </c>
      <c r="O50" s="767">
        <f t="shared" si="8"/>
        <v>0</v>
      </c>
      <c r="P50" s="767">
        <f t="shared" si="8"/>
        <v>23</v>
      </c>
      <c r="Q50" s="767">
        <f t="shared" si="8"/>
        <v>0</v>
      </c>
    </row>
    <row r="51" spans="1:17" ht="11.25" customHeight="1">
      <c r="A51" s="766" t="s">
        <v>444</v>
      </c>
      <c r="B51" s="767">
        <v>525</v>
      </c>
      <c r="C51" s="767">
        <v>77</v>
      </c>
      <c r="D51" s="767">
        <f t="shared" si="5"/>
        <v>602</v>
      </c>
      <c r="E51" s="767">
        <v>0</v>
      </c>
      <c r="F51" s="767">
        <v>249</v>
      </c>
      <c r="G51" s="767">
        <v>1</v>
      </c>
      <c r="H51" s="767">
        <f t="shared" si="6"/>
        <v>250</v>
      </c>
      <c r="I51" s="767">
        <v>0</v>
      </c>
      <c r="J51" s="767">
        <v>121</v>
      </c>
      <c r="K51" s="767">
        <v>0</v>
      </c>
      <c r="L51" s="767">
        <f t="shared" si="7"/>
        <v>121</v>
      </c>
      <c r="M51" s="767">
        <v>0</v>
      </c>
      <c r="N51" s="767">
        <f t="shared" si="8"/>
        <v>895</v>
      </c>
      <c r="O51" s="767">
        <f t="shared" si="8"/>
        <v>78</v>
      </c>
      <c r="P51" s="767">
        <f t="shared" si="8"/>
        <v>973</v>
      </c>
      <c r="Q51" s="767">
        <f t="shared" si="8"/>
        <v>0</v>
      </c>
    </row>
    <row r="52" spans="1:17" ht="11.25" customHeight="1">
      <c r="A52" s="934" t="s">
        <v>468</v>
      </c>
      <c r="B52" s="767">
        <v>10</v>
      </c>
      <c r="C52" s="767">
        <v>34</v>
      </c>
      <c r="D52" s="767">
        <f t="shared" si="5"/>
        <v>44</v>
      </c>
      <c r="E52" s="767">
        <v>0</v>
      </c>
      <c r="F52" s="767">
        <v>0</v>
      </c>
      <c r="G52" s="767">
        <v>8</v>
      </c>
      <c r="H52" s="767">
        <f t="shared" si="6"/>
        <v>8</v>
      </c>
      <c r="I52" s="767">
        <v>0</v>
      </c>
      <c r="J52" s="767">
        <v>0</v>
      </c>
      <c r="K52" s="767">
        <v>0</v>
      </c>
      <c r="L52" s="767">
        <f t="shared" si="7"/>
        <v>0</v>
      </c>
      <c r="M52" s="767">
        <v>0</v>
      </c>
      <c r="N52" s="767">
        <f t="shared" si="8"/>
        <v>10</v>
      </c>
      <c r="O52" s="767">
        <f t="shared" si="8"/>
        <v>42</v>
      </c>
      <c r="P52" s="767">
        <f t="shared" si="8"/>
        <v>52</v>
      </c>
      <c r="Q52" s="767">
        <f t="shared" si="8"/>
        <v>0</v>
      </c>
    </row>
    <row r="53" spans="1:17" ht="11.25" customHeight="1">
      <c r="A53" s="934" t="s">
        <v>481</v>
      </c>
      <c r="B53" s="767">
        <v>4</v>
      </c>
      <c r="C53" s="767">
        <v>1</v>
      </c>
      <c r="D53" s="767">
        <f t="shared" si="5"/>
        <v>5</v>
      </c>
      <c r="E53" s="767">
        <v>0</v>
      </c>
      <c r="F53" s="767">
        <v>4</v>
      </c>
      <c r="G53" s="767">
        <v>0</v>
      </c>
      <c r="H53" s="767">
        <f t="shared" si="6"/>
        <v>4</v>
      </c>
      <c r="I53" s="767">
        <v>0</v>
      </c>
      <c r="J53" s="767">
        <v>6</v>
      </c>
      <c r="K53" s="767">
        <v>1</v>
      </c>
      <c r="L53" s="767">
        <f t="shared" si="7"/>
        <v>7</v>
      </c>
      <c r="M53" s="767">
        <v>0</v>
      </c>
      <c r="N53" s="767">
        <f t="shared" si="8"/>
        <v>14</v>
      </c>
      <c r="O53" s="767">
        <f t="shared" si="8"/>
        <v>2</v>
      </c>
      <c r="P53" s="767">
        <f t="shared" si="8"/>
        <v>16</v>
      </c>
      <c r="Q53" s="767">
        <f t="shared" si="8"/>
        <v>0</v>
      </c>
    </row>
    <row r="54" spans="1:17" ht="11.25" customHeight="1">
      <c r="A54" s="934" t="s">
        <v>482</v>
      </c>
      <c r="B54" s="767">
        <v>47</v>
      </c>
      <c r="C54" s="767">
        <v>17</v>
      </c>
      <c r="D54" s="767">
        <f t="shared" si="5"/>
        <v>64</v>
      </c>
      <c r="E54" s="767">
        <v>0</v>
      </c>
      <c r="F54" s="767">
        <v>2</v>
      </c>
      <c r="G54" s="767">
        <v>14</v>
      </c>
      <c r="H54" s="767">
        <f t="shared" si="6"/>
        <v>16</v>
      </c>
      <c r="I54" s="767">
        <v>0</v>
      </c>
      <c r="J54" s="767">
        <v>5</v>
      </c>
      <c r="K54" s="767">
        <v>4</v>
      </c>
      <c r="L54" s="767">
        <f t="shared" si="7"/>
        <v>9</v>
      </c>
      <c r="M54" s="767">
        <v>0</v>
      </c>
      <c r="N54" s="767">
        <f t="shared" si="8"/>
        <v>54</v>
      </c>
      <c r="O54" s="767">
        <f t="shared" si="8"/>
        <v>35</v>
      </c>
      <c r="P54" s="767">
        <f t="shared" si="8"/>
        <v>89</v>
      </c>
      <c r="Q54" s="767">
        <f t="shared" si="8"/>
        <v>0</v>
      </c>
    </row>
    <row r="55" spans="1:17" ht="11.25" customHeight="1">
      <c r="A55" s="934" t="s">
        <v>448</v>
      </c>
      <c r="B55" s="767">
        <v>13</v>
      </c>
      <c r="C55" s="767">
        <v>43</v>
      </c>
      <c r="D55" s="767">
        <f t="shared" si="5"/>
        <v>56</v>
      </c>
      <c r="E55" s="767">
        <v>0</v>
      </c>
      <c r="F55" s="767">
        <v>0</v>
      </c>
      <c r="G55" s="767">
        <v>0</v>
      </c>
      <c r="H55" s="767">
        <f t="shared" si="6"/>
        <v>0</v>
      </c>
      <c r="I55" s="767">
        <v>0</v>
      </c>
      <c r="J55" s="767">
        <v>0</v>
      </c>
      <c r="K55" s="767">
        <v>0</v>
      </c>
      <c r="L55" s="767">
        <f t="shared" si="7"/>
        <v>0</v>
      </c>
      <c r="M55" s="767">
        <v>0</v>
      </c>
      <c r="N55" s="767">
        <f t="shared" si="8"/>
        <v>13</v>
      </c>
      <c r="O55" s="767">
        <f t="shared" si="8"/>
        <v>43</v>
      </c>
      <c r="P55" s="767">
        <f t="shared" si="8"/>
        <v>56</v>
      </c>
      <c r="Q55" s="767">
        <f t="shared" si="8"/>
        <v>0</v>
      </c>
    </row>
    <row r="56" spans="1:17" ht="11.25" customHeight="1" thickBot="1">
      <c r="A56" s="934" t="s">
        <v>483</v>
      </c>
      <c r="B56" s="767">
        <v>0</v>
      </c>
      <c r="C56" s="767">
        <v>20</v>
      </c>
      <c r="D56" s="767">
        <f t="shared" si="5"/>
        <v>20</v>
      </c>
      <c r="E56" s="767">
        <v>0</v>
      </c>
      <c r="F56" s="767">
        <v>0</v>
      </c>
      <c r="G56" s="767">
        <v>0</v>
      </c>
      <c r="H56" s="767">
        <f t="shared" si="6"/>
        <v>0</v>
      </c>
      <c r="I56" s="767">
        <v>0</v>
      </c>
      <c r="J56" s="767">
        <v>0</v>
      </c>
      <c r="K56" s="767">
        <v>0</v>
      </c>
      <c r="L56" s="767">
        <f t="shared" si="7"/>
        <v>0</v>
      </c>
      <c r="M56" s="767">
        <v>0</v>
      </c>
      <c r="N56" s="767">
        <f t="shared" si="8"/>
        <v>0</v>
      </c>
      <c r="O56" s="767">
        <f t="shared" si="8"/>
        <v>20</v>
      </c>
      <c r="P56" s="767">
        <f t="shared" si="8"/>
        <v>20</v>
      </c>
      <c r="Q56" s="767">
        <f t="shared" si="8"/>
        <v>0</v>
      </c>
    </row>
    <row r="57" spans="1:17" ht="11.25" customHeight="1" thickBot="1">
      <c r="A57" s="758" t="s">
        <v>143</v>
      </c>
      <c r="B57" s="763">
        <f t="shared" ref="B57:Q57" si="9">SUM(B35:B56)</f>
        <v>1845</v>
      </c>
      <c r="C57" s="763">
        <f t="shared" si="9"/>
        <v>2075</v>
      </c>
      <c r="D57" s="763">
        <f t="shared" si="9"/>
        <v>3920</v>
      </c>
      <c r="E57" s="763">
        <f t="shared" si="9"/>
        <v>7</v>
      </c>
      <c r="F57" s="763">
        <f t="shared" si="9"/>
        <v>492</v>
      </c>
      <c r="G57" s="763">
        <f t="shared" si="9"/>
        <v>523</v>
      </c>
      <c r="H57" s="763">
        <f t="shared" si="9"/>
        <v>1015</v>
      </c>
      <c r="I57" s="763">
        <f t="shared" si="9"/>
        <v>2</v>
      </c>
      <c r="J57" s="763">
        <f t="shared" si="9"/>
        <v>248</v>
      </c>
      <c r="K57" s="763">
        <f t="shared" si="9"/>
        <v>378</v>
      </c>
      <c r="L57" s="763">
        <f t="shared" si="9"/>
        <v>626</v>
      </c>
      <c r="M57" s="763">
        <f t="shared" si="9"/>
        <v>12</v>
      </c>
      <c r="N57" s="763">
        <f t="shared" si="9"/>
        <v>2585</v>
      </c>
      <c r="O57" s="763">
        <f t="shared" si="9"/>
        <v>2976</v>
      </c>
      <c r="P57" s="763">
        <f t="shared" si="9"/>
        <v>5561</v>
      </c>
      <c r="Q57" s="769">
        <f t="shared" si="9"/>
        <v>21</v>
      </c>
    </row>
    <row r="58" spans="1:17" ht="7.5" customHeight="1">
      <c r="A58" s="1283"/>
      <c r="B58" s="791"/>
      <c r="C58" s="791"/>
      <c r="D58" s="791"/>
      <c r="E58" s="791"/>
      <c r="F58" s="791"/>
      <c r="G58" s="791"/>
      <c r="H58" s="791"/>
      <c r="I58" s="791"/>
      <c r="J58" s="791"/>
      <c r="K58" s="791"/>
      <c r="L58" s="791"/>
      <c r="M58" s="791"/>
      <c r="N58" s="791"/>
      <c r="O58" s="791"/>
      <c r="P58" s="791"/>
      <c r="Q58" s="791"/>
    </row>
    <row r="59" spans="1:17">
      <c r="A59" s="1445" t="s">
        <v>824</v>
      </c>
      <c r="B59" s="1445"/>
      <c r="C59" s="1445"/>
      <c r="D59" s="1445"/>
      <c r="E59" s="1445"/>
      <c r="F59" s="1445"/>
      <c r="G59" s="1445"/>
      <c r="H59" s="1445"/>
      <c r="I59" s="1445"/>
      <c r="J59" s="1445"/>
      <c r="K59" s="1445"/>
      <c r="L59" s="1445"/>
      <c r="M59" s="1445"/>
      <c r="N59" s="1445"/>
      <c r="O59" s="1445"/>
      <c r="P59" s="1445"/>
      <c r="Q59" s="1445"/>
    </row>
    <row r="60" spans="1:17">
      <c r="A60" s="1445" t="s">
        <v>227</v>
      </c>
      <c r="B60" s="1445"/>
      <c r="C60" s="1445"/>
      <c r="D60" s="1445"/>
      <c r="E60" s="1445"/>
      <c r="F60" s="1445"/>
      <c r="G60" s="1445"/>
      <c r="H60" s="1445"/>
      <c r="I60" s="1445"/>
      <c r="J60" s="1445"/>
      <c r="K60" s="1445"/>
      <c r="L60" s="1445"/>
      <c r="M60" s="1445"/>
      <c r="N60" s="1445"/>
      <c r="O60" s="1445"/>
      <c r="P60" s="1445"/>
      <c r="Q60" s="1445"/>
    </row>
    <row r="61" spans="1:17" ht="6" customHeight="1">
      <c r="A61" s="1339"/>
      <c r="B61" s="1339"/>
      <c r="C61" s="1339"/>
      <c r="D61" s="1339"/>
      <c r="E61" s="1339"/>
      <c r="F61" s="1339"/>
      <c r="G61" s="1339"/>
      <c r="H61" s="1339"/>
      <c r="I61" s="1339"/>
      <c r="J61" s="1339"/>
      <c r="K61" s="1339"/>
      <c r="L61" s="1339"/>
      <c r="M61" s="1339"/>
      <c r="N61" s="1339"/>
      <c r="O61" s="1339"/>
      <c r="P61" s="1339"/>
      <c r="Q61" s="1339"/>
    </row>
    <row r="62" spans="1:17" s="1236" customFormat="1" ht="13.5" customHeight="1">
      <c r="A62" s="1758" t="s">
        <v>433</v>
      </c>
      <c r="B62" s="1793" t="s">
        <v>428</v>
      </c>
      <c r="C62" s="1793"/>
      <c r="D62" s="1793"/>
      <c r="E62" s="1793"/>
      <c r="F62" s="1793" t="s">
        <v>429</v>
      </c>
      <c r="G62" s="1793"/>
      <c r="H62" s="1793"/>
      <c r="I62" s="1793"/>
      <c r="J62" s="1763" t="s">
        <v>430</v>
      </c>
      <c r="K62" s="1764"/>
      <c r="L62" s="1764"/>
      <c r="M62" s="1765"/>
      <c r="N62" s="1766" t="s">
        <v>142</v>
      </c>
      <c r="O62" s="1767"/>
      <c r="P62" s="1767"/>
      <c r="Q62" s="1768"/>
    </row>
    <row r="63" spans="1:17" s="656" customFormat="1" ht="21" customHeight="1">
      <c r="A63" s="1759"/>
      <c r="B63" s="239" t="s">
        <v>706</v>
      </c>
      <c r="C63" s="239" t="s">
        <v>396</v>
      </c>
      <c r="D63" s="731" t="s">
        <v>708</v>
      </c>
      <c r="E63" s="731" t="s">
        <v>709</v>
      </c>
      <c r="F63" s="239" t="s">
        <v>706</v>
      </c>
      <c r="G63" s="239" t="s">
        <v>396</v>
      </c>
      <c r="H63" s="731" t="s">
        <v>708</v>
      </c>
      <c r="I63" s="731" t="s">
        <v>709</v>
      </c>
      <c r="J63" s="239" t="s">
        <v>706</v>
      </c>
      <c r="K63" s="239" t="s">
        <v>396</v>
      </c>
      <c r="L63" s="731" t="s">
        <v>708</v>
      </c>
      <c r="M63" s="731" t="s">
        <v>709</v>
      </c>
      <c r="N63" s="239" t="s">
        <v>706</v>
      </c>
      <c r="O63" s="239" t="s">
        <v>396</v>
      </c>
      <c r="P63" s="731" t="s">
        <v>708</v>
      </c>
      <c r="Q63" s="731" t="s">
        <v>709</v>
      </c>
    </row>
    <row r="64" spans="1:17" ht="12" customHeight="1">
      <c r="A64" s="969" t="s">
        <v>484</v>
      </c>
      <c r="B64" s="73">
        <v>16</v>
      </c>
      <c r="C64" s="73">
        <v>0</v>
      </c>
      <c r="D64" s="73">
        <f>+B64+C64</f>
        <v>16</v>
      </c>
      <c r="E64" s="73">
        <v>0</v>
      </c>
      <c r="F64" s="73">
        <v>11</v>
      </c>
      <c r="G64" s="73">
        <v>0</v>
      </c>
      <c r="H64" s="73">
        <f>+F64+G64</f>
        <v>11</v>
      </c>
      <c r="I64" s="73">
        <v>0</v>
      </c>
      <c r="J64" s="73">
        <v>0</v>
      </c>
      <c r="K64" s="73">
        <v>0</v>
      </c>
      <c r="L64" s="73">
        <f>+J64+K64</f>
        <v>0</v>
      </c>
      <c r="M64" s="778">
        <v>0</v>
      </c>
      <c r="N64" s="73">
        <f>+B64+F64+J64</f>
        <v>27</v>
      </c>
      <c r="O64" s="73">
        <f>+C64+G64+K64</f>
        <v>0</v>
      </c>
      <c r="P64" s="73">
        <f>+D64+H64+L64</f>
        <v>27</v>
      </c>
      <c r="Q64" s="73">
        <f>+E64+I64+M64</f>
        <v>0</v>
      </c>
    </row>
    <row r="65" spans="1:35" ht="12" customHeight="1">
      <c r="A65" s="969" t="s">
        <v>668</v>
      </c>
      <c r="B65" s="73">
        <v>40</v>
      </c>
      <c r="C65" s="73">
        <v>25</v>
      </c>
      <c r="D65" s="73">
        <f t="shared" ref="D65:D77" si="10">+B65+C65</f>
        <v>65</v>
      </c>
      <c r="E65" s="73">
        <v>0</v>
      </c>
      <c r="F65" s="73">
        <v>0</v>
      </c>
      <c r="G65" s="73">
        <v>0</v>
      </c>
      <c r="H65" s="73">
        <f t="shared" ref="H65:H77" si="11">+F65+G65</f>
        <v>0</v>
      </c>
      <c r="I65" s="73">
        <v>0</v>
      </c>
      <c r="J65" s="73">
        <v>0</v>
      </c>
      <c r="K65" s="73">
        <v>0</v>
      </c>
      <c r="L65" s="73">
        <f t="shared" ref="L65:L77" si="12">+J65+K65</f>
        <v>0</v>
      </c>
      <c r="M65" s="778">
        <v>0</v>
      </c>
      <c r="N65" s="73">
        <f t="shared" ref="N65:Q77" si="13">+B65+F65+J65</f>
        <v>40</v>
      </c>
      <c r="O65" s="73">
        <f t="shared" si="13"/>
        <v>25</v>
      </c>
      <c r="P65" s="73">
        <f t="shared" si="13"/>
        <v>65</v>
      </c>
      <c r="Q65" s="73">
        <f t="shared" si="13"/>
        <v>0</v>
      </c>
    </row>
    <row r="66" spans="1:35" ht="12" customHeight="1">
      <c r="A66" s="969" t="s">
        <v>485</v>
      </c>
      <c r="B66" s="73">
        <v>16</v>
      </c>
      <c r="C66" s="73">
        <v>0</v>
      </c>
      <c r="D66" s="73">
        <f t="shared" si="10"/>
        <v>16</v>
      </c>
      <c r="E66" s="73">
        <v>0</v>
      </c>
      <c r="F66" s="73">
        <v>11</v>
      </c>
      <c r="G66" s="73">
        <v>0</v>
      </c>
      <c r="H66" s="73">
        <f t="shared" si="11"/>
        <v>11</v>
      </c>
      <c r="I66" s="73">
        <v>0</v>
      </c>
      <c r="J66" s="73">
        <v>0</v>
      </c>
      <c r="K66" s="73">
        <v>0</v>
      </c>
      <c r="L66" s="73">
        <f t="shared" si="12"/>
        <v>0</v>
      </c>
      <c r="M66" s="778">
        <v>0</v>
      </c>
      <c r="N66" s="73">
        <f t="shared" si="13"/>
        <v>27</v>
      </c>
      <c r="O66" s="73">
        <f t="shared" si="13"/>
        <v>0</v>
      </c>
      <c r="P66" s="73">
        <f t="shared" si="13"/>
        <v>27</v>
      </c>
      <c r="Q66" s="73">
        <f t="shared" si="13"/>
        <v>0</v>
      </c>
      <c r="AI66" s="507"/>
    </row>
    <row r="67" spans="1:35" ht="12" customHeight="1">
      <c r="A67" s="969" t="s">
        <v>486</v>
      </c>
      <c r="B67" s="73">
        <v>40</v>
      </c>
      <c r="C67" s="73">
        <v>25</v>
      </c>
      <c r="D67" s="73">
        <f t="shared" si="10"/>
        <v>65</v>
      </c>
      <c r="E67" s="73">
        <v>0</v>
      </c>
      <c r="F67" s="73">
        <v>0</v>
      </c>
      <c r="G67" s="73">
        <v>0</v>
      </c>
      <c r="H67" s="73">
        <f t="shared" si="11"/>
        <v>0</v>
      </c>
      <c r="I67" s="73">
        <v>0</v>
      </c>
      <c r="J67" s="73">
        <v>0</v>
      </c>
      <c r="K67" s="73">
        <v>0</v>
      </c>
      <c r="L67" s="73">
        <f t="shared" si="12"/>
        <v>0</v>
      </c>
      <c r="M67" s="778">
        <v>0</v>
      </c>
      <c r="N67" s="73">
        <f t="shared" si="13"/>
        <v>40</v>
      </c>
      <c r="O67" s="73">
        <f t="shared" si="13"/>
        <v>25</v>
      </c>
      <c r="P67" s="73">
        <f t="shared" si="13"/>
        <v>65</v>
      </c>
      <c r="Q67" s="73">
        <f t="shared" si="13"/>
        <v>0</v>
      </c>
    </row>
    <row r="68" spans="1:35" ht="12" customHeight="1">
      <c r="A68" s="969" t="s">
        <v>487</v>
      </c>
      <c r="B68" s="73">
        <v>0</v>
      </c>
      <c r="C68" s="73">
        <v>0</v>
      </c>
      <c r="D68" s="73">
        <f t="shared" si="10"/>
        <v>0</v>
      </c>
      <c r="E68" s="73">
        <v>0</v>
      </c>
      <c r="F68" s="73">
        <v>1</v>
      </c>
      <c r="G68" s="73">
        <v>0</v>
      </c>
      <c r="H68" s="73">
        <f t="shared" si="11"/>
        <v>1</v>
      </c>
      <c r="I68" s="73">
        <v>0</v>
      </c>
      <c r="J68" s="73">
        <v>0</v>
      </c>
      <c r="K68" s="73">
        <v>0</v>
      </c>
      <c r="L68" s="73">
        <f t="shared" si="12"/>
        <v>0</v>
      </c>
      <c r="M68" s="778">
        <v>0</v>
      </c>
      <c r="N68" s="73">
        <f t="shared" si="13"/>
        <v>1</v>
      </c>
      <c r="O68" s="73">
        <f t="shared" si="13"/>
        <v>0</v>
      </c>
      <c r="P68" s="73">
        <f t="shared" si="13"/>
        <v>1</v>
      </c>
      <c r="Q68" s="73">
        <f t="shared" si="13"/>
        <v>0</v>
      </c>
    </row>
    <row r="69" spans="1:35" ht="12" customHeight="1">
      <c r="A69" s="969" t="s">
        <v>473</v>
      </c>
      <c r="B69" s="73">
        <v>0</v>
      </c>
      <c r="C69" s="73">
        <v>30</v>
      </c>
      <c r="D69" s="73">
        <f t="shared" si="10"/>
        <v>30</v>
      </c>
      <c r="E69" s="73">
        <v>0</v>
      </c>
      <c r="F69" s="73">
        <v>0</v>
      </c>
      <c r="G69" s="73">
        <v>0</v>
      </c>
      <c r="H69" s="73">
        <f t="shared" si="11"/>
        <v>0</v>
      </c>
      <c r="I69" s="73">
        <v>0</v>
      </c>
      <c r="J69" s="73">
        <v>0</v>
      </c>
      <c r="K69" s="73">
        <v>0</v>
      </c>
      <c r="L69" s="73">
        <f t="shared" si="12"/>
        <v>0</v>
      </c>
      <c r="M69" s="778">
        <v>0</v>
      </c>
      <c r="N69" s="73">
        <f t="shared" si="13"/>
        <v>0</v>
      </c>
      <c r="O69" s="73">
        <f t="shared" si="13"/>
        <v>30</v>
      </c>
      <c r="P69" s="73">
        <f t="shared" si="13"/>
        <v>30</v>
      </c>
      <c r="Q69" s="73">
        <f t="shared" si="13"/>
        <v>0</v>
      </c>
    </row>
    <row r="70" spans="1:35" ht="12" customHeight="1">
      <c r="A70" s="969" t="s">
        <v>474</v>
      </c>
      <c r="B70" s="73">
        <v>2</v>
      </c>
      <c r="C70" s="73">
        <v>5</v>
      </c>
      <c r="D70" s="73">
        <f t="shared" si="10"/>
        <v>7</v>
      </c>
      <c r="E70" s="73">
        <v>0</v>
      </c>
      <c r="F70" s="73">
        <v>1</v>
      </c>
      <c r="G70" s="73">
        <v>5</v>
      </c>
      <c r="H70" s="73">
        <f t="shared" si="11"/>
        <v>6</v>
      </c>
      <c r="I70" s="73">
        <v>0</v>
      </c>
      <c r="J70" s="73">
        <v>0</v>
      </c>
      <c r="K70" s="73">
        <v>0</v>
      </c>
      <c r="L70" s="73">
        <f t="shared" si="12"/>
        <v>0</v>
      </c>
      <c r="M70" s="778">
        <v>0</v>
      </c>
      <c r="N70" s="73">
        <f t="shared" si="13"/>
        <v>3</v>
      </c>
      <c r="O70" s="73">
        <f t="shared" si="13"/>
        <v>10</v>
      </c>
      <c r="P70" s="73">
        <f t="shared" si="13"/>
        <v>13</v>
      </c>
      <c r="Q70" s="73">
        <f t="shared" si="13"/>
        <v>0</v>
      </c>
    </row>
    <row r="71" spans="1:35" ht="12" customHeight="1">
      <c r="A71" s="969" t="s">
        <v>488</v>
      </c>
      <c r="B71" s="73">
        <v>40</v>
      </c>
      <c r="C71" s="73">
        <v>25</v>
      </c>
      <c r="D71" s="73">
        <f t="shared" si="10"/>
        <v>65</v>
      </c>
      <c r="E71" s="73">
        <v>0</v>
      </c>
      <c r="F71" s="73">
        <v>0</v>
      </c>
      <c r="G71" s="73">
        <v>0</v>
      </c>
      <c r="H71" s="73">
        <f t="shared" si="11"/>
        <v>0</v>
      </c>
      <c r="I71" s="73">
        <v>0</v>
      </c>
      <c r="J71" s="73">
        <v>0</v>
      </c>
      <c r="K71" s="73">
        <v>0</v>
      </c>
      <c r="L71" s="73">
        <f t="shared" si="12"/>
        <v>0</v>
      </c>
      <c r="M71" s="778">
        <v>0</v>
      </c>
      <c r="N71" s="73">
        <f t="shared" si="13"/>
        <v>40</v>
      </c>
      <c r="O71" s="73">
        <f t="shared" si="13"/>
        <v>25</v>
      </c>
      <c r="P71" s="73">
        <f t="shared" si="13"/>
        <v>65</v>
      </c>
      <c r="Q71" s="73">
        <f t="shared" si="13"/>
        <v>0</v>
      </c>
    </row>
    <row r="72" spans="1:35" ht="12" customHeight="1">
      <c r="A72" s="969" t="s">
        <v>489</v>
      </c>
      <c r="B72" s="73">
        <v>0</v>
      </c>
      <c r="C72" s="73">
        <v>0</v>
      </c>
      <c r="D72" s="73">
        <f t="shared" si="10"/>
        <v>0</v>
      </c>
      <c r="E72" s="73">
        <v>0</v>
      </c>
      <c r="F72" s="73">
        <v>0</v>
      </c>
      <c r="G72" s="73">
        <v>0</v>
      </c>
      <c r="H72" s="73">
        <f t="shared" si="11"/>
        <v>0</v>
      </c>
      <c r="I72" s="73">
        <v>0</v>
      </c>
      <c r="J72" s="73">
        <v>9</v>
      </c>
      <c r="K72" s="73">
        <v>2</v>
      </c>
      <c r="L72" s="73">
        <f t="shared" si="12"/>
        <v>11</v>
      </c>
      <c r="M72" s="778">
        <v>0</v>
      </c>
      <c r="N72" s="73">
        <f t="shared" si="13"/>
        <v>9</v>
      </c>
      <c r="O72" s="73">
        <f t="shared" si="13"/>
        <v>2</v>
      </c>
      <c r="P72" s="73">
        <f t="shared" si="13"/>
        <v>11</v>
      </c>
      <c r="Q72" s="73">
        <f t="shared" si="13"/>
        <v>0</v>
      </c>
    </row>
    <row r="73" spans="1:35" ht="12" customHeight="1">
      <c r="A73" s="969" t="s">
        <v>443</v>
      </c>
      <c r="B73" s="73">
        <v>4</v>
      </c>
      <c r="C73" s="73">
        <v>160</v>
      </c>
      <c r="D73" s="73">
        <f t="shared" si="10"/>
        <v>164</v>
      </c>
      <c r="E73" s="73">
        <v>48</v>
      </c>
      <c r="F73" s="73">
        <v>0</v>
      </c>
      <c r="G73" s="73">
        <v>80</v>
      </c>
      <c r="H73" s="73">
        <f t="shared" si="11"/>
        <v>80</v>
      </c>
      <c r="I73" s="73">
        <v>0</v>
      </c>
      <c r="J73" s="73">
        <v>0</v>
      </c>
      <c r="K73" s="73">
        <v>38</v>
      </c>
      <c r="L73" s="73">
        <f t="shared" si="12"/>
        <v>38</v>
      </c>
      <c r="M73" s="778">
        <v>0</v>
      </c>
      <c r="N73" s="73">
        <f t="shared" si="13"/>
        <v>4</v>
      </c>
      <c r="O73" s="73">
        <f t="shared" si="13"/>
        <v>278</v>
      </c>
      <c r="P73" s="73">
        <f t="shared" si="13"/>
        <v>282</v>
      </c>
      <c r="Q73" s="73">
        <f t="shared" si="13"/>
        <v>48</v>
      </c>
    </row>
    <row r="74" spans="1:35" ht="12" customHeight="1">
      <c r="A74" s="969" t="s">
        <v>447</v>
      </c>
      <c r="B74" s="73">
        <v>31</v>
      </c>
      <c r="C74" s="73">
        <v>0</v>
      </c>
      <c r="D74" s="73">
        <f t="shared" si="10"/>
        <v>31</v>
      </c>
      <c r="E74" s="73">
        <v>0</v>
      </c>
      <c r="F74" s="73">
        <v>7</v>
      </c>
      <c r="G74" s="73">
        <v>0</v>
      </c>
      <c r="H74" s="73">
        <f t="shared" si="11"/>
        <v>7</v>
      </c>
      <c r="I74" s="73">
        <v>0</v>
      </c>
      <c r="J74" s="73">
        <v>0</v>
      </c>
      <c r="K74" s="73">
        <v>0</v>
      </c>
      <c r="L74" s="73">
        <f t="shared" si="12"/>
        <v>0</v>
      </c>
      <c r="M74" s="778">
        <v>0</v>
      </c>
      <c r="N74" s="73">
        <f t="shared" si="13"/>
        <v>38</v>
      </c>
      <c r="O74" s="73">
        <f t="shared" si="13"/>
        <v>0</v>
      </c>
      <c r="P74" s="73">
        <f t="shared" si="13"/>
        <v>38</v>
      </c>
      <c r="Q74" s="73">
        <f t="shared" si="13"/>
        <v>0</v>
      </c>
    </row>
    <row r="75" spans="1:35" ht="12" customHeight="1">
      <c r="A75" s="969" t="s">
        <v>468</v>
      </c>
      <c r="B75" s="73">
        <v>0</v>
      </c>
      <c r="C75" s="73">
        <v>0</v>
      </c>
      <c r="D75" s="73">
        <f t="shared" si="10"/>
        <v>0</v>
      </c>
      <c r="E75" s="73">
        <v>21</v>
      </c>
      <c r="F75" s="73">
        <v>0</v>
      </c>
      <c r="G75" s="73">
        <v>0</v>
      </c>
      <c r="H75" s="73">
        <f t="shared" si="11"/>
        <v>0</v>
      </c>
      <c r="I75" s="73">
        <v>4</v>
      </c>
      <c r="J75" s="73">
        <v>0</v>
      </c>
      <c r="K75" s="73">
        <v>0</v>
      </c>
      <c r="L75" s="73">
        <f t="shared" si="12"/>
        <v>0</v>
      </c>
      <c r="M75" s="778">
        <v>0</v>
      </c>
      <c r="N75" s="73">
        <f t="shared" si="13"/>
        <v>0</v>
      </c>
      <c r="O75" s="73">
        <f t="shared" si="13"/>
        <v>0</v>
      </c>
      <c r="P75" s="73">
        <f t="shared" si="13"/>
        <v>0</v>
      </c>
      <c r="Q75" s="73">
        <f t="shared" si="13"/>
        <v>25</v>
      </c>
    </row>
    <row r="76" spans="1:35" ht="12" customHeight="1">
      <c r="A76" s="969" t="s">
        <v>482</v>
      </c>
      <c r="B76" s="73">
        <v>10</v>
      </c>
      <c r="C76" s="73">
        <v>3</v>
      </c>
      <c r="D76" s="73">
        <f t="shared" si="10"/>
        <v>13</v>
      </c>
      <c r="E76" s="73">
        <v>0</v>
      </c>
      <c r="F76" s="73">
        <v>9</v>
      </c>
      <c r="G76" s="73">
        <v>11</v>
      </c>
      <c r="H76" s="73">
        <f t="shared" si="11"/>
        <v>20</v>
      </c>
      <c r="I76" s="73">
        <v>0</v>
      </c>
      <c r="J76" s="73">
        <v>4</v>
      </c>
      <c r="K76" s="73">
        <v>10</v>
      </c>
      <c r="L76" s="73">
        <f t="shared" si="12"/>
        <v>14</v>
      </c>
      <c r="M76" s="778">
        <v>0</v>
      </c>
      <c r="N76" s="73">
        <f t="shared" si="13"/>
        <v>23</v>
      </c>
      <c r="O76" s="73">
        <f t="shared" si="13"/>
        <v>24</v>
      </c>
      <c r="P76" s="73">
        <f t="shared" si="13"/>
        <v>47</v>
      </c>
      <c r="Q76" s="73">
        <f t="shared" si="13"/>
        <v>0</v>
      </c>
    </row>
    <row r="77" spans="1:35" ht="12" customHeight="1" thickBot="1">
      <c r="A77" s="969" t="s">
        <v>490</v>
      </c>
      <c r="B77" s="73">
        <v>0</v>
      </c>
      <c r="C77" s="73">
        <v>7</v>
      </c>
      <c r="D77" s="73">
        <f t="shared" si="10"/>
        <v>7</v>
      </c>
      <c r="E77" s="73">
        <v>4</v>
      </c>
      <c r="F77" s="73">
        <v>0</v>
      </c>
      <c r="G77" s="73">
        <v>0</v>
      </c>
      <c r="H77" s="73">
        <f t="shared" si="11"/>
        <v>0</v>
      </c>
      <c r="I77" s="73">
        <v>0</v>
      </c>
      <c r="J77" s="73">
        <v>0</v>
      </c>
      <c r="K77" s="73">
        <v>0</v>
      </c>
      <c r="L77" s="73">
        <f t="shared" si="12"/>
        <v>0</v>
      </c>
      <c r="M77" s="778">
        <v>0</v>
      </c>
      <c r="N77" s="73">
        <f t="shared" si="13"/>
        <v>0</v>
      </c>
      <c r="O77" s="73">
        <f t="shared" si="13"/>
        <v>7</v>
      </c>
      <c r="P77" s="73">
        <f t="shared" si="13"/>
        <v>7</v>
      </c>
      <c r="Q77" s="73">
        <f t="shared" si="13"/>
        <v>4</v>
      </c>
    </row>
    <row r="78" spans="1:35" ht="12" customHeight="1" thickBot="1">
      <c r="A78" s="758" t="s">
        <v>143</v>
      </c>
      <c r="B78" s="939">
        <f t="shared" ref="B78:Q78" si="14">SUM(B64:B77)</f>
        <v>199</v>
      </c>
      <c r="C78" s="939">
        <f t="shared" si="14"/>
        <v>280</v>
      </c>
      <c r="D78" s="939">
        <f t="shared" si="14"/>
        <v>479</v>
      </c>
      <c r="E78" s="939">
        <f t="shared" si="14"/>
        <v>73</v>
      </c>
      <c r="F78" s="939">
        <f t="shared" si="14"/>
        <v>40</v>
      </c>
      <c r="G78" s="939">
        <f t="shared" si="14"/>
        <v>96</v>
      </c>
      <c r="H78" s="939">
        <f t="shared" si="14"/>
        <v>136</v>
      </c>
      <c r="I78" s="939">
        <f t="shared" si="14"/>
        <v>4</v>
      </c>
      <c r="J78" s="939">
        <f t="shared" si="14"/>
        <v>13</v>
      </c>
      <c r="K78" s="939">
        <f t="shared" si="14"/>
        <v>50</v>
      </c>
      <c r="L78" s="939">
        <f t="shared" si="14"/>
        <v>63</v>
      </c>
      <c r="M78" s="939">
        <f t="shared" si="14"/>
        <v>0</v>
      </c>
      <c r="N78" s="939">
        <f t="shared" si="14"/>
        <v>252</v>
      </c>
      <c r="O78" s="939">
        <f t="shared" si="14"/>
        <v>426</v>
      </c>
      <c r="P78" s="939">
        <f t="shared" si="14"/>
        <v>678</v>
      </c>
      <c r="Q78" s="940">
        <f t="shared" si="14"/>
        <v>77</v>
      </c>
    </row>
  </sheetData>
  <mergeCells count="21">
    <mergeCell ref="A1:Q1"/>
    <mergeCell ref="A2:Q2"/>
    <mergeCell ref="A4:A5"/>
    <mergeCell ref="B4:E4"/>
    <mergeCell ref="F4:I4"/>
    <mergeCell ref="J4:M4"/>
    <mergeCell ref="N4:Q4"/>
    <mergeCell ref="A30:Q30"/>
    <mergeCell ref="A31:Q31"/>
    <mergeCell ref="A33:A34"/>
    <mergeCell ref="B33:E33"/>
    <mergeCell ref="F33:I33"/>
    <mergeCell ref="J33:M33"/>
    <mergeCell ref="N33:Q33"/>
    <mergeCell ref="A59:Q59"/>
    <mergeCell ref="A60:Q60"/>
    <mergeCell ref="B62:E62"/>
    <mergeCell ref="F62:I62"/>
    <mergeCell ref="J62:M62"/>
    <mergeCell ref="N62:Q62"/>
    <mergeCell ref="A62:A63"/>
  </mergeCells>
  <printOptions horizontalCentered="1"/>
  <pageMargins left="0.51181102362204722" right="0.31496062992125984" top="0.39370078740157483" bottom="0.35433070866141736" header="0.31496062992125984" footer="0.31496062992125984"/>
  <pageSetup paperSize="9" scale="95" orientation="landscape" r:id="rId1"/>
  <headerFooter>
    <oddFooter>&amp;C &amp;P</oddFooter>
  </headerFooter>
  <rowBreaks count="1" manualBreakCount="1">
    <brk id="29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I68"/>
  <sheetViews>
    <sheetView zoomScale="110" zoomScaleNormal="110" workbookViewId="0">
      <selection activeCell="H28" sqref="H28"/>
    </sheetView>
  </sheetViews>
  <sheetFormatPr baseColWidth="10" defaultRowHeight="13.8"/>
  <cols>
    <col min="1" max="1" width="23.5546875" style="639" customWidth="1"/>
    <col min="2" max="2" width="12.33203125" style="719" customWidth="1"/>
    <col min="3" max="4" width="8.6640625" style="478" customWidth="1"/>
    <col min="5" max="5" width="10.88671875" style="478" customWidth="1"/>
    <col min="6" max="6" width="10.33203125" style="478" customWidth="1"/>
    <col min="7" max="12" width="9.5546875" style="478" customWidth="1"/>
    <col min="13" max="230" width="11.44140625" style="478"/>
    <col min="231" max="231" width="15.33203125" style="478" customWidth="1"/>
    <col min="232" max="232" width="12.33203125" style="478" customWidth="1"/>
    <col min="233" max="486" width="11.44140625" style="478"/>
    <col min="487" max="487" width="15.33203125" style="478" customWidth="1"/>
    <col min="488" max="488" width="12.33203125" style="478" customWidth="1"/>
    <col min="489" max="742" width="11.44140625" style="478"/>
    <col min="743" max="743" width="15.33203125" style="478" customWidth="1"/>
    <col min="744" max="744" width="12.33203125" style="478" customWidth="1"/>
    <col min="745" max="998" width="11.44140625" style="478"/>
    <col min="999" max="999" width="15.33203125" style="478" customWidth="1"/>
    <col min="1000" max="1000" width="12.33203125" style="478" customWidth="1"/>
    <col min="1001" max="1254" width="11.44140625" style="478"/>
    <col min="1255" max="1255" width="15.33203125" style="478" customWidth="1"/>
    <col min="1256" max="1256" width="12.33203125" style="478" customWidth="1"/>
    <col min="1257" max="1510" width="11.44140625" style="478"/>
    <col min="1511" max="1511" width="15.33203125" style="478" customWidth="1"/>
    <col min="1512" max="1512" width="12.33203125" style="478" customWidth="1"/>
    <col min="1513" max="1766" width="11.44140625" style="478"/>
    <col min="1767" max="1767" width="15.33203125" style="478" customWidth="1"/>
    <col min="1768" max="1768" width="12.33203125" style="478" customWidth="1"/>
    <col min="1769" max="2022" width="11.44140625" style="478"/>
    <col min="2023" max="2023" width="15.33203125" style="478" customWidth="1"/>
    <col min="2024" max="2024" width="12.33203125" style="478" customWidth="1"/>
    <col min="2025" max="2278" width="11.44140625" style="478"/>
    <col min="2279" max="2279" width="15.33203125" style="478" customWidth="1"/>
    <col min="2280" max="2280" width="12.33203125" style="478" customWidth="1"/>
    <col min="2281" max="2534" width="11.44140625" style="478"/>
    <col min="2535" max="2535" width="15.33203125" style="478" customWidth="1"/>
    <col min="2536" max="2536" width="12.33203125" style="478" customWidth="1"/>
    <col min="2537" max="2790" width="11.44140625" style="478"/>
    <col min="2791" max="2791" width="15.33203125" style="478" customWidth="1"/>
    <col min="2792" max="2792" width="12.33203125" style="478" customWidth="1"/>
    <col min="2793" max="3046" width="11.44140625" style="478"/>
    <col min="3047" max="3047" width="15.33203125" style="478" customWidth="1"/>
    <col min="3048" max="3048" width="12.33203125" style="478" customWidth="1"/>
    <col min="3049" max="3302" width="11.44140625" style="478"/>
    <col min="3303" max="3303" width="15.33203125" style="478" customWidth="1"/>
    <col min="3304" max="3304" width="12.33203125" style="478" customWidth="1"/>
    <col min="3305" max="3558" width="11.44140625" style="478"/>
    <col min="3559" max="3559" width="15.33203125" style="478" customWidth="1"/>
    <col min="3560" max="3560" width="12.33203125" style="478" customWidth="1"/>
    <col min="3561" max="3814" width="11.44140625" style="478"/>
    <col min="3815" max="3815" width="15.33203125" style="478" customWidth="1"/>
    <col min="3816" max="3816" width="12.33203125" style="478" customWidth="1"/>
    <col min="3817" max="4070" width="11.44140625" style="478"/>
    <col min="4071" max="4071" width="15.33203125" style="478" customWidth="1"/>
    <col min="4072" max="4072" width="12.33203125" style="478" customWidth="1"/>
    <col min="4073" max="4326" width="11.44140625" style="478"/>
    <col min="4327" max="4327" width="15.33203125" style="478" customWidth="1"/>
    <col min="4328" max="4328" width="12.33203125" style="478" customWidth="1"/>
    <col min="4329" max="4582" width="11.44140625" style="478"/>
    <col min="4583" max="4583" width="15.33203125" style="478" customWidth="1"/>
    <col min="4584" max="4584" width="12.33203125" style="478" customWidth="1"/>
    <col min="4585" max="4838" width="11.44140625" style="478"/>
    <col min="4839" max="4839" width="15.33203125" style="478" customWidth="1"/>
    <col min="4840" max="4840" width="12.33203125" style="478" customWidth="1"/>
    <col min="4841" max="5094" width="11.44140625" style="478"/>
    <col min="5095" max="5095" width="15.33203125" style="478" customWidth="1"/>
    <col min="5096" max="5096" width="12.33203125" style="478" customWidth="1"/>
    <col min="5097" max="5350" width="11.44140625" style="478"/>
    <col min="5351" max="5351" width="15.33203125" style="478" customWidth="1"/>
    <col min="5352" max="5352" width="12.33203125" style="478" customWidth="1"/>
    <col min="5353" max="5606" width="11.44140625" style="478"/>
    <col min="5607" max="5607" width="15.33203125" style="478" customWidth="1"/>
    <col min="5608" max="5608" width="12.33203125" style="478" customWidth="1"/>
    <col min="5609" max="5862" width="11.44140625" style="478"/>
    <col min="5863" max="5863" width="15.33203125" style="478" customWidth="1"/>
    <col min="5864" max="5864" width="12.33203125" style="478" customWidth="1"/>
    <col min="5865" max="6118" width="11.44140625" style="478"/>
    <col min="6119" max="6119" width="15.33203125" style="478" customWidth="1"/>
    <col min="6120" max="6120" width="12.33203125" style="478" customWidth="1"/>
    <col min="6121" max="6374" width="11.44140625" style="478"/>
    <col min="6375" max="6375" width="15.33203125" style="478" customWidth="1"/>
    <col min="6376" max="6376" width="12.33203125" style="478" customWidth="1"/>
    <col min="6377" max="6630" width="11.44140625" style="478"/>
    <col min="6631" max="6631" width="15.33203125" style="478" customWidth="1"/>
    <col min="6632" max="6632" width="12.33203125" style="478" customWidth="1"/>
    <col min="6633" max="6886" width="11.44140625" style="478"/>
    <col min="6887" max="6887" width="15.33203125" style="478" customWidth="1"/>
    <col min="6888" max="6888" width="12.33203125" style="478" customWidth="1"/>
    <col min="6889" max="7142" width="11.44140625" style="478"/>
    <col min="7143" max="7143" width="15.33203125" style="478" customWidth="1"/>
    <col min="7144" max="7144" width="12.33203125" style="478" customWidth="1"/>
    <col min="7145" max="7398" width="11.44140625" style="478"/>
    <col min="7399" max="7399" width="15.33203125" style="478" customWidth="1"/>
    <col min="7400" max="7400" width="12.33203125" style="478" customWidth="1"/>
    <col min="7401" max="7654" width="11.44140625" style="478"/>
    <col min="7655" max="7655" width="15.33203125" style="478" customWidth="1"/>
    <col min="7656" max="7656" width="12.33203125" style="478" customWidth="1"/>
    <col min="7657" max="7910" width="11.44140625" style="478"/>
    <col min="7911" max="7911" width="15.33203125" style="478" customWidth="1"/>
    <col min="7912" max="7912" width="12.33203125" style="478" customWidth="1"/>
    <col min="7913" max="8166" width="11.44140625" style="478"/>
    <col min="8167" max="8167" width="15.33203125" style="478" customWidth="1"/>
    <col min="8168" max="8168" width="12.33203125" style="478" customWidth="1"/>
    <col min="8169" max="8422" width="11.44140625" style="478"/>
    <col min="8423" max="8423" width="15.33203125" style="478" customWidth="1"/>
    <col min="8424" max="8424" width="12.33203125" style="478" customWidth="1"/>
    <col min="8425" max="8678" width="11.44140625" style="478"/>
    <col min="8679" max="8679" width="15.33203125" style="478" customWidth="1"/>
    <col min="8680" max="8680" width="12.33203125" style="478" customWidth="1"/>
    <col min="8681" max="8934" width="11.44140625" style="478"/>
    <col min="8935" max="8935" width="15.33203125" style="478" customWidth="1"/>
    <col min="8936" max="8936" width="12.33203125" style="478" customWidth="1"/>
    <col min="8937" max="9190" width="11.44140625" style="478"/>
    <col min="9191" max="9191" width="15.33203125" style="478" customWidth="1"/>
    <col min="9192" max="9192" width="12.33203125" style="478" customWidth="1"/>
    <col min="9193" max="9446" width="11.44140625" style="478"/>
    <col min="9447" max="9447" width="15.33203125" style="478" customWidth="1"/>
    <col min="9448" max="9448" width="12.33203125" style="478" customWidth="1"/>
    <col min="9449" max="9702" width="11.44140625" style="478"/>
    <col min="9703" max="9703" width="15.33203125" style="478" customWidth="1"/>
    <col min="9704" max="9704" width="12.33203125" style="478" customWidth="1"/>
    <col min="9705" max="9958" width="11.44140625" style="478"/>
    <col min="9959" max="9959" width="15.33203125" style="478" customWidth="1"/>
    <col min="9960" max="9960" width="12.33203125" style="478" customWidth="1"/>
    <col min="9961" max="10214" width="11.44140625" style="478"/>
    <col min="10215" max="10215" width="15.33203125" style="478" customWidth="1"/>
    <col min="10216" max="10216" width="12.33203125" style="478" customWidth="1"/>
    <col min="10217" max="10470" width="11.44140625" style="478"/>
    <col min="10471" max="10471" width="15.33203125" style="478" customWidth="1"/>
    <col min="10472" max="10472" width="12.33203125" style="478" customWidth="1"/>
    <col min="10473" max="10726" width="11.44140625" style="478"/>
    <col min="10727" max="10727" width="15.33203125" style="478" customWidth="1"/>
    <col min="10728" max="10728" width="12.33203125" style="478" customWidth="1"/>
    <col min="10729" max="10982" width="11.44140625" style="478"/>
    <col min="10983" max="10983" width="15.33203125" style="478" customWidth="1"/>
    <col min="10984" max="10984" width="12.33203125" style="478" customWidth="1"/>
    <col min="10985" max="11238" width="11.44140625" style="478"/>
    <col min="11239" max="11239" width="15.33203125" style="478" customWidth="1"/>
    <col min="11240" max="11240" width="12.33203125" style="478" customWidth="1"/>
    <col min="11241" max="11494" width="11.44140625" style="478"/>
    <col min="11495" max="11495" width="15.33203125" style="478" customWidth="1"/>
    <col min="11496" max="11496" width="12.33203125" style="478" customWidth="1"/>
    <col min="11497" max="11750" width="11.44140625" style="478"/>
    <col min="11751" max="11751" width="15.33203125" style="478" customWidth="1"/>
    <col min="11752" max="11752" width="12.33203125" style="478" customWidth="1"/>
    <col min="11753" max="12006" width="11.44140625" style="478"/>
    <col min="12007" max="12007" width="15.33203125" style="478" customWidth="1"/>
    <col min="12008" max="12008" width="12.33203125" style="478" customWidth="1"/>
    <col min="12009" max="12262" width="11.44140625" style="478"/>
    <col min="12263" max="12263" width="15.33203125" style="478" customWidth="1"/>
    <col min="12264" max="12264" width="12.33203125" style="478" customWidth="1"/>
    <col min="12265" max="12518" width="11.44140625" style="478"/>
    <col min="12519" max="12519" width="15.33203125" style="478" customWidth="1"/>
    <col min="12520" max="12520" width="12.33203125" style="478" customWidth="1"/>
    <col min="12521" max="12774" width="11.44140625" style="478"/>
    <col min="12775" max="12775" width="15.33203125" style="478" customWidth="1"/>
    <col min="12776" max="12776" width="12.33203125" style="478" customWidth="1"/>
    <col min="12777" max="13030" width="11.44140625" style="478"/>
    <col min="13031" max="13031" width="15.33203125" style="478" customWidth="1"/>
    <col min="13032" max="13032" width="12.33203125" style="478" customWidth="1"/>
    <col min="13033" max="13286" width="11.44140625" style="478"/>
    <col min="13287" max="13287" width="15.33203125" style="478" customWidth="1"/>
    <col min="13288" max="13288" width="12.33203125" style="478" customWidth="1"/>
    <col min="13289" max="13542" width="11.44140625" style="478"/>
    <col min="13543" max="13543" width="15.33203125" style="478" customWidth="1"/>
    <col min="13544" max="13544" width="12.33203125" style="478" customWidth="1"/>
    <col min="13545" max="13798" width="11.44140625" style="478"/>
    <col min="13799" max="13799" width="15.33203125" style="478" customWidth="1"/>
    <col min="13800" max="13800" width="12.33203125" style="478" customWidth="1"/>
    <col min="13801" max="14054" width="11.44140625" style="478"/>
    <col min="14055" max="14055" width="15.33203125" style="478" customWidth="1"/>
    <col min="14056" max="14056" width="12.33203125" style="478" customWidth="1"/>
    <col min="14057" max="14310" width="11.44140625" style="478"/>
    <col min="14311" max="14311" width="15.33203125" style="478" customWidth="1"/>
    <col min="14312" max="14312" width="12.33203125" style="478" customWidth="1"/>
    <col min="14313" max="14566" width="11.44140625" style="478"/>
    <col min="14567" max="14567" width="15.33203125" style="478" customWidth="1"/>
    <col min="14568" max="14568" width="12.33203125" style="478" customWidth="1"/>
    <col min="14569" max="14822" width="11.44140625" style="478"/>
    <col min="14823" max="14823" width="15.33203125" style="478" customWidth="1"/>
    <col min="14824" max="14824" width="12.33203125" style="478" customWidth="1"/>
    <col min="14825" max="15078" width="11.44140625" style="478"/>
    <col min="15079" max="15079" width="15.33203125" style="478" customWidth="1"/>
    <col min="15080" max="15080" width="12.33203125" style="478" customWidth="1"/>
    <col min="15081" max="15334" width="11.44140625" style="478"/>
    <col min="15335" max="15335" width="15.33203125" style="478" customWidth="1"/>
    <col min="15336" max="15336" width="12.33203125" style="478" customWidth="1"/>
    <col min="15337" max="15590" width="11.44140625" style="478"/>
    <col min="15591" max="15591" width="15.33203125" style="478" customWidth="1"/>
    <col min="15592" max="15592" width="12.33203125" style="478" customWidth="1"/>
    <col min="15593" max="15846" width="11.44140625" style="478"/>
    <col min="15847" max="15847" width="15.33203125" style="478" customWidth="1"/>
    <col min="15848" max="15848" width="12.33203125" style="478" customWidth="1"/>
    <col min="15849" max="16102" width="11.44140625" style="478"/>
    <col min="16103" max="16103" width="15.33203125" style="478" customWidth="1"/>
    <col min="16104" max="16104" width="12.33203125" style="478" customWidth="1"/>
    <col min="16105" max="16384" width="11.44140625" style="478"/>
  </cols>
  <sheetData>
    <row r="1" spans="1:12" ht="11.1" customHeight="1">
      <c r="A1" s="739" t="s">
        <v>807</v>
      </c>
      <c r="B1" s="739"/>
      <c r="C1" s="739"/>
      <c r="D1" s="739"/>
      <c r="E1" s="739"/>
      <c r="F1" s="739"/>
      <c r="G1" s="739"/>
      <c r="H1" s="739"/>
      <c r="I1" s="739"/>
      <c r="J1" s="739"/>
      <c r="K1" s="739"/>
      <c r="L1" s="565"/>
    </row>
    <row r="2" spans="1:12" ht="11.1" customHeight="1">
      <c r="A2" s="739" t="s">
        <v>227</v>
      </c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565"/>
    </row>
    <row r="3" spans="1:12" ht="11.1" customHeight="1">
      <c r="A3" s="936"/>
      <c r="B3" s="1285"/>
      <c r="C3" s="936"/>
      <c r="D3" s="936"/>
      <c r="E3" s="936"/>
      <c r="F3" s="936"/>
    </row>
    <row r="4" spans="1:12" s="656" customFormat="1" ht="10.5" customHeight="1">
      <c r="A4" s="1837" t="s">
        <v>146</v>
      </c>
      <c r="B4" s="1847" t="s">
        <v>719</v>
      </c>
      <c r="C4" s="1849" t="s">
        <v>714</v>
      </c>
      <c r="D4" s="1849" t="s">
        <v>508</v>
      </c>
      <c r="E4" s="1849" t="s">
        <v>518</v>
      </c>
      <c r="F4" s="1842" t="s">
        <v>715</v>
      </c>
      <c r="G4" s="1844" t="s">
        <v>718</v>
      </c>
      <c r="H4" s="1845"/>
      <c r="I4" s="1846"/>
      <c r="J4" s="1839" t="s">
        <v>167</v>
      </c>
      <c r="K4" s="1840"/>
      <c r="L4" s="1841"/>
    </row>
    <row r="5" spans="1:12" s="656" customFormat="1" ht="18" customHeight="1">
      <c r="A5" s="1838"/>
      <c r="B5" s="1848"/>
      <c r="C5" s="1850"/>
      <c r="D5" s="1850"/>
      <c r="E5" s="1850"/>
      <c r="F5" s="1843"/>
      <c r="G5" s="1287" t="s">
        <v>665</v>
      </c>
      <c r="H5" s="1287" t="s">
        <v>666</v>
      </c>
      <c r="I5" s="1288" t="s">
        <v>142</v>
      </c>
      <c r="J5" s="1287" t="s">
        <v>665</v>
      </c>
      <c r="K5" s="1287" t="s">
        <v>666</v>
      </c>
      <c r="L5" s="1288" t="s">
        <v>142</v>
      </c>
    </row>
    <row r="6" spans="1:12">
      <c r="A6" s="912" t="s">
        <v>8</v>
      </c>
      <c r="B6" s="881">
        <v>10</v>
      </c>
      <c r="C6" s="880">
        <v>18</v>
      </c>
      <c r="D6" s="881">
        <v>5</v>
      </c>
      <c r="E6" s="881">
        <v>1</v>
      </c>
      <c r="F6" s="881">
        <v>0</v>
      </c>
      <c r="G6" s="913">
        <v>4</v>
      </c>
      <c r="H6" s="913">
        <v>9</v>
      </c>
      <c r="I6" s="913">
        <f>+G6+H6</f>
        <v>13</v>
      </c>
      <c r="J6" s="914">
        <v>6</v>
      </c>
      <c r="K6" s="914">
        <v>6</v>
      </c>
      <c r="L6" s="913">
        <f>+J6+K6</f>
        <v>12</v>
      </c>
    </row>
    <row r="7" spans="1:12">
      <c r="A7" s="915" t="s">
        <v>14</v>
      </c>
      <c r="B7" s="872">
        <v>3</v>
      </c>
      <c r="C7" s="743">
        <v>17</v>
      </c>
      <c r="D7" s="743">
        <v>3</v>
      </c>
      <c r="E7" s="872">
        <v>0</v>
      </c>
      <c r="F7" s="872">
        <v>1</v>
      </c>
      <c r="G7" s="916">
        <v>13</v>
      </c>
      <c r="H7" s="916">
        <v>11</v>
      </c>
      <c r="I7" s="916">
        <f t="shared" ref="I7:I27" si="0">+G7+H7</f>
        <v>24</v>
      </c>
      <c r="J7" s="917">
        <v>1</v>
      </c>
      <c r="K7" s="917">
        <v>3</v>
      </c>
      <c r="L7" s="916">
        <f t="shared" ref="L7:L27" si="1">+J7+K7</f>
        <v>4</v>
      </c>
    </row>
    <row r="8" spans="1:12">
      <c r="A8" s="915" t="s">
        <v>19</v>
      </c>
      <c r="B8" s="872">
        <v>32</v>
      </c>
      <c r="C8" s="743">
        <v>100</v>
      </c>
      <c r="D8" s="872">
        <v>51</v>
      </c>
      <c r="E8" s="872">
        <v>4</v>
      </c>
      <c r="F8" s="872">
        <v>9</v>
      </c>
      <c r="G8" s="916">
        <v>101</v>
      </c>
      <c r="H8" s="916">
        <v>65</v>
      </c>
      <c r="I8" s="916">
        <f t="shared" si="0"/>
        <v>166</v>
      </c>
      <c r="J8" s="917">
        <v>20</v>
      </c>
      <c r="K8" s="917">
        <v>32</v>
      </c>
      <c r="L8" s="916">
        <f t="shared" si="1"/>
        <v>52</v>
      </c>
    </row>
    <row r="9" spans="1:12">
      <c r="A9" s="915" t="s">
        <v>28</v>
      </c>
      <c r="B9" s="872"/>
      <c r="C9" s="743"/>
      <c r="D9" s="872"/>
      <c r="E9" s="872"/>
      <c r="F9" s="872"/>
      <c r="G9" s="917"/>
      <c r="H9" s="917"/>
      <c r="I9" s="916"/>
      <c r="J9" s="917"/>
      <c r="K9" s="917"/>
      <c r="L9" s="916"/>
    </row>
    <row r="10" spans="1:12">
      <c r="A10" s="915" t="s">
        <v>35</v>
      </c>
      <c r="B10" s="872"/>
      <c r="C10" s="743"/>
      <c r="D10" s="872"/>
      <c r="E10" s="872"/>
      <c r="F10" s="872"/>
      <c r="G10" s="917"/>
      <c r="H10" s="917"/>
      <c r="I10" s="916"/>
      <c r="J10" s="917"/>
      <c r="K10" s="917"/>
      <c r="L10" s="916"/>
    </row>
    <row r="11" spans="1:12">
      <c r="A11" s="915" t="s">
        <v>40</v>
      </c>
      <c r="B11" s="872">
        <v>1</v>
      </c>
      <c r="C11" s="743">
        <v>1</v>
      </c>
      <c r="D11" s="872">
        <v>0</v>
      </c>
      <c r="E11" s="872">
        <v>0</v>
      </c>
      <c r="F11" s="872">
        <v>0</v>
      </c>
      <c r="G11" s="916">
        <v>0</v>
      </c>
      <c r="H11" s="916">
        <v>1</v>
      </c>
      <c r="I11" s="916">
        <f t="shared" si="0"/>
        <v>1</v>
      </c>
      <c r="J11" s="917">
        <v>0</v>
      </c>
      <c r="K11" s="917">
        <v>1</v>
      </c>
      <c r="L11" s="916">
        <f t="shared" si="1"/>
        <v>1</v>
      </c>
    </row>
    <row r="12" spans="1:12">
      <c r="A12" s="915" t="s">
        <v>44</v>
      </c>
      <c r="B12" s="872">
        <v>2</v>
      </c>
      <c r="C12" s="743">
        <v>9</v>
      </c>
      <c r="D12" s="872">
        <v>5</v>
      </c>
      <c r="E12" s="872">
        <v>0</v>
      </c>
      <c r="F12" s="872">
        <v>1</v>
      </c>
      <c r="G12" s="916">
        <v>25</v>
      </c>
      <c r="H12" s="916">
        <v>11</v>
      </c>
      <c r="I12" s="916">
        <f t="shared" si="0"/>
        <v>36</v>
      </c>
      <c r="J12" s="917">
        <v>3</v>
      </c>
      <c r="K12" s="917">
        <v>2</v>
      </c>
      <c r="L12" s="916">
        <f t="shared" si="1"/>
        <v>5</v>
      </c>
    </row>
    <row r="13" spans="1:12">
      <c r="A13" s="915" t="s">
        <v>54</v>
      </c>
      <c r="B13" s="872"/>
      <c r="C13" s="743"/>
      <c r="D13" s="872"/>
      <c r="E13" s="872"/>
      <c r="F13" s="872"/>
      <c r="G13" s="917"/>
      <c r="H13" s="917"/>
      <c r="I13" s="916"/>
      <c r="J13" s="917"/>
      <c r="K13" s="917"/>
      <c r="L13" s="916"/>
    </row>
    <row r="14" spans="1:12">
      <c r="A14" s="915" t="s">
        <v>60</v>
      </c>
      <c r="B14" s="872">
        <v>4</v>
      </c>
      <c r="C14" s="743">
        <v>14</v>
      </c>
      <c r="D14" s="743">
        <v>1</v>
      </c>
      <c r="E14" s="872">
        <v>0</v>
      </c>
      <c r="F14" s="872">
        <v>0</v>
      </c>
      <c r="G14" s="916">
        <v>6</v>
      </c>
      <c r="H14" s="916">
        <v>11</v>
      </c>
      <c r="I14" s="916">
        <f t="shared" si="0"/>
        <v>17</v>
      </c>
      <c r="J14" s="917">
        <v>8</v>
      </c>
      <c r="K14" s="917">
        <v>6</v>
      </c>
      <c r="L14" s="916">
        <f t="shared" si="1"/>
        <v>14</v>
      </c>
    </row>
    <row r="15" spans="1:12">
      <c r="A15" s="915" t="s">
        <v>68</v>
      </c>
      <c r="B15" s="872"/>
      <c r="C15" s="743"/>
      <c r="D15" s="743"/>
      <c r="E15" s="872"/>
      <c r="F15" s="872"/>
      <c r="G15" s="917"/>
      <c r="H15" s="917"/>
      <c r="I15" s="916"/>
      <c r="J15" s="917"/>
      <c r="K15" s="917"/>
      <c r="L15" s="916"/>
    </row>
    <row r="16" spans="1:12">
      <c r="A16" s="915" t="s">
        <v>72</v>
      </c>
      <c r="B16" s="872">
        <v>6</v>
      </c>
      <c r="C16" s="743">
        <v>22</v>
      </c>
      <c r="D16" s="743">
        <v>10</v>
      </c>
      <c r="E16" s="872">
        <v>0</v>
      </c>
      <c r="F16" s="872">
        <v>1</v>
      </c>
      <c r="G16" s="916">
        <v>34</v>
      </c>
      <c r="H16" s="916">
        <v>10</v>
      </c>
      <c r="I16" s="916">
        <f t="shared" si="0"/>
        <v>44</v>
      </c>
      <c r="J16" s="916">
        <v>21</v>
      </c>
      <c r="K16" s="916">
        <v>6</v>
      </c>
      <c r="L16" s="916">
        <f t="shared" si="1"/>
        <v>27</v>
      </c>
    </row>
    <row r="17" spans="1:12">
      <c r="A17" s="915" t="s">
        <v>79</v>
      </c>
      <c r="B17" s="872">
        <v>1</v>
      </c>
      <c r="C17" s="743">
        <v>5</v>
      </c>
      <c r="D17" s="872">
        <v>0</v>
      </c>
      <c r="E17" s="872">
        <v>0</v>
      </c>
      <c r="F17" s="872">
        <v>0</v>
      </c>
      <c r="G17" s="916">
        <v>4</v>
      </c>
      <c r="H17" s="916"/>
      <c r="I17" s="916">
        <f t="shared" si="0"/>
        <v>4</v>
      </c>
      <c r="J17" s="916">
        <v>2</v>
      </c>
      <c r="K17" s="916">
        <v>2</v>
      </c>
      <c r="L17" s="916">
        <f t="shared" si="1"/>
        <v>4</v>
      </c>
    </row>
    <row r="18" spans="1:12">
      <c r="A18" s="915" t="s">
        <v>82</v>
      </c>
      <c r="B18" s="872">
        <v>6</v>
      </c>
      <c r="C18" s="743">
        <v>10</v>
      </c>
      <c r="D18" s="743">
        <v>4</v>
      </c>
      <c r="E18" s="872">
        <v>1</v>
      </c>
      <c r="F18" s="872">
        <v>0</v>
      </c>
      <c r="G18" s="916">
        <v>5</v>
      </c>
      <c r="H18" s="916">
        <v>3</v>
      </c>
      <c r="I18" s="916">
        <f t="shared" si="0"/>
        <v>8</v>
      </c>
      <c r="J18" s="916">
        <v>2</v>
      </c>
      <c r="K18" s="916">
        <v>3</v>
      </c>
      <c r="L18" s="916">
        <f t="shared" si="1"/>
        <v>5</v>
      </c>
    </row>
    <row r="19" spans="1:12">
      <c r="A19" s="915" t="s">
        <v>88</v>
      </c>
      <c r="B19" s="872">
        <v>2</v>
      </c>
      <c r="C19" s="743">
        <v>3</v>
      </c>
      <c r="D19" s="743">
        <v>3</v>
      </c>
      <c r="E19" s="872">
        <v>0</v>
      </c>
      <c r="F19" s="872">
        <v>0</v>
      </c>
      <c r="G19" s="916">
        <v>6</v>
      </c>
      <c r="H19" s="916">
        <v>3</v>
      </c>
      <c r="I19" s="916">
        <f t="shared" si="0"/>
        <v>9</v>
      </c>
      <c r="J19" s="916">
        <v>1</v>
      </c>
      <c r="K19" s="916">
        <v>4</v>
      </c>
      <c r="L19" s="916">
        <f t="shared" si="1"/>
        <v>5</v>
      </c>
    </row>
    <row r="20" spans="1:12">
      <c r="A20" s="915" t="s">
        <v>94</v>
      </c>
      <c r="B20" s="872"/>
      <c r="C20" s="743"/>
      <c r="D20" s="743"/>
      <c r="E20" s="872"/>
      <c r="F20" s="872"/>
      <c r="G20" s="917"/>
      <c r="H20" s="917"/>
      <c r="I20" s="916"/>
      <c r="J20" s="917"/>
      <c r="K20" s="917"/>
      <c r="L20" s="916"/>
    </row>
    <row r="21" spans="1:12">
      <c r="A21" s="915" t="s">
        <v>98</v>
      </c>
      <c r="B21" s="918"/>
      <c r="C21" s="919"/>
      <c r="D21" s="919"/>
      <c r="E21" s="919"/>
      <c r="F21" s="919"/>
      <c r="G21" s="917"/>
      <c r="H21" s="917"/>
      <c r="I21" s="916"/>
      <c r="J21" s="917"/>
      <c r="K21" s="917"/>
      <c r="L21" s="916"/>
    </row>
    <row r="22" spans="1:12">
      <c r="A22" s="915" t="s">
        <v>102</v>
      </c>
      <c r="B22" s="872"/>
      <c r="C22" s="743"/>
      <c r="D22" s="743"/>
      <c r="E22" s="872"/>
      <c r="F22" s="872"/>
      <c r="G22" s="917"/>
      <c r="H22" s="917"/>
      <c r="I22" s="916"/>
      <c r="J22" s="917"/>
      <c r="K22" s="917"/>
      <c r="L22" s="916"/>
    </row>
    <row r="23" spans="1:12">
      <c r="A23" s="915" t="s">
        <v>108</v>
      </c>
      <c r="B23" s="872">
        <v>1</v>
      </c>
      <c r="C23" s="743">
        <v>2</v>
      </c>
      <c r="D23" s="743">
        <v>1</v>
      </c>
      <c r="E23" s="872">
        <v>0</v>
      </c>
      <c r="F23" s="743">
        <v>1</v>
      </c>
      <c r="G23" s="916">
        <v>6</v>
      </c>
      <c r="H23" s="916">
        <v>0</v>
      </c>
      <c r="I23" s="916">
        <f t="shared" si="0"/>
        <v>6</v>
      </c>
      <c r="J23" s="917">
        <v>0</v>
      </c>
      <c r="K23" s="917">
        <v>1</v>
      </c>
      <c r="L23" s="916">
        <f t="shared" si="1"/>
        <v>1</v>
      </c>
    </row>
    <row r="24" spans="1:12">
      <c r="A24" s="915" t="s">
        <v>114</v>
      </c>
      <c r="B24" s="872"/>
      <c r="C24" s="743"/>
      <c r="D24" s="743"/>
      <c r="E24" s="872"/>
      <c r="F24" s="743"/>
      <c r="G24" s="917"/>
      <c r="H24" s="917"/>
      <c r="I24" s="916"/>
      <c r="J24" s="917"/>
      <c r="K24" s="917"/>
      <c r="L24" s="916"/>
    </row>
    <row r="25" spans="1:12">
      <c r="A25" s="915" t="s">
        <v>119</v>
      </c>
      <c r="B25" s="872"/>
      <c r="C25" s="743"/>
      <c r="D25" s="743"/>
      <c r="E25" s="872"/>
      <c r="F25" s="743"/>
      <c r="G25" s="917"/>
      <c r="H25" s="917"/>
      <c r="I25" s="916"/>
      <c r="J25" s="917"/>
      <c r="K25" s="917"/>
      <c r="L25" s="916"/>
    </row>
    <row r="26" spans="1:12">
      <c r="A26" s="915" t="s">
        <v>127</v>
      </c>
      <c r="B26" s="872">
        <v>15</v>
      </c>
      <c r="C26" s="743">
        <v>35</v>
      </c>
      <c r="D26" s="743">
        <v>13</v>
      </c>
      <c r="E26" s="872">
        <v>1</v>
      </c>
      <c r="F26" s="872">
        <v>1</v>
      </c>
      <c r="G26" s="916">
        <v>24</v>
      </c>
      <c r="H26" s="916">
        <v>29</v>
      </c>
      <c r="I26" s="916">
        <f t="shared" si="0"/>
        <v>53</v>
      </c>
      <c r="J26" s="917">
        <v>13</v>
      </c>
      <c r="K26" s="917">
        <v>12</v>
      </c>
      <c r="L26" s="916">
        <f t="shared" si="1"/>
        <v>25</v>
      </c>
    </row>
    <row r="27" spans="1:12" ht="14.4" thickBot="1">
      <c r="A27" s="920" t="s">
        <v>134</v>
      </c>
      <c r="B27" s="888">
        <v>1</v>
      </c>
      <c r="C27" s="887">
        <v>3</v>
      </c>
      <c r="D27" s="887">
        <v>2</v>
      </c>
      <c r="E27" s="888">
        <v>0</v>
      </c>
      <c r="F27" s="887">
        <v>1</v>
      </c>
      <c r="G27" s="921">
        <v>6</v>
      </c>
      <c r="H27" s="921">
        <v>0</v>
      </c>
      <c r="I27" s="921">
        <f t="shared" si="0"/>
        <v>6</v>
      </c>
      <c r="J27" s="922">
        <v>2</v>
      </c>
      <c r="K27" s="922">
        <v>1</v>
      </c>
      <c r="L27" s="921">
        <f t="shared" si="1"/>
        <v>3</v>
      </c>
    </row>
    <row r="28" spans="1:12" ht="14.4" thickBot="1">
      <c r="A28" s="761" t="s">
        <v>143</v>
      </c>
      <c r="B28" s="762">
        <f t="shared" ref="B28:G28" si="2">SUM(B6:B27)</f>
        <v>84</v>
      </c>
      <c r="C28" s="763">
        <f t="shared" si="2"/>
        <v>239</v>
      </c>
      <c r="D28" s="763">
        <f t="shared" si="2"/>
        <v>98</v>
      </c>
      <c r="E28" s="763">
        <f t="shared" si="2"/>
        <v>7</v>
      </c>
      <c r="F28" s="763">
        <f t="shared" si="2"/>
        <v>15</v>
      </c>
      <c r="G28" s="764">
        <f t="shared" si="2"/>
        <v>234</v>
      </c>
      <c r="H28" s="764">
        <f t="shared" ref="H28:K28" si="3">SUM(H6:H27)</f>
        <v>153</v>
      </c>
      <c r="I28" s="764">
        <f t="shared" si="3"/>
        <v>387</v>
      </c>
      <c r="J28" s="764">
        <f t="shared" si="3"/>
        <v>79</v>
      </c>
      <c r="K28" s="765">
        <f t="shared" si="3"/>
        <v>79</v>
      </c>
      <c r="L28" s="764">
        <f t="shared" ref="L28" si="4">SUM(L6:L27)</f>
        <v>158</v>
      </c>
    </row>
    <row r="29" spans="1:12" ht="10.5" customHeight="1">
      <c r="A29" s="739" t="s">
        <v>808</v>
      </c>
      <c r="B29" s="739"/>
      <c r="C29" s="739"/>
      <c r="D29" s="739"/>
      <c r="E29" s="739"/>
      <c r="F29" s="739"/>
      <c r="G29" s="739"/>
      <c r="H29" s="739"/>
      <c r="I29" s="739"/>
      <c r="J29" s="739"/>
      <c r="K29" s="739"/>
      <c r="L29" s="565"/>
    </row>
    <row r="30" spans="1:12" ht="10.5" customHeight="1">
      <c r="A30" s="739" t="s">
        <v>227</v>
      </c>
      <c r="B30" s="739"/>
      <c r="C30" s="739"/>
      <c r="D30" s="739"/>
      <c r="E30" s="739"/>
      <c r="F30" s="739"/>
      <c r="G30" s="739"/>
      <c r="H30" s="739"/>
      <c r="I30" s="739"/>
      <c r="J30" s="739"/>
      <c r="K30" s="739"/>
      <c r="L30" s="565"/>
    </row>
    <row r="31" spans="1:12" ht="10.5" customHeight="1">
      <c r="A31" s="936"/>
      <c r="B31" s="1285"/>
      <c r="C31" s="936"/>
      <c r="D31" s="936"/>
      <c r="E31" s="936"/>
      <c r="F31" s="936"/>
    </row>
    <row r="32" spans="1:12" s="656" customFormat="1" ht="12" customHeight="1">
      <c r="A32" s="1837" t="s">
        <v>457</v>
      </c>
      <c r="B32" s="1847" t="s">
        <v>719</v>
      </c>
      <c r="C32" s="1849" t="s">
        <v>714</v>
      </c>
      <c r="D32" s="1849" t="s">
        <v>508</v>
      </c>
      <c r="E32" s="1849" t="s">
        <v>518</v>
      </c>
      <c r="F32" s="1842" t="s">
        <v>715</v>
      </c>
      <c r="G32" s="1844" t="s">
        <v>718</v>
      </c>
      <c r="H32" s="1845"/>
      <c r="I32" s="1846"/>
      <c r="J32" s="1839" t="s">
        <v>167</v>
      </c>
      <c r="K32" s="1840"/>
      <c r="L32" s="1841"/>
    </row>
    <row r="33" spans="1:12" s="656" customFormat="1" ht="14.25" customHeight="1">
      <c r="A33" s="1838"/>
      <c r="B33" s="1848"/>
      <c r="C33" s="1850"/>
      <c r="D33" s="1850"/>
      <c r="E33" s="1850"/>
      <c r="F33" s="1843"/>
      <c r="G33" s="1287" t="s">
        <v>665</v>
      </c>
      <c r="H33" s="1287" t="s">
        <v>666</v>
      </c>
      <c r="I33" s="1288" t="s">
        <v>142</v>
      </c>
      <c r="J33" s="1287" t="s">
        <v>665</v>
      </c>
      <c r="K33" s="1287" t="s">
        <v>666</v>
      </c>
      <c r="L33" s="1288" t="s">
        <v>142</v>
      </c>
    </row>
    <row r="34" spans="1:12">
      <c r="A34" s="1063" t="s">
        <v>498</v>
      </c>
      <c r="B34" s="881"/>
      <c r="C34" s="880"/>
      <c r="D34" s="881"/>
      <c r="E34" s="881"/>
      <c r="F34" s="1064"/>
      <c r="G34" s="897"/>
      <c r="H34" s="897"/>
      <c r="I34" s="913"/>
      <c r="J34" s="897"/>
      <c r="K34" s="897"/>
      <c r="L34" s="913"/>
    </row>
    <row r="35" spans="1:12">
      <c r="A35" s="1065" t="s">
        <v>521</v>
      </c>
      <c r="B35" s="872">
        <v>7</v>
      </c>
      <c r="C35" s="767">
        <v>9</v>
      </c>
      <c r="D35" s="743">
        <v>5</v>
      </c>
      <c r="E35" s="743">
        <v>0</v>
      </c>
      <c r="F35" s="1066">
        <v>0</v>
      </c>
      <c r="G35" s="744">
        <v>4</v>
      </c>
      <c r="H35" s="744">
        <v>5</v>
      </c>
      <c r="I35" s="916">
        <f t="shared" ref="I35:I67" si="5">+G35+H35</f>
        <v>9</v>
      </c>
      <c r="J35" s="744">
        <v>5</v>
      </c>
      <c r="K35" s="1067">
        <v>3</v>
      </c>
      <c r="L35" s="916">
        <f t="shared" ref="L35:L67" si="6">+J35+K35</f>
        <v>8</v>
      </c>
    </row>
    <row r="36" spans="1:12">
      <c r="A36" s="1068" t="s">
        <v>522</v>
      </c>
      <c r="B36" s="872">
        <v>3</v>
      </c>
      <c r="C36" s="743">
        <v>9</v>
      </c>
      <c r="D36" s="743">
        <v>0</v>
      </c>
      <c r="E36" s="743">
        <v>1</v>
      </c>
      <c r="F36" s="1066">
        <v>0</v>
      </c>
      <c r="G36" s="744">
        <v>0</v>
      </c>
      <c r="H36" s="744">
        <v>4</v>
      </c>
      <c r="I36" s="916">
        <f t="shared" si="5"/>
        <v>4</v>
      </c>
      <c r="J36" s="744">
        <v>1</v>
      </c>
      <c r="K36" s="744">
        <v>3</v>
      </c>
      <c r="L36" s="916">
        <f t="shared" si="6"/>
        <v>4</v>
      </c>
    </row>
    <row r="37" spans="1:12">
      <c r="A37" s="1069" t="s">
        <v>499</v>
      </c>
      <c r="B37" s="872"/>
      <c r="C37" s="743"/>
      <c r="D37" s="743"/>
      <c r="E37" s="872"/>
      <c r="F37" s="1070"/>
      <c r="G37" s="744"/>
      <c r="H37" s="744"/>
      <c r="I37" s="916"/>
      <c r="J37" s="744"/>
      <c r="K37" s="744"/>
      <c r="L37" s="916"/>
    </row>
    <row r="38" spans="1:12">
      <c r="A38" s="1068" t="s">
        <v>523</v>
      </c>
      <c r="B38" s="872">
        <v>3</v>
      </c>
      <c r="C38" s="743">
        <v>17</v>
      </c>
      <c r="D38" s="743">
        <v>3</v>
      </c>
      <c r="E38" s="743">
        <v>0</v>
      </c>
      <c r="F38" s="1066">
        <v>1</v>
      </c>
      <c r="G38" s="744">
        <v>13</v>
      </c>
      <c r="H38" s="744">
        <v>11</v>
      </c>
      <c r="I38" s="916">
        <f t="shared" si="5"/>
        <v>24</v>
      </c>
      <c r="J38" s="744">
        <v>1</v>
      </c>
      <c r="K38" s="744">
        <v>3</v>
      </c>
      <c r="L38" s="916">
        <f t="shared" si="6"/>
        <v>4</v>
      </c>
    </row>
    <row r="39" spans="1:12">
      <c r="A39" s="1069" t="s">
        <v>500</v>
      </c>
      <c r="B39" s="872"/>
      <c r="C39" s="743"/>
      <c r="D39" s="872"/>
      <c r="E39" s="872"/>
      <c r="F39" s="1070"/>
      <c r="G39" s="744"/>
      <c r="H39" s="744"/>
      <c r="I39" s="916"/>
      <c r="J39" s="744"/>
      <c r="K39" s="744"/>
      <c r="L39" s="916"/>
    </row>
    <row r="40" spans="1:12">
      <c r="A40" s="1068" t="s">
        <v>524</v>
      </c>
      <c r="B40" s="872">
        <v>3</v>
      </c>
      <c r="C40" s="872">
        <v>13</v>
      </c>
      <c r="D40" s="872">
        <v>15</v>
      </c>
      <c r="E40" s="872">
        <v>0</v>
      </c>
      <c r="F40" s="1070">
        <v>3</v>
      </c>
      <c r="G40" s="744">
        <v>20</v>
      </c>
      <c r="H40" s="744">
        <v>15</v>
      </c>
      <c r="I40" s="916">
        <f t="shared" si="5"/>
        <v>35</v>
      </c>
      <c r="J40" s="744">
        <v>5</v>
      </c>
      <c r="K40" s="744">
        <v>5</v>
      </c>
      <c r="L40" s="916">
        <f t="shared" si="6"/>
        <v>10</v>
      </c>
    </row>
    <row r="41" spans="1:12" ht="27.6">
      <c r="A41" s="1068" t="s">
        <v>525</v>
      </c>
      <c r="B41" s="872">
        <v>3</v>
      </c>
      <c r="C41" s="743">
        <v>11</v>
      </c>
      <c r="D41" s="743">
        <v>5</v>
      </c>
      <c r="E41" s="743">
        <v>0</v>
      </c>
      <c r="F41" s="1066">
        <v>1</v>
      </c>
      <c r="G41" s="744">
        <v>9</v>
      </c>
      <c r="H41" s="744">
        <v>3</v>
      </c>
      <c r="I41" s="916">
        <f t="shared" si="5"/>
        <v>12</v>
      </c>
      <c r="J41" s="744">
        <v>13</v>
      </c>
      <c r="K41" s="744">
        <v>1</v>
      </c>
      <c r="L41" s="916">
        <f t="shared" si="6"/>
        <v>14</v>
      </c>
    </row>
    <row r="42" spans="1:12" ht="27.6">
      <c r="A42" s="1068" t="s">
        <v>526</v>
      </c>
      <c r="B42" s="872">
        <v>25</v>
      </c>
      <c r="C42" s="743">
        <v>74</v>
      </c>
      <c r="D42" s="743">
        <v>31</v>
      </c>
      <c r="E42" s="743">
        <v>4</v>
      </c>
      <c r="F42" s="1066">
        <v>5</v>
      </c>
      <c r="G42" s="744">
        <v>71</v>
      </c>
      <c r="H42" s="744">
        <v>45</v>
      </c>
      <c r="I42" s="916">
        <f t="shared" si="5"/>
        <v>116</v>
      </c>
      <c r="J42" s="744">
        <v>2</v>
      </c>
      <c r="K42" s="744">
        <v>24</v>
      </c>
      <c r="L42" s="916">
        <f t="shared" si="6"/>
        <v>26</v>
      </c>
    </row>
    <row r="43" spans="1:12">
      <c r="A43" s="1068" t="s">
        <v>27</v>
      </c>
      <c r="B43" s="872">
        <v>1</v>
      </c>
      <c r="C43" s="743">
        <v>2</v>
      </c>
      <c r="D43" s="743">
        <v>0</v>
      </c>
      <c r="E43" s="743">
        <v>0</v>
      </c>
      <c r="F43" s="1066">
        <v>0</v>
      </c>
      <c r="G43" s="1071">
        <v>1</v>
      </c>
      <c r="H43" s="1071">
        <v>2</v>
      </c>
      <c r="I43" s="916">
        <f t="shared" si="5"/>
        <v>3</v>
      </c>
      <c r="J43" s="1071">
        <v>0</v>
      </c>
      <c r="K43" s="1071">
        <v>2</v>
      </c>
      <c r="L43" s="916">
        <f t="shared" si="6"/>
        <v>2</v>
      </c>
    </row>
    <row r="44" spans="1:12">
      <c r="A44" s="1069" t="s">
        <v>519</v>
      </c>
      <c r="B44" s="872"/>
      <c r="C44" s="743"/>
      <c r="D44" s="872"/>
      <c r="E44" s="872"/>
      <c r="F44" s="1070"/>
      <c r="G44" s="744"/>
      <c r="H44" s="744"/>
      <c r="I44" s="916"/>
      <c r="J44" s="744"/>
      <c r="K44" s="744"/>
      <c r="L44" s="916"/>
    </row>
    <row r="45" spans="1:12">
      <c r="A45" s="1068" t="s">
        <v>527</v>
      </c>
      <c r="B45" s="872">
        <v>1</v>
      </c>
      <c r="C45" s="743">
        <v>1</v>
      </c>
      <c r="D45" s="743">
        <v>0</v>
      </c>
      <c r="E45" s="743">
        <v>0</v>
      </c>
      <c r="F45" s="1066">
        <v>0</v>
      </c>
      <c r="G45" s="744">
        <v>0</v>
      </c>
      <c r="H45" s="744">
        <v>1</v>
      </c>
      <c r="I45" s="916">
        <f t="shared" si="5"/>
        <v>1</v>
      </c>
      <c r="J45" s="744">
        <v>0</v>
      </c>
      <c r="K45" s="744">
        <v>1</v>
      </c>
      <c r="L45" s="916">
        <f t="shared" si="6"/>
        <v>1</v>
      </c>
    </row>
    <row r="46" spans="1:12">
      <c r="A46" s="1069" t="s">
        <v>511</v>
      </c>
      <c r="B46" s="872"/>
      <c r="C46" s="743"/>
      <c r="D46" s="872"/>
      <c r="E46" s="872"/>
      <c r="F46" s="1070"/>
      <c r="G46" s="744"/>
      <c r="H46" s="744"/>
      <c r="I46" s="916"/>
      <c r="J46" s="744"/>
      <c r="K46" s="744"/>
      <c r="L46" s="916"/>
    </row>
    <row r="47" spans="1:12">
      <c r="A47" s="1068" t="s">
        <v>528</v>
      </c>
      <c r="B47" s="872">
        <v>2</v>
      </c>
      <c r="C47" s="743">
        <v>9</v>
      </c>
      <c r="D47" s="743">
        <v>5</v>
      </c>
      <c r="E47" s="743">
        <v>0</v>
      </c>
      <c r="F47" s="1066">
        <v>1</v>
      </c>
      <c r="G47" s="744">
        <v>25</v>
      </c>
      <c r="H47" s="744">
        <v>11</v>
      </c>
      <c r="I47" s="916">
        <f t="shared" si="5"/>
        <v>36</v>
      </c>
      <c r="J47" s="744">
        <v>3</v>
      </c>
      <c r="K47" s="744">
        <v>2</v>
      </c>
      <c r="L47" s="916">
        <f t="shared" si="6"/>
        <v>5</v>
      </c>
    </row>
    <row r="48" spans="1:12">
      <c r="A48" s="1069" t="s">
        <v>501</v>
      </c>
      <c r="B48" s="872"/>
      <c r="C48" s="743"/>
      <c r="D48" s="743"/>
      <c r="E48" s="872"/>
      <c r="F48" s="1070"/>
      <c r="G48" s="744"/>
      <c r="H48" s="744"/>
      <c r="I48" s="916"/>
      <c r="J48" s="744"/>
      <c r="K48" s="744"/>
      <c r="L48" s="916"/>
    </row>
    <row r="49" spans="1:12">
      <c r="A49" s="1068" t="s">
        <v>529</v>
      </c>
      <c r="B49" s="872">
        <v>4</v>
      </c>
      <c r="C49" s="743">
        <v>14</v>
      </c>
      <c r="D49" s="1072">
        <v>1</v>
      </c>
      <c r="E49" s="743">
        <v>0</v>
      </c>
      <c r="F49" s="1066">
        <v>0</v>
      </c>
      <c r="G49" s="744">
        <v>6</v>
      </c>
      <c r="H49" s="744">
        <v>11</v>
      </c>
      <c r="I49" s="916">
        <f t="shared" si="5"/>
        <v>17</v>
      </c>
      <c r="J49" s="744">
        <v>8</v>
      </c>
      <c r="K49" s="744">
        <v>6</v>
      </c>
      <c r="L49" s="916">
        <f t="shared" si="6"/>
        <v>14</v>
      </c>
    </row>
    <row r="50" spans="1:12">
      <c r="A50" s="1069" t="s">
        <v>502</v>
      </c>
      <c r="B50" s="872"/>
      <c r="C50" s="743"/>
      <c r="D50" s="743"/>
      <c r="E50" s="872"/>
      <c r="F50" s="1070"/>
      <c r="G50" s="744"/>
      <c r="H50" s="744"/>
      <c r="I50" s="916"/>
      <c r="J50" s="744"/>
      <c r="K50" s="744"/>
      <c r="L50" s="916"/>
    </row>
    <row r="51" spans="1:12">
      <c r="A51" s="1068" t="s">
        <v>530</v>
      </c>
      <c r="B51" s="872">
        <v>6</v>
      </c>
      <c r="C51" s="743">
        <v>22</v>
      </c>
      <c r="D51" s="743">
        <v>10</v>
      </c>
      <c r="E51" s="743">
        <v>0</v>
      </c>
      <c r="F51" s="1066">
        <v>1</v>
      </c>
      <c r="G51" s="744">
        <v>34</v>
      </c>
      <c r="H51" s="744">
        <v>10</v>
      </c>
      <c r="I51" s="916">
        <f t="shared" si="5"/>
        <v>44</v>
      </c>
      <c r="J51" s="744">
        <v>21</v>
      </c>
      <c r="K51" s="744">
        <v>6</v>
      </c>
      <c r="L51" s="916">
        <f t="shared" si="6"/>
        <v>27</v>
      </c>
    </row>
    <row r="52" spans="1:12">
      <c r="A52" s="1069" t="s">
        <v>520</v>
      </c>
      <c r="B52" s="872"/>
      <c r="C52" s="743"/>
      <c r="D52" s="872"/>
      <c r="E52" s="872"/>
      <c r="F52" s="1070"/>
      <c r="G52" s="744"/>
      <c r="H52" s="744"/>
      <c r="I52" s="916"/>
      <c r="J52" s="744"/>
      <c r="K52" s="744"/>
      <c r="L52" s="916"/>
    </row>
    <row r="53" spans="1:12">
      <c r="A53" s="1068" t="s">
        <v>531</v>
      </c>
      <c r="B53" s="872">
        <v>1</v>
      </c>
      <c r="C53" s="743">
        <v>5</v>
      </c>
      <c r="D53" s="743">
        <v>0</v>
      </c>
      <c r="E53" s="743">
        <v>0</v>
      </c>
      <c r="F53" s="1066">
        <v>0</v>
      </c>
      <c r="G53" s="744">
        <v>4</v>
      </c>
      <c r="H53" s="744">
        <v>0</v>
      </c>
      <c r="I53" s="916">
        <f t="shared" si="5"/>
        <v>4</v>
      </c>
      <c r="J53" s="744">
        <v>2</v>
      </c>
      <c r="K53" s="744">
        <v>2</v>
      </c>
      <c r="L53" s="916">
        <f t="shared" si="6"/>
        <v>4</v>
      </c>
    </row>
    <row r="54" spans="1:12">
      <c r="A54" s="1069" t="s">
        <v>507</v>
      </c>
      <c r="B54" s="872"/>
      <c r="C54" s="743"/>
      <c r="D54" s="743"/>
      <c r="E54" s="872"/>
      <c r="F54" s="1070"/>
      <c r="G54" s="744"/>
      <c r="H54" s="744"/>
      <c r="I54" s="916"/>
      <c r="J54" s="744"/>
      <c r="K54" s="744"/>
      <c r="L54" s="916"/>
    </row>
    <row r="55" spans="1:12">
      <c r="A55" s="1068" t="s">
        <v>533</v>
      </c>
      <c r="B55" s="872">
        <v>1</v>
      </c>
      <c r="C55" s="743">
        <v>5</v>
      </c>
      <c r="D55" s="743">
        <v>1</v>
      </c>
      <c r="E55" s="743">
        <v>1</v>
      </c>
      <c r="F55" s="1066" t="s">
        <v>517</v>
      </c>
      <c r="G55" s="744">
        <v>3</v>
      </c>
      <c r="H55" s="744">
        <v>0</v>
      </c>
      <c r="I55" s="916">
        <f t="shared" si="5"/>
        <v>3</v>
      </c>
      <c r="J55" s="1286">
        <v>2</v>
      </c>
      <c r="K55" s="744">
        <v>0</v>
      </c>
      <c r="L55" s="916">
        <f t="shared" si="6"/>
        <v>2</v>
      </c>
    </row>
    <row r="56" spans="1:12">
      <c r="A56" s="1068" t="s">
        <v>532</v>
      </c>
      <c r="B56" s="872">
        <v>5</v>
      </c>
      <c r="C56" s="743">
        <v>5</v>
      </c>
      <c r="D56" s="743">
        <v>3</v>
      </c>
      <c r="E56" s="743">
        <v>0</v>
      </c>
      <c r="F56" s="1066">
        <v>0</v>
      </c>
      <c r="G56" s="744">
        <v>2</v>
      </c>
      <c r="H56" s="744">
        <v>3</v>
      </c>
      <c r="I56" s="916">
        <f t="shared" si="5"/>
        <v>5</v>
      </c>
      <c r="J56" s="744">
        <v>0</v>
      </c>
      <c r="K56" s="744">
        <v>3</v>
      </c>
      <c r="L56" s="916">
        <f t="shared" si="6"/>
        <v>3</v>
      </c>
    </row>
    <row r="57" spans="1:12">
      <c r="A57" s="1069" t="s">
        <v>503</v>
      </c>
      <c r="B57" s="872"/>
      <c r="C57" s="743"/>
      <c r="D57" s="743"/>
      <c r="E57" s="872"/>
      <c r="F57" s="1070"/>
      <c r="G57" s="744"/>
      <c r="H57" s="744"/>
      <c r="I57" s="916"/>
      <c r="J57" s="744"/>
      <c r="K57" s="744"/>
      <c r="L57" s="916"/>
    </row>
    <row r="58" spans="1:12">
      <c r="A58" s="1068" t="s">
        <v>534</v>
      </c>
      <c r="B58" s="872">
        <v>2</v>
      </c>
      <c r="C58" s="743">
        <v>3</v>
      </c>
      <c r="D58" s="743">
        <v>3</v>
      </c>
      <c r="E58" s="743">
        <v>0</v>
      </c>
      <c r="F58" s="1066">
        <v>0</v>
      </c>
      <c r="G58" s="744">
        <v>6</v>
      </c>
      <c r="H58" s="744">
        <v>3</v>
      </c>
      <c r="I58" s="916">
        <f t="shared" si="5"/>
        <v>9</v>
      </c>
      <c r="J58" s="744">
        <v>1</v>
      </c>
      <c r="K58" s="744">
        <v>4</v>
      </c>
      <c r="L58" s="916">
        <f t="shared" si="6"/>
        <v>5</v>
      </c>
    </row>
    <row r="59" spans="1:12">
      <c r="A59" s="1069" t="s">
        <v>504</v>
      </c>
      <c r="B59" s="872"/>
      <c r="C59" s="743"/>
      <c r="D59" s="743"/>
      <c r="E59" s="872"/>
      <c r="F59" s="1066"/>
      <c r="G59" s="744"/>
      <c r="H59" s="744"/>
      <c r="I59" s="916"/>
      <c r="J59" s="744"/>
      <c r="K59" s="744"/>
      <c r="L59" s="916"/>
    </row>
    <row r="60" spans="1:12">
      <c r="A60" s="1068" t="s">
        <v>535</v>
      </c>
      <c r="B60" s="872">
        <v>1</v>
      </c>
      <c r="C60" s="743">
        <v>2</v>
      </c>
      <c r="D60" s="743">
        <v>1</v>
      </c>
      <c r="E60" s="743">
        <v>0</v>
      </c>
      <c r="F60" s="1066">
        <v>1</v>
      </c>
      <c r="G60" s="744">
        <v>6</v>
      </c>
      <c r="H60" s="744">
        <v>0</v>
      </c>
      <c r="I60" s="916">
        <f t="shared" si="5"/>
        <v>6</v>
      </c>
      <c r="J60" s="744">
        <v>0</v>
      </c>
      <c r="K60" s="744">
        <v>1</v>
      </c>
      <c r="L60" s="916">
        <f t="shared" si="6"/>
        <v>1</v>
      </c>
    </row>
    <row r="61" spans="1:12">
      <c r="A61" s="1069" t="s">
        <v>505</v>
      </c>
      <c r="B61" s="872"/>
      <c r="C61" s="743"/>
      <c r="D61" s="743"/>
      <c r="E61" s="872"/>
      <c r="F61" s="1070"/>
      <c r="G61" s="744"/>
      <c r="H61" s="744"/>
      <c r="I61" s="916"/>
      <c r="J61" s="744"/>
      <c r="K61" s="744"/>
      <c r="L61" s="916"/>
    </row>
    <row r="62" spans="1:12">
      <c r="A62" s="1068" t="s">
        <v>536</v>
      </c>
      <c r="B62" s="872">
        <v>3</v>
      </c>
      <c r="C62" s="743">
        <v>4</v>
      </c>
      <c r="D62" s="743">
        <v>2</v>
      </c>
      <c r="E62" s="743">
        <v>0</v>
      </c>
      <c r="F62" s="1066">
        <v>0</v>
      </c>
      <c r="G62" s="744">
        <v>3</v>
      </c>
      <c r="H62" s="744">
        <v>1</v>
      </c>
      <c r="I62" s="916">
        <f t="shared" si="5"/>
        <v>4</v>
      </c>
      <c r="J62" s="744">
        <v>1</v>
      </c>
      <c r="K62" s="744">
        <v>0</v>
      </c>
      <c r="L62" s="916">
        <f t="shared" si="6"/>
        <v>1</v>
      </c>
    </row>
    <row r="63" spans="1:12">
      <c r="A63" s="1068" t="s">
        <v>537</v>
      </c>
      <c r="B63" s="872">
        <v>10</v>
      </c>
      <c r="C63" s="743">
        <v>24</v>
      </c>
      <c r="D63" s="743">
        <v>9</v>
      </c>
      <c r="E63" s="743">
        <v>1</v>
      </c>
      <c r="F63" s="1066">
        <v>1</v>
      </c>
      <c r="G63" s="744">
        <v>13</v>
      </c>
      <c r="H63" s="744">
        <v>18</v>
      </c>
      <c r="I63" s="916">
        <f t="shared" si="5"/>
        <v>31</v>
      </c>
      <c r="J63" s="744">
        <v>10</v>
      </c>
      <c r="K63" s="744">
        <v>10</v>
      </c>
      <c r="L63" s="916">
        <f t="shared" si="6"/>
        <v>20</v>
      </c>
    </row>
    <row r="64" spans="1:12">
      <c r="A64" s="1068" t="s">
        <v>538</v>
      </c>
      <c r="B64" s="872">
        <v>1</v>
      </c>
      <c r="C64" s="743">
        <v>4</v>
      </c>
      <c r="D64" s="743">
        <v>0</v>
      </c>
      <c r="E64" s="743">
        <v>0</v>
      </c>
      <c r="F64" s="1066">
        <v>0</v>
      </c>
      <c r="G64" s="744">
        <v>7</v>
      </c>
      <c r="H64" s="744">
        <v>2</v>
      </c>
      <c r="I64" s="916">
        <f t="shared" si="5"/>
        <v>9</v>
      </c>
      <c r="J64" s="744">
        <v>2</v>
      </c>
      <c r="K64" s="744">
        <v>0</v>
      </c>
      <c r="L64" s="916">
        <f t="shared" si="6"/>
        <v>2</v>
      </c>
    </row>
    <row r="65" spans="1:35">
      <c r="A65" s="1068" t="s">
        <v>539</v>
      </c>
      <c r="B65" s="872">
        <v>1</v>
      </c>
      <c r="C65" s="743">
        <v>3</v>
      </c>
      <c r="D65" s="743">
        <v>2</v>
      </c>
      <c r="E65" s="743">
        <v>0</v>
      </c>
      <c r="F65" s="1066">
        <v>0</v>
      </c>
      <c r="G65" s="744">
        <v>1</v>
      </c>
      <c r="H65" s="744">
        <v>8</v>
      </c>
      <c r="I65" s="916">
        <f t="shared" si="5"/>
        <v>9</v>
      </c>
      <c r="J65" s="744">
        <v>0</v>
      </c>
      <c r="K65" s="744">
        <v>2</v>
      </c>
      <c r="L65" s="916">
        <f t="shared" si="6"/>
        <v>2</v>
      </c>
      <c r="AI65" s="507"/>
    </row>
    <row r="66" spans="1:35">
      <c r="A66" s="1069" t="s">
        <v>506</v>
      </c>
      <c r="B66" s="872"/>
      <c r="C66" s="743"/>
      <c r="D66" s="743"/>
      <c r="E66" s="872"/>
      <c r="F66" s="1066"/>
      <c r="G66" s="744"/>
      <c r="H66" s="744"/>
      <c r="I66" s="916"/>
      <c r="J66" s="744"/>
      <c r="K66" s="744"/>
      <c r="L66" s="916"/>
    </row>
    <row r="67" spans="1:35" ht="14.4" thickBot="1">
      <c r="A67" s="1146" t="s">
        <v>540</v>
      </c>
      <c r="B67" s="888">
        <v>1</v>
      </c>
      <c r="C67" s="887">
        <v>3</v>
      </c>
      <c r="D67" s="887">
        <v>2</v>
      </c>
      <c r="E67" s="887">
        <v>0</v>
      </c>
      <c r="F67" s="1147">
        <v>1</v>
      </c>
      <c r="G67" s="1148">
        <v>6</v>
      </c>
      <c r="H67" s="1148">
        <v>0</v>
      </c>
      <c r="I67" s="921">
        <f t="shared" si="5"/>
        <v>6</v>
      </c>
      <c r="J67" s="1148">
        <v>2</v>
      </c>
      <c r="K67" s="1148">
        <v>1</v>
      </c>
      <c r="L67" s="921">
        <f t="shared" si="6"/>
        <v>3</v>
      </c>
    </row>
    <row r="68" spans="1:35" ht="14.4" thickBot="1">
      <c r="A68" s="718" t="s">
        <v>143</v>
      </c>
      <c r="B68" s="446">
        <f>SUM(B35:B67)</f>
        <v>84</v>
      </c>
      <c r="C68" s="446">
        <f t="shared" ref="C68:K68" si="7">SUM(C35:C67)</f>
        <v>239</v>
      </c>
      <c r="D68" s="446">
        <f t="shared" si="7"/>
        <v>98</v>
      </c>
      <c r="E68" s="446">
        <f t="shared" si="7"/>
        <v>7</v>
      </c>
      <c r="F68" s="446">
        <f t="shared" si="7"/>
        <v>15</v>
      </c>
      <c r="G68" s="446">
        <f t="shared" si="7"/>
        <v>234</v>
      </c>
      <c r="H68" s="446">
        <f t="shared" si="7"/>
        <v>153</v>
      </c>
      <c r="I68" s="446">
        <f t="shared" si="7"/>
        <v>387</v>
      </c>
      <c r="J68" s="1149">
        <f t="shared" si="7"/>
        <v>79</v>
      </c>
      <c r="K68" s="446">
        <f t="shared" si="7"/>
        <v>79</v>
      </c>
      <c r="L68" s="447">
        <f t="shared" ref="L68" si="8">SUM(L35:L67)</f>
        <v>158</v>
      </c>
    </row>
  </sheetData>
  <mergeCells count="16">
    <mergeCell ref="A32:A33"/>
    <mergeCell ref="A4:A5"/>
    <mergeCell ref="J32:L32"/>
    <mergeCell ref="J4:L4"/>
    <mergeCell ref="F32:F33"/>
    <mergeCell ref="G32:I32"/>
    <mergeCell ref="B4:B5"/>
    <mergeCell ref="C4:C5"/>
    <mergeCell ref="D4:D5"/>
    <mergeCell ref="E4:E5"/>
    <mergeCell ref="F4:F5"/>
    <mergeCell ref="G4:I4"/>
    <mergeCell ref="B32:B33"/>
    <mergeCell ref="C32:C33"/>
    <mergeCell ref="D32:D33"/>
    <mergeCell ref="E32:E33"/>
  </mergeCells>
  <printOptions horizontalCentered="1"/>
  <pageMargins left="0.51181102362204722" right="0.31496062992125984" top="0.39370078740157483" bottom="0.35433070866141736" header="0.31496062992125984" footer="0.31496062992125984"/>
  <pageSetup paperSize="9" scale="95" orientation="landscape" r:id="rId1"/>
  <headerFooter>
    <oddFooter>&amp;C &amp;P</oddFooter>
  </headerFooter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89"/>
  <sheetViews>
    <sheetView topLeftCell="A63" workbookViewId="0">
      <selection activeCell="B86" sqref="B86:H89"/>
    </sheetView>
  </sheetViews>
  <sheetFormatPr baseColWidth="10" defaultRowHeight="14.4"/>
  <cols>
    <col min="1" max="1" width="18.88671875" style="102" bestFit="1" customWidth="1"/>
    <col min="2" max="2" width="10.33203125" style="202" customWidth="1"/>
    <col min="3" max="3" width="10.33203125" style="102" customWidth="1"/>
    <col min="4" max="4" width="9.44140625" style="102" customWidth="1"/>
    <col min="5" max="5" width="10.33203125" style="102" customWidth="1"/>
    <col min="6" max="6" width="8.5546875" style="102" customWidth="1"/>
    <col min="7" max="7" width="8.44140625" style="102" customWidth="1"/>
    <col min="8" max="8" width="8.5546875" style="102" customWidth="1"/>
    <col min="9" max="10" width="10.33203125" style="102" customWidth="1"/>
    <col min="11" max="12" width="8.33203125" style="102" customWidth="1"/>
    <col min="13" max="13" width="10.33203125" style="102" customWidth="1"/>
    <col min="14" max="256" width="11.44140625" style="102"/>
    <col min="257" max="257" width="17" style="102" customWidth="1"/>
    <col min="258" max="259" width="10.33203125" style="102" customWidth="1"/>
    <col min="260" max="260" width="9.44140625" style="102" customWidth="1"/>
    <col min="261" max="261" width="10.33203125" style="102" customWidth="1"/>
    <col min="262" max="262" width="8.5546875" style="102" customWidth="1"/>
    <col min="263" max="263" width="8.44140625" style="102" customWidth="1"/>
    <col min="264" max="264" width="8.5546875" style="102" customWidth="1"/>
    <col min="265" max="266" width="10.33203125" style="102" customWidth="1"/>
    <col min="267" max="268" width="8.33203125" style="102" customWidth="1"/>
    <col min="269" max="269" width="10.33203125" style="102" customWidth="1"/>
    <col min="270" max="512" width="11.44140625" style="102"/>
    <col min="513" max="513" width="17" style="102" customWidth="1"/>
    <col min="514" max="515" width="10.33203125" style="102" customWidth="1"/>
    <col min="516" max="516" width="9.44140625" style="102" customWidth="1"/>
    <col min="517" max="517" width="10.33203125" style="102" customWidth="1"/>
    <col min="518" max="518" width="8.5546875" style="102" customWidth="1"/>
    <col min="519" max="519" width="8.44140625" style="102" customWidth="1"/>
    <col min="520" max="520" width="8.5546875" style="102" customWidth="1"/>
    <col min="521" max="522" width="10.33203125" style="102" customWidth="1"/>
    <col min="523" max="524" width="8.33203125" style="102" customWidth="1"/>
    <col min="525" max="525" width="10.33203125" style="102" customWidth="1"/>
    <col min="526" max="768" width="11.44140625" style="102"/>
    <col min="769" max="769" width="17" style="102" customWidth="1"/>
    <col min="770" max="771" width="10.33203125" style="102" customWidth="1"/>
    <col min="772" max="772" width="9.44140625" style="102" customWidth="1"/>
    <col min="773" max="773" width="10.33203125" style="102" customWidth="1"/>
    <col min="774" max="774" width="8.5546875" style="102" customWidth="1"/>
    <col min="775" max="775" width="8.44140625" style="102" customWidth="1"/>
    <col min="776" max="776" width="8.5546875" style="102" customWidth="1"/>
    <col min="777" max="778" width="10.33203125" style="102" customWidth="1"/>
    <col min="779" max="780" width="8.33203125" style="102" customWidth="1"/>
    <col min="781" max="781" width="10.33203125" style="102" customWidth="1"/>
    <col min="782" max="1024" width="11.44140625" style="102"/>
    <col min="1025" max="1025" width="17" style="102" customWidth="1"/>
    <col min="1026" max="1027" width="10.33203125" style="102" customWidth="1"/>
    <col min="1028" max="1028" width="9.44140625" style="102" customWidth="1"/>
    <col min="1029" max="1029" width="10.33203125" style="102" customWidth="1"/>
    <col min="1030" max="1030" width="8.5546875" style="102" customWidth="1"/>
    <col min="1031" max="1031" width="8.44140625" style="102" customWidth="1"/>
    <col min="1032" max="1032" width="8.5546875" style="102" customWidth="1"/>
    <col min="1033" max="1034" width="10.33203125" style="102" customWidth="1"/>
    <col min="1035" max="1036" width="8.33203125" style="102" customWidth="1"/>
    <col min="1037" max="1037" width="10.33203125" style="102" customWidth="1"/>
    <col min="1038" max="1280" width="11.44140625" style="102"/>
    <col min="1281" max="1281" width="17" style="102" customWidth="1"/>
    <col min="1282" max="1283" width="10.33203125" style="102" customWidth="1"/>
    <col min="1284" max="1284" width="9.44140625" style="102" customWidth="1"/>
    <col min="1285" max="1285" width="10.33203125" style="102" customWidth="1"/>
    <col min="1286" max="1286" width="8.5546875" style="102" customWidth="1"/>
    <col min="1287" max="1287" width="8.44140625" style="102" customWidth="1"/>
    <col min="1288" max="1288" width="8.5546875" style="102" customWidth="1"/>
    <col min="1289" max="1290" width="10.33203125" style="102" customWidth="1"/>
    <col min="1291" max="1292" width="8.33203125" style="102" customWidth="1"/>
    <col min="1293" max="1293" width="10.33203125" style="102" customWidth="1"/>
    <col min="1294" max="1536" width="11.44140625" style="102"/>
    <col min="1537" max="1537" width="17" style="102" customWidth="1"/>
    <col min="1538" max="1539" width="10.33203125" style="102" customWidth="1"/>
    <col min="1540" max="1540" width="9.44140625" style="102" customWidth="1"/>
    <col min="1541" max="1541" width="10.33203125" style="102" customWidth="1"/>
    <col min="1542" max="1542" width="8.5546875" style="102" customWidth="1"/>
    <col min="1543" max="1543" width="8.44140625" style="102" customWidth="1"/>
    <col min="1544" max="1544" width="8.5546875" style="102" customWidth="1"/>
    <col min="1545" max="1546" width="10.33203125" style="102" customWidth="1"/>
    <col min="1547" max="1548" width="8.33203125" style="102" customWidth="1"/>
    <col min="1549" max="1549" width="10.33203125" style="102" customWidth="1"/>
    <col min="1550" max="1792" width="11.44140625" style="102"/>
    <col min="1793" max="1793" width="17" style="102" customWidth="1"/>
    <col min="1794" max="1795" width="10.33203125" style="102" customWidth="1"/>
    <col min="1796" max="1796" width="9.44140625" style="102" customWidth="1"/>
    <col min="1797" max="1797" width="10.33203125" style="102" customWidth="1"/>
    <col min="1798" max="1798" width="8.5546875" style="102" customWidth="1"/>
    <col min="1799" max="1799" width="8.44140625" style="102" customWidth="1"/>
    <col min="1800" max="1800" width="8.5546875" style="102" customWidth="1"/>
    <col min="1801" max="1802" width="10.33203125" style="102" customWidth="1"/>
    <col min="1803" max="1804" width="8.33203125" style="102" customWidth="1"/>
    <col min="1805" max="1805" width="10.33203125" style="102" customWidth="1"/>
    <col min="1806" max="2048" width="11.44140625" style="102"/>
    <col min="2049" max="2049" width="17" style="102" customWidth="1"/>
    <col min="2050" max="2051" width="10.33203125" style="102" customWidth="1"/>
    <col min="2052" max="2052" width="9.44140625" style="102" customWidth="1"/>
    <col min="2053" max="2053" width="10.33203125" style="102" customWidth="1"/>
    <col min="2054" max="2054" width="8.5546875" style="102" customWidth="1"/>
    <col min="2055" max="2055" width="8.44140625" style="102" customWidth="1"/>
    <col min="2056" max="2056" width="8.5546875" style="102" customWidth="1"/>
    <col min="2057" max="2058" width="10.33203125" style="102" customWidth="1"/>
    <col min="2059" max="2060" width="8.33203125" style="102" customWidth="1"/>
    <col min="2061" max="2061" width="10.33203125" style="102" customWidth="1"/>
    <col min="2062" max="2304" width="11.44140625" style="102"/>
    <col min="2305" max="2305" width="17" style="102" customWidth="1"/>
    <col min="2306" max="2307" width="10.33203125" style="102" customWidth="1"/>
    <col min="2308" max="2308" width="9.44140625" style="102" customWidth="1"/>
    <col min="2309" max="2309" width="10.33203125" style="102" customWidth="1"/>
    <col min="2310" max="2310" width="8.5546875" style="102" customWidth="1"/>
    <col min="2311" max="2311" width="8.44140625" style="102" customWidth="1"/>
    <col min="2312" max="2312" width="8.5546875" style="102" customWidth="1"/>
    <col min="2313" max="2314" width="10.33203125" style="102" customWidth="1"/>
    <col min="2315" max="2316" width="8.33203125" style="102" customWidth="1"/>
    <col min="2317" max="2317" width="10.33203125" style="102" customWidth="1"/>
    <col min="2318" max="2560" width="11.44140625" style="102"/>
    <col min="2561" max="2561" width="17" style="102" customWidth="1"/>
    <col min="2562" max="2563" width="10.33203125" style="102" customWidth="1"/>
    <col min="2564" max="2564" width="9.44140625" style="102" customWidth="1"/>
    <col min="2565" max="2565" width="10.33203125" style="102" customWidth="1"/>
    <col min="2566" max="2566" width="8.5546875" style="102" customWidth="1"/>
    <col min="2567" max="2567" width="8.44140625" style="102" customWidth="1"/>
    <col min="2568" max="2568" width="8.5546875" style="102" customWidth="1"/>
    <col min="2569" max="2570" width="10.33203125" style="102" customWidth="1"/>
    <col min="2571" max="2572" width="8.33203125" style="102" customWidth="1"/>
    <col min="2573" max="2573" width="10.33203125" style="102" customWidth="1"/>
    <col min="2574" max="2816" width="11.44140625" style="102"/>
    <col min="2817" max="2817" width="17" style="102" customWidth="1"/>
    <col min="2818" max="2819" width="10.33203125" style="102" customWidth="1"/>
    <col min="2820" max="2820" width="9.44140625" style="102" customWidth="1"/>
    <col min="2821" max="2821" width="10.33203125" style="102" customWidth="1"/>
    <col min="2822" max="2822" width="8.5546875" style="102" customWidth="1"/>
    <col min="2823" max="2823" width="8.44140625" style="102" customWidth="1"/>
    <col min="2824" max="2824" width="8.5546875" style="102" customWidth="1"/>
    <col min="2825" max="2826" width="10.33203125" style="102" customWidth="1"/>
    <col min="2827" max="2828" width="8.33203125" style="102" customWidth="1"/>
    <col min="2829" max="2829" width="10.33203125" style="102" customWidth="1"/>
    <col min="2830" max="3072" width="11.44140625" style="102"/>
    <col min="3073" max="3073" width="17" style="102" customWidth="1"/>
    <col min="3074" max="3075" width="10.33203125" style="102" customWidth="1"/>
    <col min="3076" max="3076" width="9.44140625" style="102" customWidth="1"/>
    <col min="3077" max="3077" width="10.33203125" style="102" customWidth="1"/>
    <col min="3078" max="3078" width="8.5546875" style="102" customWidth="1"/>
    <col min="3079" max="3079" width="8.44140625" style="102" customWidth="1"/>
    <col min="3080" max="3080" width="8.5546875" style="102" customWidth="1"/>
    <col min="3081" max="3082" width="10.33203125" style="102" customWidth="1"/>
    <col min="3083" max="3084" width="8.33203125" style="102" customWidth="1"/>
    <col min="3085" max="3085" width="10.33203125" style="102" customWidth="1"/>
    <col min="3086" max="3328" width="11.44140625" style="102"/>
    <col min="3329" max="3329" width="17" style="102" customWidth="1"/>
    <col min="3330" max="3331" width="10.33203125" style="102" customWidth="1"/>
    <col min="3332" max="3332" width="9.44140625" style="102" customWidth="1"/>
    <col min="3333" max="3333" width="10.33203125" style="102" customWidth="1"/>
    <col min="3334" max="3334" width="8.5546875" style="102" customWidth="1"/>
    <col min="3335" max="3335" width="8.44140625" style="102" customWidth="1"/>
    <col min="3336" max="3336" width="8.5546875" style="102" customWidth="1"/>
    <col min="3337" max="3338" width="10.33203125" style="102" customWidth="1"/>
    <col min="3339" max="3340" width="8.33203125" style="102" customWidth="1"/>
    <col min="3341" max="3341" width="10.33203125" style="102" customWidth="1"/>
    <col min="3342" max="3584" width="11.44140625" style="102"/>
    <col min="3585" max="3585" width="17" style="102" customWidth="1"/>
    <col min="3586" max="3587" width="10.33203125" style="102" customWidth="1"/>
    <col min="3588" max="3588" width="9.44140625" style="102" customWidth="1"/>
    <col min="3589" max="3589" width="10.33203125" style="102" customWidth="1"/>
    <col min="3590" max="3590" width="8.5546875" style="102" customWidth="1"/>
    <col min="3591" max="3591" width="8.44140625" style="102" customWidth="1"/>
    <col min="3592" max="3592" width="8.5546875" style="102" customWidth="1"/>
    <col min="3593" max="3594" width="10.33203125" style="102" customWidth="1"/>
    <col min="3595" max="3596" width="8.33203125" style="102" customWidth="1"/>
    <col min="3597" max="3597" width="10.33203125" style="102" customWidth="1"/>
    <col min="3598" max="3840" width="11.44140625" style="102"/>
    <col min="3841" max="3841" width="17" style="102" customWidth="1"/>
    <col min="3842" max="3843" width="10.33203125" style="102" customWidth="1"/>
    <col min="3844" max="3844" width="9.44140625" style="102" customWidth="1"/>
    <col min="3845" max="3845" width="10.33203125" style="102" customWidth="1"/>
    <col min="3846" max="3846" width="8.5546875" style="102" customWidth="1"/>
    <col min="3847" max="3847" width="8.44140625" style="102" customWidth="1"/>
    <col min="3848" max="3848" width="8.5546875" style="102" customWidth="1"/>
    <col min="3849" max="3850" width="10.33203125" style="102" customWidth="1"/>
    <col min="3851" max="3852" width="8.33203125" style="102" customWidth="1"/>
    <col min="3853" max="3853" width="10.33203125" style="102" customWidth="1"/>
    <col min="3854" max="4096" width="11.44140625" style="102"/>
    <col min="4097" max="4097" width="17" style="102" customWidth="1"/>
    <col min="4098" max="4099" width="10.33203125" style="102" customWidth="1"/>
    <col min="4100" max="4100" width="9.44140625" style="102" customWidth="1"/>
    <col min="4101" max="4101" width="10.33203125" style="102" customWidth="1"/>
    <col min="4102" max="4102" width="8.5546875" style="102" customWidth="1"/>
    <col min="4103" max="4103" width="8.44140625" style="102" customWidth="1"/>
    <col min="4104" max="4104" width="8.5546875" style="102" customWidth="1"/>
    <col min="4105" max="4106" width="10.33203125" style="102" customWidth="1"/>
    <col min="4107" max="4108" width="8.33203125" style="102" customWidth="1"/>
    <col min="4109" max="4109" width="10.33203125" style="102" customWidth="1"/>
    <col min="4110" max="4352" width="11.44140625" style="102"/>
    <col min="4353" max="4353" width="17" style="102" customWidth="1"/>
    <col min="4354" max="4355" width="10.33203125" style="102" customWidth="1"/>
    <col min="4356" max="4356" width="9.44140625" style="102" customWidth="1"/>
    <col min="4357" max="4357" width="10.33203125" style="102" customWidth="1"/>
    <col min="4358" max="4358" width="8.5546875" style="102" customWidth="1"/>
    <col min="4359" max="4359" width="8.44140625" style="102" customWidth="1"/>
    <col min="4360" max="4360" width="8.5546875" style="102" customWidth="1"/>
    <col min="4361" max="4362" width="10.33203125" style="102" customWidth="1"/>
    <col min="4363" max="4364" width="8.33203125" style="102" customWidth="1"/>
    <col min="4365" max="4365" width="10.33203125" style="102" customWidth="1"/>
    <col min="4366" max="4608" width="11.44140625" style="102"/>
    <col min="4609" max="4609" width="17" style="102" customWidth="1"/>
    <col min="4610" max="4611" width="10.33203125" style="102" customWidth="1"/>
    <col min="4612" max="4612" width="9.44140625" style="102" customWidth="1"/>
    <col min="4613" max="4613" width="10.33203125" style="102" customWidth="1"/>
    <col min="4614" max="4614" width="8.5546875" style="102" customWidth="1"/>
    <col min="4615" max="4615" width="8.44140625" style="102" customWidth="1"/>
    <col min="4616" max="4616" width="8.5546875" style="102" customWidth="1"/>
    <col min="4617" max="4618" width="10.33203125" style="102" customWidth="1"/>
    <col min="4619" max="4620" width="8.33203125" style="102" customWidth="1"/>
    <col min="4621" max="4621" width="10.33203125" style="102" customWidth="1"/>
    <col min="4622" max="4864" width="11.44140625" style="102"/>
    <col min="4865" max="4865" width="17" style="102" customWidth="1"/>
    <col min="4866" max="4867" width="10.33203125" style="102" customWidth="1"/>
    <col min="4868" max="4868" width="9.44140625" style="102" customWidth="1"/>
    <col min="4869" max="4869" width="10.33203125" style="102" customWidth="1"/>
    <col min="4870" max="4870" width="8.5546875" style="102" customWidth="1"/>
    <col min="4871" max="4871" width="8.44140625" style="102" customWidth="1"/>
    <col min="4872" max="4872" width="8.5546875" style="102" customWidth="1"/>
    <col min="4873" max="4874" width="10.33203125" style="102" customWidth="1"/>
    <col min="4875" max="4876" width="8.33203125" style="102" customWidth="1"/>
    <col min="4877" max="4877" width="10.33203125" style="102" customWidth="1"/>
    <col min="4878" max="5120" width="11.44140625" style="102"/>
    <col min="5121" max="5121" width="17" style="102" customWidth="1"/>
    <col min="5122" max="5123" width="10.33203125" style="102" customWidth="1"/>
    <col min="5124" max="5124" width="9.44140625" style="102" customWidth="1"/>
    <col min="5125" max="5125" width="10.33203125" style="102" customWidth="1"/>
    <col min="5126" max="5126" width="8.5546875" style="102" customWidth="1"/>
    <col min="5127" max="5127" width="8.44140625" style="102" customWidth="1"/>
    <col min="5128" max="5128" width="8.5546875" style="102" customWidth="1"/>
    <col min="5129" max="5130" width="10.33203125" style="102" customWidth="1"/>
    <col min="5131" max="5132" width="8.33203125" style="102" customWidth="1"/>
    <col min="5133" max="5133" width="10.33203125" style="102" customWidth="1"/>
    <col min="5134" max="5376" width="11.44140625" style="102"/>
    <col min="5377" max="5377" width="17" style="102" customWidth="1"/>
    <col min="5378" max="5379" width="10.33203125" style="102" customWidth="1"/>
    <col min="5380" max="5380" width="9.44140625" style="102" customWidth="1"/>
    <col min="5381" max="5381" width="10.33203125" style="102" customWidth="1"/>
    <col min="5382" max="5382" width="8.5546875" style="102" customWidth="1"/>
    <col min="5383" max="5383" width="8.44140625" style="102" customWidth="1"/>
    <col min="5384" max="5384" width="8.5546875" style="102" customWidth="1"/>
    <col min="5385" max="5386" width="10.33203125" style="102" customWidth="1"/>
    <col min="5387" max="5388" width="8.33203125" style="102" customWidth="1"/>
    <col min="5389" max="5389" width="10.33203125" style="102" customWidth="1"/>
    <col min="5390" max="5632" width="11.44140625" style="102"/>
    <col min="5633" max="5633" width="17" style="102" customWidth="1"/>
    <col min="5634" max="5635" width="10.33203125" style="102" customWidth="1"/>
    <col min="5636" max="5636" width="9.44140625" style="102" customWidth="1"/>
    <col min="5637" max="5637" width="10.33203125" style="102" customWidth="1"/>
    <col min="5638" max="5638" width="8.5546875" style="102" customWidth="1"/>
    <col min="5639" max="5639" width="8.44140625" style="102" customWidth="1"/>
    <col min="5640" max="5640" width="8.5546875" style="102" customWidth="1"/>
    <col min="5641" max="5642" width="10.33203125" style="102" customWidth="1"/>
    <col min="5643" max="5644" width="8.33203125" style="102" customWidth="1"/>
    <col min="5645" max="5645" width="10.33203125" style="102" customWidth="1"/>
    <col min="5646" max="5888" width="11.44140625" style="102"/>
    <col min="5889" max="5889" width="17" style="102" customWidth="1"/>
    <col min="5890" max="5891" width="10.33203125" style="102" customWidth="1"/>
    <col min="5892" max="5892" width="9.44140625" style="102" customWidth="1"/>
    <col min="5893" max="5893" width="10.33203125" style="102" customWidth="1"/>
    <col min="5894" max="5894" width="8.5546875" style="102" customWidth="1"/>
    <col min="5895" max="5895" width="8.44140625" style="102" customWidth="1"/>
    <col min="5896" max="5896" width="8.5546875" style="102" customWidth="1"/>
    <col min="5897" max="5898" width="10.33203125" style="102" customWidth="1"/>
    <col min="5899" max="5900" width="8.33203125" style="102" customWidth="1"/>
    <col min="5901" max="5901" width="10.33203125" style="102" customWidth="1"/>
    <col min="5902" max="6144" width="11.44140625" style="102"/>
    <col min="6145" max="6145" width="17" style="102" customWidth="1"/>
    <col min="6146" max="6147" width="10.33203125" style="102" customWidth="1"/>
    <col min="6148" max="6148" width="9.44140625" style="102" customWidth="1"/>
    <col min="6149" max="6149" width="10.33203125" style="102" customWidth="1"/>
    <col min="6150" max="6150" width="8.5546875" style="102" customWidth="1"/>
    <col min="6151" max="6151" width="8.44140625" style="102" customWidth="1"/>
    <col min="6152" max="6152" width="8.5546875" style="102" customWidth="1"/>
    <col min="6153" max="6154" width="10.33203125" style="102" customWidth="1"/>
    <col min="6155" max="6156" width="8.33203125" style="102" customWidth="1"/>
    <col min="6157" max="6157" width="10.33203125" style="102" customWidth="1"/>
    <col min="6158" max="6400" width="11.44140625" style="102"/>
    <col min="6401" max="6401" width="17" style="102" customWidth="1"/>
    <col min="6402" max="6403" width="10.33203125" style="102" customWidth="1"/>
    <col min="6404" max="6404" width="9.44140625" style="102" customWidth="1"/>
    <col min="6405" max="6405" width="10.33203125" style="102" customWidth="1"/>
    <col min="6406" max="6406" width="8.5546875" style="102" customWidth="1"/>
    <col min="6407" max="6407" width="8.44140625" style="102" customWidth="1"/>
    <col min="6408" max="6408" width="8.5546875" style="102" customWidth="1"/>
    <col min="6409" max="6410" width="10.33203125" style="102" customWidth="1"/>
    <col min="6411" max="6412" width="8.33203125" style="102" customWidth="1"/>
    <col min="6413" max="6413" width="10.33203125" style="102" customWidth="1"/>
    <col min="6414" max="6656" width="11.44140625" style="102"/>
    <col min="6657" max="6657" width="17" style="102" customWidth="1"/>
    <col min="6658" max="6659" width="10.33203125" style="102" customWidth="1"/>
    <col min="6660" max="6660" width="9.44140625" style="102" customWidth="1"/>
    <col min="6661" max="6661" width="10.33203125" style="102" customWidth="1"/>
    <col min="6662" max="6662" width="8.5546875" style="102" customWidth="1"/>
    <col min="6663" max="6663" width="8.44140625" style="102" customWidth="1"/>
    <col min="6664" max="6664" width="8.5546875" style="102" customWidth="1"/>
    <col min="6665" max="6666" width="10.33203125" style="102" customWidth="1"/>
    <col min="6667" max="6668" width="8.33203125" style="102" customWidth="1"/>
    <col min="6669" max="6669" width="10.33203125" style="102" customWidth="1"/>
    <col min="6670" max="6912" width="11.44140625" style="102"/>
    <col min="6913" max="6913" width="17" style="102" customWidth="1"/>
    <col min="6914" max="6915" width="10.33203125" style="102" customWidth="1"/>
    <col min="6916" max="6916" width="9.44140625" style="102" customWidth="1"/>
    <col min="6917" max="6917" width="10.33203125" style="102" customWidth="1"/>
    <col min="6918" max="6918" width="8.5546875" style="102" customWidth="1"/>
    <col min="6919" max="6919" width="8.44140625" style="102" customWidth="1"/>
    <col min="6920" max="6920" width="8.5546875" style="102" customWidth="1"/>
    <col min="6921" max="6922" width="10.33203125" style="102" customWidth="1"/>
    <col min="6923" max="6924" width="8.33203125" style="102" customWidth="1"/>
    <col min="6925" max="6925" width="10.33203125" style="102" customWidth="1"/>
    <col min="6926" max="7168" width="11.44140625" style="102"/>
    <col min="7169" max="7169" width="17" style="102" customWidth="1"/>
    <col min="7170" max="7171" width="10.33203125" style="102" customWidth="1"/>
    <col min="7172" max="7172" width="9.44140625" style="102" customWidth="1"/>
    <col min="7173" max="7173" width="10.33203125" style="102" customWidth="1"/>
    <col min="7174" max="7174" width="8.5546875" style="102" customWidth="1"/>
    <col min="7175" max="7175" width="8.44140625" style="102" customWidth="1"/>
    <col min="7176" max="7176" width="8.5546875" style="102" customWidth="1"/>
    <col min="7177" max="7178" width="10.33203125" style="102" customWidth="1"/>
    <col min="7179" max="7180" width="8.33203125" style="102" customWidth="1"/>
    <col min="7181" max="7181" width="10.33203125" style="102" customWidth="1"/>
    <col min="7182" max="7424" width="11.44140625" style="102"/>
    <col min="7425" max="7425" width="17" style="102" customWidth="1"/>
    <col min="7426" max="7427" width="10.33203125" style="102" customWidth="1"/>
    <col min="7428" max="7428" width="9.44140625" style="102" customWidth="1"/>
    <col min="7429" max="7429" width="10.33203125" style="102" customWidth="1"/>
    <col min="7430" max="7430" width="8.5546875" style="102" customWidth="1"/>
    <col min="7431" max="7431" width="8.44140625" style="102" customWidth="1"/>
    <col min="7432" max="7432" width="8.5546875" style="102" customWidth="1"/>
    <col min="7433" max="7434" width="10.33203125" style="102" customWidth="1"/>
    <col min="7435" max="7436" width="8.33203125" style="102" customWidth="1"/>
    <col min="7437" max="7437" width="10.33203125" style="102" customWidth="1"/>
    <col min="7438" max="7680" width="11.44140625" style="102"/>
    <col min="7681" max="7681" width="17" style="102" customWidth="1"/>
    <col min="7682" max="7683" width="10.33203125" style="102" customWidth="1"/>
    <col min="7684" max="7684" width="9.44140625" style="102" customWidth="1"/>
    <col min="7685" max="7685" width="10.33203125" style="102" customWidth="1"/>
    <col min="7686" max="7686" width="8.5546875" style="102" customWidth="1"/>
    <col min="7687" max="7687" width="8.44140625" style="102" customWidth="1"/>
    <col min="7688" max="7688" width="8.5546875" style="102" customWidth="1"/>
    <col min="7689" max="7690" width="10.33203125" style="102" customWidth="1"/>
    <col min="7691" max="7692" width="8.33203125" style="102" customWidth="1"/>
    <col min="7693" max="7693" width="10.33203125" style="102" customWidth="1"/>
    <col min="7694" max="7936" width="11.44140625" style="102"/>
    <col min="7937" max="7937" width="17" style="102" customWidth="1"/>
    <col min="7938" max="7939" width="10.33203125" style="102" customWidth="1"/>
    <col min="7940" max="7940" width="9.44140625" style="102" customWidth="1"/>
    <col min="7941" max="7941" width="10.33203125" style="102" customWidth="1"/>
    <col min="7942" max="7942" width="8.5546875" style="102" customWidth="1"/>
    <col min="7943" max="7943" width="8.44140625" style="102" customWidth="1"/>
    <col min="7944" max="7944" width="8.5546875" style="102" customWidth="1"/>
    <col min="7945" max="7946" width="10.33203125" style="102" customWidth="1"/>
    <col min="7947" max="7948" width="8.33203125" style="102" customWidth="1"/>
    <col min="7949" max="7949" width="10.33203125" style="102" customWidth="1"/>
    <col min="7950" max="8192" width="11.44140625" style="102"/>
    <col min="8193" max="8193" width="17" style="102" customWidth="1"/>
    <col min="8194" max="8195" width="10.33203125" style="102" customWidth="1"/>
    <col min="8196" max="8196" width="9.44140625" style="102" customWidth="1"/>
    <col min="8197" max="8197" width="10.33203125" style="102" customWidth="1"/>
    <col min="8198" max="8198" width="8.5546875" style="102" customWidth="1"/>
    <col min="8199" max="8199" width="8.44140625" style="102" customWidth="1"/>
    <col min="8200" max="8200" width="8.5546875" style="102" customWidth="1"/>
    <col min="8201" max="8202" width="10.33203125" style="102" customWidth="1"/>
    <col min="8203" max="8204" width="8.33203125" style="102" customWidth="1"/>
    <col min="8205" max="8205" width="10.33203125" style="102" customWidth="1"/>
    <col min="8206" max="8448" width="11.44140625" style="102"/>
    <col min="8449" max="8449" width="17" style="102" customWidth="1"/>
    <col min="8450" max="8451" width="10.33203125" style="102" customWidth="1"/>
    <col min="8452" max="8452" width="9.44140625" style="102" customWidth="1"/>
    <col min="8453" max="8453" width="10.33203125" style="102" customWidth="1"/>
    <col min="8454" max="8454" width="8.5546875" style="102" customWidth="1"/>
    <col min="8455" max="8455" width="8.44140625" style="102" customWidth="1"/>
    <col min="8456" max="8456" width="8.5546875" style="102" customWidth="1"/>
    <col min="8457" max="8458" width="10.33203125" style="102" customWidth="1"/>
    <col min="8459" max="8460" width="8.33203125" style="102" customWidth="1"/>
    <col min="8461" max="8461" width="10.33203125" style="102" customWidth="1"/>
    <col min="8462" max="8704" width="11.44140625" style="102"/>
    <col min="8705" max="8705" width="17" style="102" customWidth="1"/>
    <col min="8706" max="8707" width="10.33203125" style="102" customWidth="1"/>
    <col min="8708" max="8708" width="9.44140625" style="102" customWidth="1"/>
    <col min="8709" max="8709" width="10.33203125" style="102" customWidth="1"/>
    <col min="8710" max="8710" width="8.5546875" style="102" customWidth="1"/>
    <col min="8711" max="8711" width="8.44140625" style="102" customWidth="1"/>
    <col min="8712" max="8712" width="8.5546875" style="102" customWidth="1"/>
    <col min="8713" max="8714" width="10.33203125" style="102" customWidth="1"/>
    <col min="8715" max="8716" width="8.33203125" style="102" customWidth="1"/>
    <col min="8717" max="8717" width="10.33203125" style="102" customWidth="1"/>
    <col min="8718" max="8960" width="11.44140625" style="102"/>
    <col min="8961" max="8961" width="17" style="102" customWidth="1"/>
    <col min="8962" max="8963" width="10.33203125" style="102" customWidth="1"/>
    <col min="8964" max="8964" width="9.44140625" style="102" customWidth="1"/>
    <col min="8965" max="8965" width="10.33203125" style="102" customWidth="1"/>
    <col min="8966" max="8966" width="8.5546875" style="102" customWidth="1"/>
    <col min="8967" max="8967" width="8.44140625" style="102" customWidth="1"/>
    <col min="8968" max="8968" width="8.5546875" style="102" customWidth="1"/>
    <col min="8969" max="8970" width="10.33203125" style="102" customWidth="1"/>
    <col min="8971" max="8972" width="8.33203125" style="102" customWidth="1"/>
    <col min="8973" max="8973" width="10.33203125" style="102" customWidth="1"/>
    <col min="8974" max="9216" width="11.44140625" style="102"/>
    <col min="9217" max="9217" width="17" style="102" customWidth="1"/>
    <col min="9218" max="9219" width="10.33203125" style="102" customWidth="1"/>
    <col min="9220" max="9220" width="9.44140625" style="102" customWidth="1"/>
    <col min="9221" max="9221" width="10.33203125" style="102" customWidth="1"/>
    <col min="9222" max="9222" width="8.5546875" style="102" customWidth="1"/>
    <col min="9223" max="9223" width="8.44140625" style="102" customWidth="1"/>
    <col min="9224" max="9224" width="8.5546875" style="102" customWidth="1"/>
    <col min="9225" max="9226" width="10.33203125" style="102" customWidth="1"/>
    <col min="9227" max="9228" width="8.33203125" style="102" customWidth="1"/>
    <col min="9229" max="9229" width="10.33203125" style="102" customWidth="1"/>
    <col min="9230" max="9472" width="11.44140625" style="102"/>
    <col min="9473" max="9473" width="17" style="102" customWidth="1"/>
    <col min="9474" max="9475" width="10.33203125" style="102" customWidth="1"/>
    <col min="9476" max="9476" width="9.44140625" style="102" customWidth="1"/>
    <col min="9477" max="9477" width="10.33203125" style="102" customWidth="1"/>
    <col min="9478" max="9478" width="8.5546875" style="102" customWidth="1"/>
    <col min="9479" max="9479" width="8.44140625" style="102" customWidth="1"/>
    <col min="9480" max="9480" width="8.5546875" style="102" customWidth="1"/>
    <col min="9481" max="9482" width="10.33203125" style="102" customWidth="1"/>
    <col min="9483" max="9484" width="8.33203125" style="102" customWidth="1"/>
    <col min="9485" max="9485" width="10.33203125" style="102" customWidth="1"/>
    <col min="9486" max="9728" width="11.44140625" style="102"/>
    <col min="9729" max="9729" width="17" style="102" customWidth="1"/>
    <col min="9730" max="9731" width="10.33203125" style="102" customWidth="1"/>
    <col min="9732" max="9732" width="9.44140625" style="102" customWidth="1"/>
    <col min="9733" max="9733" width="10.33203125" style="102" customWidth="1"/>
    <col min="9734" max="9734" width="8.5546875" style="102" customWidth="1"/>
    <col min="9735" max="9735" width="8.44140625" style="102" customWidth="1"/>
    <col min="9736" max="9736" width="8.5546875" style="102" customWidth="1"/>
    <col min="9737" max="9738" width="10.33203125" style="102" customWidth="1"/>
    <col min="9739" max="9740" width="8.33203125" style="102" customWidth="1"/>
    <col min="9741" max="9741" width="10.33203125" style="102" customWidth="1"/>
    <col min="9742" max="9984" width="11.44140625" style="102"/>
    <col min="9985" max="9985" width="17" style="102" customWidth="1"/>
    <col min="9986" max="9987" width="10.33203125" style="102" customWidth="1"/>
    <col min="9988" max="9988" width="9.44140625" style="102" customWidth="1"/>
    <col min="9989" max="9989" width="10.33203125" style="102" customWidth="1"/>
    <col min="9990" max="9990" width="8.5546875" style="102" customWidth="1"/>
    <col min="9991" max="9991" width="8.44140625" style="102" customWidth="1"/>
    <col min="9992" max="9992" width="8.5546875" style="102" customWidth="1"/>
    <col min="9993" max="9994" width="10.33203125" style="102" customWidth="1"/>
    <col min="9995" max="9996" width="8.33203125" style="102" customWidth="1"/>
    <col min="9997" max="9997" width="10.33203125" style="102" customWidth="1"/>
    <col min="9998" max="10240" width="11.44140625" style="102"/>
    <col min="10241" max="10241" width="17" style="102" customWidth="1"/>
    <col min="10242" max="10243" width="10.33203125" style="102" customWidth="1"/>
    <col min="10244" max="10244" width="9.44140625" style="102" customWidth="1"/>
    <col min="10245" max="10245" width="10.33203125" style="102" customWidth="1"/>
    <col min="10246" max="10246" width="8.5546875" style="102" customWidth="1"/>
    <col min="10247" max="10247" width="8.44140625" style="102" customWidth="1"/>
    <col min="10248" max="10248" width="8.5546875" style="102" customWidth="1"/>
    <col min="10249" max="10250" width="10.33203125" style="102" customWidth="1"/>
    <col min="10251" max="10252" width="8.33203125" style="102" customWidth="1"/>
    <col min="10253" max="10253" width="10.33203125" style="102" customWidth="1"/>
    <col min="10254" max="10496" width="11.44140625" style="102"/>
    <col min="10497" max="10497" width="17" style="102" customWidth="1"/>
    <col min="10498" max="10499" width="10.33203125" style="102" customWidth="1"/>
    <col min="10500" max="10500" width="9.44140625" style="102" customWidth="1"/>
    <col min="10501" max="10501" width="10.33203125" style="102" customWidth="1"/>
    <col min="10502" max="10502" width="8.5546875" style="102" customWidth="1"/>
    <col min="10503" max="10503" width="8.44140625" style="102" customWidth="1"/>
    <col min="10504" max="10504" width="8.5546875" style="102" customWidth="1"/>
    <col min="10505" max="10506" width="10.33203125" style="102" customWidth="1"/>
    <col min="10507" max="10508" width="8.33203125" style="102" customWidth="1"/>
    <col min="10509" max="10509" width="10.33203125" style="102" customWidth="1"/>
    <col min="10510" max="10752" width="11.44140625" style="102"/>
    <col min="10753" max="10753" width="17" style="102" customWidth="1"/>
    <col min="10754" max="10755" width="10.33203125" style="102" customWidth="1"/>
    <col min="10756" max="10756" width="9.44140625" style="102" customWidth="1"/>
    <col min="10757" max="10757" width="10.33203125" style="102" customWidth="1"/>
    <col min="10758" max="10758" width="8.5546875" style="102" customWidth="1"/>
    <col min="10759" max="10759" width="8.44140625" style="102" customWidth="1"/>
    <col min="10760" max="10760" width="8.5546875" style="102" customWidth="1"/>
    <col min="10761" max="10762" width="10.33203125" style="102" customWidth="1"/>
    <col min="10763" max="10764" width="8.33203125" style="102" customWidth="1"/>
    <col min="10765" max="10765" width="10.33203125" style="102" customWidth="1"/>
    <col min="10766" max="11008" width="11.44140625" style="102"/>
    <col min="11009" max="11009" width="17" style="102" customWidth="1"/>
    <col min="11010" max="11011" width="10.33203125" style="102" customWidth="1"/>
    <col min="11012" max="11012" width="9.44140625" style="102" customWidth="1"/>
    <col min="11013" max="11013" width="10.33203125" style="102" customWidth="1"/>
    <col min="11014" max="11014" width="8.5546875" style="102" customWidth="1"/>
    <col min="11015" max="11015" width="8.44140625" style="102" customWidth="1"/>
    <col min="11016" max="11016" width="8.5546875" style="102" customWidth="1"/>
    <col min="11017" max="11018" width="10.33203125" style="102" customWidth="1"/>
    <col min="11019" max="11020" width="8.33203125" style="102" customWidth="1"/>
    <col min="11021" max="11021" width="10.33203125" style="102" customWidth="1"/>
    <col min="11022" max="11264" width="11.44140625" style="102"/>
    <col min="11265" max="11265" width="17" style="102" customWidth="1"/>
    <col min="11266" max="11267" width="10.33203125" style="102" customWidth="1"/>
    <col min="11268" max="11268" width="9.44140625" style="102" customWidth="1"/>
    <col min="11269" max="11269" width="10.33203125" style="102" customWidth="1"/>
    <col min="11270" max="11270" width="8.5546875" style="102" customWidth="1"/>
    <col min="11271" max="11271" width="8.44140625" style="102" customWidth="1"/>
    <col min="11272" max="11272" width="8.5546875" style="102" customWidth="1"/>
    <col min="11273" max="11274" width="10.33203125" style="102" customWidth="1"/>
    <col min="11275" max="11276" width="8.33203125" style="102" customWidth="1"/>
    <col min="11277" max="11277" width="10.33203125" style="102" customWidth="1"/>
    <col min="11278" max="11520" width="11.44140625" style="102"/>
    <col min="11521" max="11521" width="17" style="102" customWidth="1"/>
    <col min="11522" max="11523" width="10.33203125" style="102" customWidth="1"/>
    <col min="11524" max="11524" width="9.44140625" style="102" customWidth="1"/>
    <col min="11525" max="11525" width="10.33203125" style="102" customWidth="1"/>
    <col min="11526" max="11526" width="8.5546875" style="102" customWidth="1"/>
    <col min="11527" max="11527" width="8.44140625" style="102" customWidth="1"/>
    <col min="11528" max="11528" width="8.5546875" style="102" customWidth="1"/>
    <col min="11529" max="11530" width="10.33203125" style="102" customWidth="1"/>
    <col min="11531" max="11532" width="8.33203125" style="102" customWidth="1"/>
    <col min="11533" max="11533" width="10.33203125" style="102" customWidth="1"/>
    <col min="11534" max="11776" width="11.44140625" style="102"/>
    <col min="11777" max="11777" width="17" style="102" customWidth="1"/>
    <col min="11778" max="11779" width="10.33203125" style="102" customWidth="1"/>
    <col min="11780" max="11780" width="9.44140625" style="102" customWidth="1"/>
    <col min="11781" max="11781" width="10.33203125" style="102" customWidth="1"/>
    <col min="11782" max="11782" width="8.5546875" style="102" customWidth="1"/>
    <col min="11783" max="11783" width="8.44140625" style="102" customWidth="1"/>
    <col min="11784" max="11784" width="8.5546875" style="102" customWidth="1"/>
    <col min="11785" max="11786" width="10.33203125" style="102" customWidth="1"/>
    <col min="11787" max="11788" width="8.33203125" style="102" customWidth="1"/>
    <col min="11789" max="11789" width="10.33203125" style="102" customWidth="1"/>
    <col min="11790" max="12032" width="11.44140625" style="102"/>
    <col min="12033" max="12033" width="17" style="102" customWidth="1"/>
    <col min="12034" max="12035" width="10.33203125" style="102" customWidth="1"/>
    <col min="12036" max="12036" width="9.44140625" style="102" customWidth="1"/>
    <col min="12037" max="12037" width="10.33203125" style="102" customWidth="1"/>
    <col min="12038" max="12038" width="8.5546875" style="102" customWidth="1"/>
    <col min="12039" max="12039" width="8.44140625" style="102" customWidth="1"/>
    <col min="12040" max="12040" width="8.5546875" style="102" customWidth="1"/>
    <col min="12041" max="12042" width="10.33203125" style="102" customWidth="1"/>
    <col min="12043" max="12044" width="8.33203125" style="102" customWidth="1"/>
    <col min="12045" max="12045" width="10.33203125" style="102" customWidth="1"/>
    <col min="12046" max="12288" width="11.44140625" style="102"/>
    <col min="12289" max="12289" width="17" style="102" customWidth="1"/>
    <col min="12290" max="12291" width="10.33203125" style="102" customWidth="1"/>
    <col min="12292" max="12292" width="9.44140625" style="102" customWidth="1"/>
    <col min="12293" max="12293" width="10.33203125" style="102" customWidth="1"/>
    <col min="12294" max="12294" width="8.5546875" style="102" customWidth="1"/>
    <col min="12295" max="12295" width="8.44140625" style="102" customWidth="1"/>
    <col min="12296" max="12296" width="8.5546875" style="102" customWidth="1"/>
    <col min="12297" max="12298" width="10.33203125" style="102" customWidth="1"/>
    <col min="12299" max="12300" width="8.33203125" style="102" customWidth="1"/>
    <col min="12301" max="12301" width="10.33203125" style="102" customWidth="1"/>
    <col min="12302" max="12544" width="11.44140625" style="102"/>
    <col min="12545" max="12545" width="17" style="102" customWidth="1"/>
    <col min="12546" max="12547" width="10.33203125" style="102" customWidth="1"/>
    <col min="12548" max="12548" width="9.44140625" style="102" customWidth="1"/>
    <col min="12549" max="12549" width="10.33203125" style="102" customWidth="1"/>
    <col min="12550" max="12550" width="8.5546875" style="102" customWidth="1"/>
    <col min="12551" max="12551" width="8.44140625" style="102" customWidth="1"/>
    <col min="12552" max="12552" width="8.5546875" style="102" customWidth="1"/>
    <col min="12553" max="12554" width="10.33203125" style="102" customWidth="1"/>
    <col min="12555" max="12556" width="8.33203125" style="102" customWidth="1"/>
    <col min="12557" max="12557" width="10.33203125" style="102" customWidth="1"/>
    <col min="12558" max="12800" width="11.44140625" style="102"/>
    <col min="12801" max="12801" width="17" style="102" customWidth="1"/>
    <col min="12802" max="12803" width="10.33203125" style="102" customWidth="1"/>
    <col min="12804" max="12804" width="9.44140625" style="102" customWidth="1"/>
    <col min="12805" max="12805" width="10.33203125" style="102" customWidth="1"/>
    <col min="12806" max="12806" width="8.5546875" style="102" customWidth="1"/>
    <col min="12807" max="12807" width="8.44140625" style="102" customWidth="1"/>
    <col min="12808" max="12808" width="8.5546875" style="102" customWidth="1"/>
    <col min="12809" max="12810" width="10.33203125" style="102" customWidth="1"/>
    <col min="12811" max="12812" width="8.33203125" style="102" customWidth="1"/>
    <col min="12813" max="12813" width="10.33203125" style="102" customWidth="1"/>
    <col min="12814" max="13056" width="11.44140625" style="102"/>
    <col min="13057" max="13057" width="17" style="102" customWidth="1"/>
    <col min="13058" max="13059" width="10.33203125" style="102" customWidth="1"/>
    <col min="13060" max="13060" width="9.44140625" style="102" customWidth="1"/>
    <col min="13061" max="13061" width="10.33203125" style="102" customWidth="1"/>
    <col min="13062" max="13062" width="8.5546875" style="102" customWidth="1"/>
    <col min="13063" max="13063" width="8.44140625" style="102" customWidth="1"/>
    <col min="13064" max="13064" width="8.5546875" style="102" customWidth="1"/>
    <col min="13065" max="13066" width="10.33203125" style="102" customWidth="1"/>
    <col min="13067" max="13068" width="8.33203125" style="102" customWidth="1"/>
    <col min="13069" max="13069" width="10.33203125" style="102" customWidth="1"/>
    <col min="13070" max="13312" width="11.44140625" style="102"/>
    <col min="13313" max="13313" width="17" style="102" customWidth="1"/>
    <col min="13314" max="13315" width="10.33203125" style="102" customWidth="1"/>
    <col min="13316" max="13316" width="9.44140625" style="102" customWidth="1"/>
    <col min="13317" max="13317" width="10.33203125" style="102" customWidth="1"/>
    <col min="13318" max="13318" width="8.5546875" style="102" customWidth="1"/>
    <col min="13319" max="13319" width="8.44140625" style="102" customWidth="1"/>
    <col min="13320" max="13320" width="8.5546875" style="102" customWidth="1"/>
    <col min="13321" max="13322" width="10.33203125" style="102" customWidth="1"/>
    <col min="13323" max="13324" width="8.33203125" style="102" customWidth="1"/>
    <col min="13325" max="13325" width="10.33203125" style="102" customWidth="1"/>
    <col min="13326" max="13568" width="11.44140625" style="102"/>
    <col min="13569" max="13569" width="17" style="102" customWidth="1"/>
    <col min="13570" max="13571" width="10.33203125" style="102" customWidth="1"/>
    <col min="13572" max="13572" width="9.44140625" style="102" customWidth="1"/>
    <col min="13573" max="13573" width="10.33203125" style="102" customWidth="1"/>
    <col min="13574" max="13574" width="8.5546875" style="102" customWidth="1"/>
    <col min="13575" max="13575" width="8.44140625" style="102" customWidth="1"/>
    <col min="13576" max="13576" width="8.5546875" style="102" customWidth="1"/>
    <col min="13577" max="13578" width="10.33203125" style="102" customWidth="1"/>
    <col min="13579" max="13580" width="8.33203125" style="102" customWidth="1"/>
    <col min="13581" max="13581" width="10.33203125" style="102" customWidth="1"/>
    <col min="13582" max="13824" width="11.44140625" style="102"/>
    <col min="13825" max="13825" width="17" style="102" customWidth="1"/>
    <col min="13826" max="13827" width="10.33203125" style="102" customWidth="1"/>
    <col min="13828" max="13828" width="9.44140625" style="102" customWidth="1"/>
    <col min="13829" max="13829" width="10.33203125" style="102" customWidth="1"/>
    <col min="13830" max="13830" width="8.5546875" style="102" customWidth="1"/>
    <col min="13831" max="13831" width="8.44140625" style="102" customWidth="1"/>
    <col min="13832" max="13832" width="8.5546875" style="102" customWidth="1"/>
    <col min="13833" max="13834" width="10.33203125" style="102" customWidth="1"/>
    <col min="13835" max="13836" width="8.33203125" style="102" customWidth="1"/>
    <col min="13837" max="13837" width="10.33203125" style="102" customWidth="1"/>
    <col min="13838" max="14080" width="11.44140625" style="102"/>
    <col min="14081" max="14081" width="17" style="102" customWidth="1"/>
    <col min="14082" max="14083" width="10.33203125" style="102" customWidth="1"/>
    <col min="14084" max="14084" width="9.44140625" style="102" customWidth="1"/>
    <col min="14085" max="14085" width="10.33203125" style="102" customWidth="1"/>
    <col min="14086" max="14086" width="8.5546875" style="102" customWidth="1"/>
    <col min="14087" max="14087" width="8.44140625" style="102" customWidth="1"/>
    <col min="14088" max="14088" width="8.5546875" style="102" customWidth="1"/>
    <col min="14089" max="14090" width="10.33203125" style="102" customWidth="1"/>
    <col min="14091" max="14092" width="8.33203125" style="102" customWidth="1"/>
    <col min="14093" max="14093" width="10.33203125" style="102" customWidth="1"/>
    <col min="14094" max="14336" width="11.44140625" style="102"/>
    <col min="14337" max="14337" width="17" style="102" customWidth="1"/>
    <col min="14338" max="14339" width="10.33203125" style="102" customWidth="1"/>
    <col min="14340" max="14340" width="9.44140625" style="102" customWidth="1"/>
    <col min="14341" max="14341" width="10.33203125" style="102" customWidth="1"/>
    <col min="14342" max="14342" width="8.5546875" style="102" customWidth="1"/>
    <col min="14343" max="14343" width="8.44140625" style="102" customWidth="1"/>
    <col min="14344" max="14344" width="8.5546875" style="102" customWidth="1"/>
    <col min="14345" max="14346" width="10.33203125" style="102" customWidth="1"/>
    <col min="14347" max="14348" width="8.33203125" style="102" customWidth="1"/>
    <col min="14349" max="14349" width="10.33203125" style="102" customWidth="1"/>
    <col min="14350" max="14592" width="11.44140625" style="102"/>
    <col min="14593" max="14593" width="17" style="102" customWidth="1"/>
    <col min="14594" max="14595" width="10.33203125" style="102" customWidth="1"/>
    <col min="14596" max="14596" width="9.44140625" style="102" customWidth="1"/>
    <col min="14597" max="14597" width="10.33203125" style="102" customWidth="1"/>
    <col min="14598" max="14598" width="8.5546875" style="102" customWidth="1"/>
    <col min="14599" max="14599" width="8.44140625" style="102" customWidth="1"/>
    <col min="14600" max="14600" width="8.5546875" style="102" customWidth="1"/>
    <col min="14601" max="14602" width="10.33203125" style="102" customWidth="1"/>
    <col min="14603" max="14604" width="8.33203125" style="102" customWidth="1"/>
    <col min="14605" max="14605" width="10.33203125" style="102" customWidth="1"/>
    <col min="14606" max="14848" width="11.44140625" style="102"/>
    <col min="14849" max="14849" width="17" style="102" customWidth="1"/>
    <col min="14850" max="14851" width="10.33203125" style="102" customWidth="1"/>
    <col min="14852" max="14852" width="9.44140625" style="102" customWidth="1"/>
    <col min="14853" max="14853" width="10.33203125" style="102" customWidth="1"/>
    <col min="14854" max="14854" width="8.5546875" style="102" customWidth="1"/>
    <col min="14855" max="14855" width="8.44140625" style="102" customWidth="1"/>
    <col min="14856" max="14856" width="8.5546875" style="102" customWidth="1"/>
    <col min="14857" max="14858" width="10.33203125" style="102" customWidth="1"/>
    <col min="14859" max="14860" width="8.33203125" style="102" customWidth="1"/>
    <col min="14861" max="14861" width="10.33203125" style="102" customWidth="1"/>
    <col min="14862" max="15104" width="11.44140625" style="102"/>
    <col min="15105" max="15105" width="17" style="102" customWidth="1"/>
    <col min="15106" max="15107" width="10.33203125" style="102" customWidth="1"/>
    <col min="15108" max="15108" width="9.44140625" style="102" customWidth="1"/>
    <col min="15109" max="15109" width="10.33203125" style="102" customWidth="1"/>
    <col min="15110" max="15110" width="8.5546875" style="102" customWidth="1"/>
    <col min="15111" max="15111" width="8.44140625" style="102" customWidth="1"/>
    <col min="15112" max="15112" width="8.5546875" style="102" customWidth="1"/>
    <col min="15113" max="15114" width="10.33203125" style="102" customWidth="1"/>
    <col min="15115" max="15116" width="8.33203125" style="102" customWidth="1"/>
    <col min="15117" max="15117" width="10.33203125" style="102" customWidth="1"/>
    <col min="15118" max="15360" width="11.44140625" style="102"/>
    <col min="15361" max="15361" width="17" style="102" customWidth="1"/>
    <col min="15362" max="15363" width="10.33203125" style="102" customWidth="1"/>
    <col min="15364" max="15364" width="9.44140625" style="102" customWidth="1"/>
    <col min="15365" max="15365" width="10.33203125" style="102" customWidth="1"/>
    <col min="15366" max="15366" width="8.5546875" style="102" customWidth="1"/>
    <col min="15367" max="15367" width="8.44140625" style="102" customWidth="1"/>
    <col min="15368" max="15368" width="8.5546875" style="102" customWidth="1"/>
    <col min="15369" max="15370" width="10.33203125" style="102" customWidth="1"/>
    <col min="15371" max="15372" width="8.33203125" style="102" customWidth="1"/>
    <col min="15373" max="15373" width="10.33203125" style="102" customWidth="1"/>
    <col min="15374" max="15616" width="11.44140625" style="102"/>
    <col min="15617" max="15617" width="17" style="102" customWidth="1"/>
    <col min="15618" max="15619" width="10.33203125" style="102" customWidth="1"/>
    <col min="15620" max="15620" width="9.44140625" style="102" customWidth="1"/>
    <col min="15621" max="15621" width="10.33203125" style="102" customWidth="1"/>
    <col min="15622" max="15622" width="8.5546875" style="102" customWidth="1"/>
    <col min="15623" max="15623" width="8.44140625" style="102" customWidth="1"/>
    <col min="15624" max="15624" width="8.5546875" style="102" customWidth="1"/>
    <col min="15625" max="15626" width="10.33203125" style="102" customWidth="1"/>
    <col min="15627" max="15628" width="8.33203125" style="102" customWidth="1"/>
    <col min="15629" max="15629" width="10.33203125" style="102" customWidth="1"/>
    <col min="15630" max="15872" width="11.44140625" style="102"/>
    <col min="15873" max="15873" width="17" style="102" customWidth="1"/>
    <col min="15874" max="15875" width="10.33203125" style="102" customWidth="1"/>
    <col min="15876" max="15876" width="9.44140625" style="102" customWidth="1"/>
    <col min="15877" max="15877" width="10.33203125" style="102" customWidth="1"/>
    <col min="15878" max="15878" width="8.5546875" style="102" customWidth="1"/>
    <col min="15879" max="15879" width="8.44140625" style="102" customWidth="1"/>
    <col min="15880" max="15880" width="8.5546875" style="102" customWidth="1"/>
    <col min="15881" max="15882" width="10.33203125" style="102" customWidth="1"/>
    <col min="15883" max="15884" width="8.33203125" style="102" customWidth="1"/>
    <col min="15885" max="15885" width="10.33203125" style="102" customWidth="1"/>
    <col min="15886" max="16128" width="11.44140625" style="102"/>
    <col min="16129" max="16129" width="17" style="102" customWidth="1"/>
    <col min="16130" max="16131" width="10.33203125" style="102" customWidth="1"/>
    <col min="16132" max="16132" width="9.44140625" style="102" customWidth="1"/>
    <col min="16133" max="16133" width="10.33203125" style="102" customWidth="1"/>
    <col min="16134" max="16134" width="8.5546875" style="102" customWidth="1"/>
    <col min="16135" max="16135" width="8.44140625" style="102" customWidth="1"/>
    <col min="16136" max="16136" width="8.5546875" style="102" customWidth="1"/>
    <col min="16137" max="16138" width="10.33203125" style="102" customWidth="1"/>
    <col min="16139" max="16140" width="8.33203125" style="102" customWidth="1"/>
    <col min="16141" max="16141" width="10.33203125" style="102" customWidth="1"/>
    <col min="16142" max="16384" width="11.44140625" style="102"/>
  </cols>
  <sheetData>
    <row r="1" spans="1:13" s="224" customFormat="1" ht="11.1" customHeight="1">
      <c r="A1" s="735" t="s">
        <v>614</v>
      </c>
      <c r="B1" s="736"/>
      <c r="C1" s="737"/>
      <c r="D1" s="738"/>
      <c r="E1" s="738"/>
      <c r="F1" s="738"/>
      <c r="G1" s="738"/>
      <c r="H1" s="738"/>
      <c r="I1" s="738"/>
      <c r="J1" s="738"/>
      <c r="K1" s="738"/>
      <c r="L1" s="738"/>
      <c r="M1" s="738"/>
    </row>
    <row r="2" spans="1:13" s="224" customFormat="1" ht="11.1" customHeight="1">
      <c r="A2" s="735" t="s">
        <v>227</v>
      </c>
      <c r="B2" s="736"/>
      <c r="C2" s="737"/>
      <c r="D2" s="738"/>
      <c r="E2" s="738"/>
      <c r="F2" s="738"/>
      <c r="G2" s="738"/>
      <c r="H2" s="738"/>
      <c r="I2" s="738"/>
      <c r="J2" s="738"/>
      <c r="K2" s="738"/>
      <c r="L2" s="738"/>
      <c r="M2" s="738"/>
    </row>
    <row r="3" spans="1:13" s="57" customFormat="1" ht="11.1" customHeight="1" thickBot="1">
      <c r="A3" s="257"/>
      <c r="B3" s="257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13" s="57" customFormat="1">
      <c r="A4" s="1440" t="s">
        <v>146</v>
      </c>
      <c r="B4" s="1436" t="s">
        <v>224</v>
      </c>
      <c r="C4" s="1437"/>
      <c r="D4" s="1437"/>
      <c r="E4" s="1438"/>
      <c r="F4" s="1436" t="s">
        <v>225</v>
      </c>
      <c r="G4" s="1437"/>
      <c r="H4" s="1437"/>
      <c r="I4" s="1438"/>
      <c r="J4" s="1436" t="s">
        <v>226</v>
      </c>
      <c r="K4" s="1437"/>
      <c r="L4" s="1437"/>
      <c r="M4" s="1438"/>
    </row>
    <row r="5" spans="1:13" s="57" customFormat="1" ht="21.75" customHeight="1">
      <c r="A5" s="1441"/>
      <c r="B5" s="314" t="s">
        <v>615</v>
      </c>
      <c r="C5" s="268" t="s">
        <v>613</v>
      </c>
      <c r="D5" s="268" t="s">
        <v>218</v>
      </c>
      <c r="E5" s="269" t="s">
        <v>229</v>
      </c>
      <c r="F5" s="267" t="s">
        <v>615</v>
      </c>
      <c r="G5" s="268" t="s">
        <v>613</v>
      </c>
      <c r="H5" s="268" t="s">
        <v>218</v>
      </c>
      <c r="I5" s="269" t="s">
        <v>229</v>
      </c>
      <c r="J5" s="267" t="s">
        <v>615</v>
      </c>
      <c r="K5" s="268" t="s">
        <v>613</v>
      </c>
      <c r="L5" s="268" t="s">
        <v>218</v>
      </c>
      <c r="M5" s="269" t="s">
        <v>616</v>
      </c>
    </row>
    <row r="6" spans="1:13" s="478" customFormat="1" ht="12.75" customHeight="1">
      <c r="A6" s="829" t="s">
        <v>177</v>
      </c>
      <c r="B6" s="830">
        <v>112</v>
      </c>
      <c r="C6" s="831">
        <v>4</v>
      </c>
      <c r="D6" s="832">
        <v>7</v>
      </c>
      <c r="E6" s="833">
        <v>2</v>
      </c>
      <c r="F6" s="834">
        <v>626</v>
      </c>
      <c r="G6" s="831">
        <v>58</v>
      </c>
      <c r="H6" s="835">
        <v>24</v>
      </c>
      <c r="I6" s="836">
        <v>2</v>
      </c>
      <c r="J6" s="830"/>
      <c r="K6" s="837"/>
      <c r="L6" s="837"/>
      <c r="M6" s="838"/>
    </row>
    <row r="7" spans="1:13" s="478" customFormat="1" ht="12.75" customHeight="1">
      <c r="A7" s="839" t="s">
        <v>14</v>
      </c>
      <c r="B7" s="840">
        <v>339</v>
      </c>
      <c r="C7" s="748">
        <v>40</v>
      </c>
      <c r="D7" s="747">
        <v>14</v>
      </c>
      <c r="E7" s="841">
        <v>2</v>
      </c>
      <c r="F7" s="842">
        <v>1109</v>
      </c>
      <c r="G7" s="748">
        <v>70</v>
      </c>
      <c r="H7" s="843">
        <v>36</v>
      </c>
      <c r="I7" s="844">
        <v>3</v>
      </c>
      <c r="J7" s="840"/>
      <c r="K7" s="845"/>
      <c r="L7" s="845"/>
      <c r="M7" s="846"/>
    </row>
    <row r="8" spans="1:13" s="478" customFormat="1" ht="12.75" customHeight="1">
      <c r="A8" s="847" t="s">
        <v>19</v>
      </c>
      <c r="B8" s="840">
        <v>1456</v>
      </c>
      <c r="C8" s="748">
        <v>129</v>
      </c>
      <c r="D8" s="747">
        <v>36</v>
      </c>
      <c r="E8" s="841">
        <v>6</v>
      </c>
      <c r="F8" s="842">
        <v>5628</v>
      </c>
      <c r="G8" s="748">
        <v>276</v>
      </c>
      <c r="H8" s="843">
        <v>145</v>
      </c>
      <c r="I8" s="844">
        <v>8</v>
      </c>
      <c r="J8" s="840">
        <v>220</v>
      </c>
      <c r="K8" s="845">
        <v>20</v>
      </c>
      <c r="L8" s="845">
        <v>7</v>
      </c>
      <c r="M8" s="846">
        <v>2</v>
      </c>
    </row>
    <row r="9" spans="1:13" s="478" customFormat="1" ht="12.75" customHeight="1">
      <c r="A9" s="839" t="s">
        <v>28</v>
      </c>
      <c r="B9" s="840">
        <v>1074</v>
      </c>
      <c r="C9" s="748">
        <v>42</v>
      </c>
      <c r="D9" s="747">
        <v>16</v>
      </c>
      <c r="E9" s="841">
        <v>3</v>
      </c>
      <c r="F9" s="842">
        <v>487</v>
      </c>
      <c r="G9" s="747">
        <v>26</v>
      </c>
      <c r="H9" s="843">
        <v>9</v>
      </c>
      <c r="I9" s="844">
        <v>1</v>
      </c>
      <c r="J9" s="840"/>
      <c r="K9" s="845"/>
      <c r="L9" s="845"/>
      <c r="M9" s="846"/>
    </row>
    <row r="10" spans="1:13" s="478" customFormat="1" ht="12.75" customHeight="1">
      <c r="A10" s="839" t="s">
        <v>35</v>
      </c>
      <c r="B10" s="848"/>
      <c r="C10" s="748"/>
      <c r="D10" s="845"/>
      <c r="E10" s="846"/>
      <c r="F10" s="842"/>
      <c r="G10" s="747"/>
      <c r="H10" s="843"/>
      <c r="I10" s="844"/>
      <c r="J10" s="840"/>
      <c r="K10" s="845"/>
      <c r="L10" s="845"/>
      <c r="M10" s="846"/>
    </row>
    <row r="11" spans="1:13" s="478" customFormat="1" ht="12.75" customHeight="1">
      <c r="A11" s="839" t="s">
        <v>40</v>
      </c>
      <c r="B11" s="848"/>
      <c r="C11" s="748"/>
      <c r="D11" s="845"/>
      <c r="E11" s="846"/>
      <c r="F11" s="842">
        <v>62</v>
      </c>
      <c r="G11" s="747">
        <v>17</v>
      </c>
      <c r="H11" s="843">
        <v>5</v>
      </c>
      <c r="I11" s="844">
        <v>1</v>
      </c>
      <c r="J11" s="840"/>
      <c r="K11" s="845"/>
      <c r="L11" s="845"/>
      <c r="M11" s="846"/>
    </row>
    <row r="12" spans="1:13" s="478" customFormat="1" ht="12.75" customHeight="1">
      <c r="A12" s="839" t="s">
        <v>617</v>
      </c>
      <c r="B12" s="840">
        <v>186</v>
      </c>
      <c r="C12" s="748">
        <v>10</v>
      </c>
      <c r="D12" s="747">
        <v>6</v>
      </c>
      <c r="E12" s="841">
        <v>2</v>
      </c>
      <c r="F12" s="842">
        <v>1391</v>
      </c>
      <c r="G12" s="748">
        <v>64</v>
      </c>
      <c r="H12" s="843">
        <v>28</v>
      </c>
      <c r="I12" s="844">
        <v>1</v>
      </c>
      <c r="J12" s="840"/>
      <c r="K12" s="845"/>
      <c r="L12" s="845"/>
      <c r="M12" s="846"/>
    </row>
    <row r="13" spans="1:13" s="478" customFormat="1" ht="12.75" customHeight="1">
      <c r="A13" s="839" t="s">
        <v>618</v>
      </c>
      <c r="B13" s="840">
        <v>55</v>
      </c>
      <c r="C13" s="748">
        <v>9</v>
      </c>
      <c r="D13" s="747">
        <v>4</v>
      </c>
      <c r="E13" s="841">
        <v>1</v>
      </c>
      <c r="F13" s="842">
        <v>314</v>
      </c>
      <c r="G13" s="748">
        <v>26</v>
      </c>
      <c r="H13" s="843">
        <v>12</v>
      </c>
      <c r="I13" s="844">
        <v>1</v>
      </c>
      <c r="J13" s="840"/>
      <c r="K13" s="845"/>
      <c r="L13" s="845"/>
      <c r="M13" s="846"/>
    </row>
    <row r="14" spans="1:13" s="478" customFormat="1" ht="12.75" customHeight="1">
      <c r="A14" s="839" t="s">
        <v>60</v>
      </c>
      <c r="B14" s="840">
        <v>459</v>
      </c>
      <c r="C14" s="748">
        <v>37</v>
      </c>
      <c r="D14" s="747">
        <v>21</v>
      </c>
      <c r="E14" s="841">
        <v>4</v>
      </c>
      <c r="F14" s="842">
        <v>1260</v>
      </c>
      <c r="G14" s="748">
        <v>112</v>
      </c>
      <c r="H14" s="843">
        <v>34</v>
      </c>
      <c r="I14" s="844">
        <v>2</v>
      </c>
      <c r="J14" s="840"/>
      <c r="K14" s="845"/>
      <c r="L14" s="845"/>
      <c r="M14" s="846"/>
    </row>
    <row r="15" spans="1:13" s="478" customFormat="1" ht="12.75" customHeight="1">
      <c r="A15" s="839" t="s">
        <v>68</v>
      </c>
      <c r="B15" s="849"/>
      <c r="C15" s="748"/>
      <c r="D15" s="845"/>
      <c r="E15" s="846"/>
      <c r="F15" s="842"/>
      <c r="G15" s="850"/>
      <c r="H15" s="843"/>
      <c r="I15" s="844"/>
      <c r="J15" s="840"/>
      <c r="K15" s="845"/>
      <c r="L15" s="845"/>
      <c r="M15" s="846"/>
    </row>
    <row r="16" spans="1:13" s="478" customFormat="1" ht="12.75" customHeight="1">
      <c r="A16" s="839" t="s">
        <v>72</v>
      </c>
      <c r="B16" s="840">
        <v>47</v>
      </c>
      <c r="C16" s="748">
        <v>8</v>
      </c>
      <c r="D16" s="845">
        <v>2</v>
      </c>
      <c r="E16" s="846">
        <v>1</v>
      </c>
      <c r="F16" s="842">
        <v>1023</v>
      </c>
      <c r="G16" s="748">
        <v>79</v>
      </c>
      <c r="H16" s="843">
        <v>36</v>
      </c>
      <c r="I16" s="844">
        <v>2</v>
      </c>
      <c r="J16" s="840"/>
      <c r="K16" s="845"/>
      <c r="L16" s="845"/>
      <c r="M16" s="846"/>
    </row>
    <row r="17" spans="1:13" s="478" customFormat="1" ht="12.75" customHeight="1">
      <c r="A17" s="847" t="s">
        <v>79</v>
      </c>
      <c r="B17" s="848"/>
      <c r="C17" s="748"/>
      <c r="D17" s="845"/>
      <c r="E17" s="846"/>
      <c r="F17" s="842"/>
      <c r="G17" s="747"/>
      <c r="H17" s="843"/>
      <c r="I17" s="844"/>
      <c r="J17" s="840"/>
      <c r="K17" s="845"/>
      <c r="L17" s="845"/>
      <c r="M17" s="846"/>
    </row>
    <row r="18" spans="1:13" s="478" customFormat="1" ht="12.75" customHeight="1">
      <c r="A18" s="839" t="s">
        <v>82</v>
      </c>
      <c r="B18" s="840">
        <v>506</v>
      </c>
      <c r="C18" s="748">
        <v>39</v>
      </c>
      <c r="D18" s="845">
        <v>12</v>
      </c>
      <c r="E18" s="846">
        <v>2</v>
      </c>
      <c r="F18" s="842">
        <v>1120</v>
      </c>
      <c r="G18" s="748">
        <v>40</v>
      </c>
      <c r="H18" s="843">
        <v>23</v>
      </c>
      <c r="I18" s="844">
        <v>2</v>
      </c>
      <c r="J18" s="840"/>
      <c r="K18" s="845"/>
      <c r="L18" s="845"/>
      <c r="M18" s="846"/>
    </row>
    <row r="19" spans="1:13" s="478" customFormat="1" ht="12.75" customHeight="1">
      <c r="A19" s="839" t="s">
        <v>88</v>
      </c>
      <c r="B19" s="840">
        <v>229</v>
      </c>
      <c r="C19" s="748">
        <v>18</v>
      </c>
      <c r="D19" s="845">
        <v>6</v>
      </c>
      <c r="E19" s="846">
        <v>1</v>
      </c>
      <c r="F19" s="842">
        <v>717</v>
      </c>
      <c r="G19" s="748">
        <v>83</v>
      </c>
      <c r="H19" s="843">
        <v>32</v>
      </c>
      <c r="I19" s="844">
        <v>1</v>
      </c>
      <c r="J19" s="840"/>
      <c r="K19" s="845"/>
      <c r="L19" s="845"/>
      <c r="M19" s="846"/>
    </row>
    <row r="20" spans="1:13" s="478" customFormat="1" ht="12.75" customHeight="1">
      <c r="A20" s="839" t="s">
        <v>94</v>
      </c>
      <c r="B20" s="848"/>
      <c r="C20" s="748"/>
      <c r="D20" s="845"/>
      <c r="E20" s="846"/>
      <c r="F20" s="840"/>
      <c r="G20" s="845"/>
      <c r="H20" s="843"/>
      <c r="I20" s="844"/>
      <c r="J20" s="840"/>
      <c r="K20" s="845"/>
      <c r="L20" s="845"/>
      <c r="M20" s="846"/>
    </row>
    <row r="21" spans="1:13" s="478" customFormat="1" ht="12.75" customHeight="1">
      <c r="A21" s="847" t="s">
        <v>98</v>
      </c>
      <c r="B21" s="848"/>
      <c r="C21" s="748"/>
      <c r="D21" s="845"/>
      <c r="E21" s="846"/>
      <c r="F21" s="840">
        <v>300</v>
      </c>
      <c r="G21" s="845">
        <v>22</v>
      </c>
      <c r="H21" s="843">
        <v>18</v>
      </c>
      <c r="I21" s="844">
        <v>1</v>
      </c>
      <c r="J21" s="840"/>
      <c r="K21" s="845"/>
      <c r="L21" s="845"/>
      <c r="M21" s="846"/>
    </row>
    <row r="22" spans="1:13" s="478" customFormat="1" ht="12.75" customHeight="1">
      <c r="A22" s="839" t="s">
        <v>102</v>
      </c>
      <c r="B22" s="848"/>
      <c r="C22" s="748"/>
      <c r="D22" s="845"/>
      <c r="E22" s="846"/>
      <c r="F22" s="840"/>
      <c r="G22" s="845"/>
      <c r="H22" s="843"/>
      <c r="I22" s="844"/>
      <c r="J22" s="840"/>
      <c r="K22" s="845"/>
      <c r="L22" s="845"/>
      <c r="M22" s="846"/>
    </row>
    <row r="23" spans="1:13" s="478" customFormat="1" ht="12.75" customHeight="1">
      <c r="A23" s="839" t="s">
        <v>108</v>
      </c>
      <c r="B23" s="840">
        <v>95</v>
      </c>
      <c r="C23" s="748">
        <v>6</v>
      </c>
      <c r="D23" s="845">
        <v>3</v>
      </c>
      <c r="E23" s="846">
        <v>1</v>
      </c>
      <c r="F23" s="840">
        <v>142</v>
      </c>
      <c r="G23" s="748">
        <v>14</v>
      </c>
      <c r="H23" s="843">
        <v>6</v>
      </c>
      <c r="I23" s="844">
        <v>1</v>
      </c>
      <c r="J23" s="840"/>
      <c r="K23" s="845"/>
      <c r="L23" s="845"/>
      <c r="M23" s="846"/>
    </row>
    <row r="24" spans="1:13" s="478" customFormat="1" ht="12.75" customHeight="1">
      <c r="A24" s="839" t="s">
        <v>114</v>
      </c>
      <c r="B24" s="840">
        <v>420</v>
      </c>
      <c r="C24" s="748">
        <v>46</v>
      </c>
      <c r="D24" s="845">
        <v>12</v>
      </c>
      <c r="E24" s="846">
        <v>3</v>
      </c>
      <c r="F24" s="840"/>
      <c r="G24" s="850"/>
      <c r="H24" s="843"/>
      <c r="I24" s="844"/>
      <c r="J24" s="840"/>
      <c r="K24" s="845"/>
      <c r="L24" s="845"/>
      <c r="M24" s="846"/>
    </row>
    <row r="25" spans="1:13" s="478" customFormat="1" ht="12.75" customHeight="1">
      <c r="A25" s="839" t="s">
        <v>119</v>
      </c>
      <c r="B25" s="840">
        <v>12</v>
      </c>
      <c r="C25" s="748">
        <v>2</v>
      </c>
      <c r="D25" s="845">
        <v>2</v>
      </c>
      <c r="E25" s="846">
        <v>1</v>
      </c>
      <c r="F25" s="840">
        <v>108</v>
      </c>
      <c r="G25" s="748">
        <v>14</v>
      </c>
      <c r="H25" s="851">
        <v>8</v>
      </c>
      <c r="I25" s="844">
        <v>1</v>
      </c>
      <c r="J25" s="840"/>
      <c r="K25" s="845"/>
      <c r="L25" s="845"/>
      <c r="M25" s="846"/>
    </row>
    <row r="26" spans="1:13" s="478" customFormat="1" ht="12.75" customHeight="1">
      <c r="A26" s="847" t="s">
        <v>127</v>
      </c>
      <c r="B26" s="840">
        <v>244</v>
      </c>
      <c r="C26" s="748">
        <v>40</v>
      </c>
      <c r="D26" s="845">
        <v>21</v>
      </c>
      <c r="E26" s="846">
        <v>4</v>
      </c>
      <c r="F26" s="840">
        <v>559</v>
      </c>
      <c r="G26" s="748">
        <v>58</v>
      </c>
      <c r="H26" s="843">
        <v>23</v>
      </c>
      <c r="I26" s="844">
        <v>1</v>
      </c>
      <c r="J26" s="840"/>
      <c r="K26" s="845"/>
      <c r="L26" s="845"/>
      <c r="M26" s="846"/>
    </row>
    <row r="27" spans="1:13" s="478" customFormat="1" ht="12.75" customHeight="1" thickBot="1">
      <c r="A27" s="852" t="s">
        <v>134</v>
      </c>
      <c r="B27" s="848"/>
      <c r="C27" s="845"/>
      <c r="D27" s="845"/>
      <c r="E27" s="846"/>
      <c r="F27" s="840"/>
      <c r="G27" s="845"/>
      <c r="H27" s="845"/>
      <c r="I27" s="844"/>
      <c r="J27" s="840"/>
      <c r="K27" s="845"/>
      <c r="L27" s="845"/>
      <c r="M27" s="846"/>
    </row>
    <row r="28" spans="1:13" s="478" customFormat="1" ht="12.75" customHeight="1" thickBot="1">
      <c r="A28" s="853" t="s">
        <v>143</v>
      </c>
      <c r="B28" s="854">
        <f t="shared" ref="B28:M28" si="0">SUM(B6:B27)</f>
        <v>5234</v>
      </c>
      <c r="C28" s="855">
        <f t="shared" si="0"/>
        <v>430</v>
      </c>
      <c r="D28" s="856">
        <f t="shared" si="0"/>
        <v>162</v>
      </c>
      <c r="E28" s="857">
        <f t="shared" si="0"/>
        <v>33</v>
      </c>
      <c r="F28" s="854">
        <f t="shared" si="0"/>
        <v>14846</v>
      </c>
      <c r="G28" s="856">
        <f t="shared" si="0"/>
        <v>959</v>
      </c>
      <c r="H28" s="856">
        <f t="shared" si="0"/>
        <v>439</v>
      </c>
      <c r="I28" s="857">
        <f t="shared" si="0"/>
        <v>28</v>
      </c>
      <c r="J28" s="858">
        <f t="shared" si="0"/>
        <v>220</v>
      </c>
      <c r="K28" s="856">
        <f t="shared" si="0"/>
        <v>20</v>
      </c>
      <c r="L28" s="856">
        <f t="shared" si="0"/>
        <v>7</v>
      </c>
      <c r="M28" s="857">
        <f t="shared" si="0"/>
        <v>2</v>
      </c>
    </row>
    <row r="29" spans="1:13" s="224" customFormat="1" ht="13.8">
      <c r="A29" s="735" t="s">
        <v>619</v>
      </c>
      <c r="B29" s="736"/>
      <c r="C29" s="737"/>
      <c r="D29" s="737"/>
      <c r="E29" s="737"/>
      <c r="F29" s="737"/>
      <c r="G29" s="737"/>
      <c r="H29" s="737"/>
      <c r="I29" s="737"/>
      <c r="J29" s="737"/>
      <c r="K29" s="737"/>
      <c r="L29" s="737"/>
      <c r="M29" s="737"/>
    </row>
    <row r="30" spans="1:13" s="224" customFormat="1" ht="13.8">
      <c r="A30" s="735" t="s">
        <v>227</v>
      </c>
      <c r="B30" s="736"/>
      <c r="C30" s="737"/>
      <c r="D30" s="737"/>
      <c r="E30" s="737"/>
      <c r="F30" s="737"/>
      <c r="G30" s="737"/>
      <c r="H30" s="737"/>
      <c r="I30" s="737"/>
      <c r="J30" s="737"/>
      <c r="K30" s="737"/>
      <c r="L30" s="737"/>
      <c r="M30" s="737"/>
    </row>
    <row r="31" spans="1:13" s="57" customFormat="1" ht="15" thickBot="1">
      <c r="A31" s="257"/>
      <c r="B31" s="257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</row>
    <row r="32" spans="1:13" s="57" customFormat="1">
      <c r="A32" s="1440" t="s">
        <v>146</v>
      </c>
      <c r="B32" s="259" t="s">
        <v>224</v>
      </c>
      <c r="C32" s="260"/>
      <c r="D32" s="260"/>
      <c r="E32" s="261"/>
      <c r="F32" s="1436" t="s">
        <v>225</v>
      </c>
      <c r="G32" s="1437"/>
      <c r="H32" s="1437"/>
      <c r="I32" s="1438"/>
      <c r="J32" s="1436" t="s">
        <v>226</v>
      </c>
      <c r="K32" s="1437"/>
      <c r="L32" s="1437"/>
      <c r="M32" s="1438"/>
    </row>
    <row r="33" spans="1:14" s="57" customFormat="1" ht="24.75" customHeight="1">
      <c r="A33" s="1441"/>
      <c r="B33" s="315" t="s">
        <v>615</v>
      </c>
      <c r="C33" s="270" t="s">
        <v>613</v>
      </c>
      <c r="D33" s="270" t="s">
        <v>218</v>
      </c>
      <c r="E33" s="266" t="s">
        <v>228</v>
      </c>
      <c r="F33" s="265" t="s">
        <v>615</v>
      </c>
      <c r="G33" s="270" t="s">
        <v>613</v>
      </c>
      <c r="H33" s="270" t="s">
        <v>218</v>
      </c>
      <c r="I33" s="266" t="s">
        <v>228</v>
      </c>
      <c r="J33" s="267" t="s">
        <v>615</v>
      </c>
      <c r="K33" s="270" t="s">
        <v>613</v>
      </c>
      <c r="L33" s="270" t="s">
        <v>218</v>
      </c>
      <c r="M33" s="266" t="s">
        <v>228</v>
      </c>
    </row>
    <row r="34" spans="1:14" s="478" customFormat="1" ht="12.75" customHeight="1">
      <c r="A34" s="829" t="s">
        <v>177</v>
      </c>
      <c r="B34" s="830">
        <v>816</v>
      </c>
      <c r="C34" s="837">
        <v>13</v>
      </c>
      <c r="D34" s="831">
        <v>18</v>
      </c>
      <c r="E34" s="836">
        <v>10</v>
      </c>
      <c r="F34" s="1032">
        <v>350</v>
      </c>
      <c r="G34" s="837">
        <v>8</v>
      </c>
      <c r="H34" s="832">
        <v>10</v>
      </c>
      <c r="I34" s="833">
        <v>2</v>
      </c>
      <c r="J34" s="830">
        <v>17</v>
      </c>
      <c r="K34" s="837">
        <v>2</v>
      </c>
      <c r="L34" s="837">
        <v>1</v>
      </c>
      <c r="M34" s="838">
        <v>1</v>
      </c>
      <c r="N34" s="1033"/>
    </row>
    <row r="35" spans="1:14" s="478" customFormat="1" ht="12.75" customHeight="1">
      <c r="A35" s="839" t="s">
        <v>14</v>
      </c>
      <c r="B35" s="840">
        <v>249</v>
      </c>
      <c r="C35" s="851">
        <v>24</v>
      </c>
      <c r="D35" s="748">
        <v>17</v>
      </c>
      <c r="E35" s="844">
        <v>3</v>
      </c>
      <c r="F35" s="1034">
        <v>32</v>
      </c>
      <c r="G35" s="845">
        <v>18</v>
      </c>
      <c r="H35" s="747">
        <v>11</v>
      </c>
      <c r="I35" s="841">
        <v>1</v>
      </c>
      <c r="J35" s="849"/>
      <c r="K35" s="845"/>
      <c r="L35" s="850"/>
      <c r="M35" s="1035"/>
    </row>
    <row r="36" spans="1:14" s="478" customFormat="1" ht="12.75" customHeight="1">
      <c r="A36" s="847" t="s">
        <v>19</v>
      </c>
      <c r="B36" s="840">
        <v>3426</v>
      </c>
      <c r="C36" s="851">
        <v>166</v>
      </c>
      <c r="D36" s="748">
        <v>100</v>
      </c>
      <c r="E36" s="844">
        <v>32</v>
      </c>
      <c r="F36" s="1034">
        <v>4154</v>
      </c>
      <c r="G36" s="845">
        <v>228</v>
      </c>
      <c r="H36" s="747">
        <v>114</v>
      </c>
      <c r="I36" s="841">
        <v>19</v>
      </c>
      <c r="J36" s="1034">
        <v>4948</v>
      </c>
      <c r="K36" s="845">
        <v>236</v>
      </c>
      <c r="L36" s="845">
        <v>80</v>
      </c>
      <c r="M36" s="846">
        <v>14</v>
      </c>
    </row>
    <row r="37" spans="1:14" s="478" customFormat="1" ht="12.75" customHeight="1">
      <c r="A37" s="839" t="s">
        <v>28</v>
      </c>
      <c r="B37" s="840"/>
      <c r="C37" s="851"/>
      <c r="D37" s="748"/>
      <c r="E37" s="844"/>
      <c r="F37" s="1034"/>
      <c r="G37" s="845"/>
      <c r="H37" s="747"/>
      <c r="I37" s="841"/>
      <c r="J37" s="849"/>
      <c r="K37" s="845"/>
      <c r="L37" s="845"/>
      <c r="M37" s="846"/>
    </row>
    <row r="38" spans="1:14" s="478" customFormat="1" ht="12.75" customHeight="1">
      <c r="A38" s="839" t="s">
        <v>35</v>
      </c>
      <c r="B38" s="848"/>
      <c r="C38" s="851"/>
      <c r="D38" s="748"/>
      <c r="E38" s="844"/>
      <c r="F38" s="1034"/>
      <c r="G38" s="845"/>
      <c r="H38" s="747"/>
      <c r="I38" s="841"/>
      <c r="J38" s="840"/>
      <c r="K38" s="845"/>
      <c r="L38" s="845"/>
      <c r="M38" s="846"/>
      <c r="N38" s="1033"/>
    </row>
    <row r="39" spans="1:14" s="478" customFormat="1" ht="12.75" customHeight="1">
      <c r="A39" s="839" t="s">
        <v>40</v>
      </c>
      <c r="B39" s="848">
        <v>3</v>
      </c>
      <c r="C39" s="1036">
        <v>1</v>
      </c>
      <c r="D39" s="748">
        <v>1</v>
      </c>
      <c r="E39" s="844">
        <v>1</v>
      </c>
      <c r="F39" s="1034"/>
      <c r="G39" s="845"/>
      <c r="H39" s="747"/>
      <c r="I39" s="841"/>
      <c r="J39" s="840"/>
      <c r="K39" s="845"/>
      <c r="L39" s="845"/>
      <c r="M39" s="846"/>
      <c r="N39" s="494"/>
    </row>
    <row r="40" spans="1:14" s="478" customFormat="1" ht="12.75" customHeight="1">
      <c r="A40" s="839" t="s">
        <v>617</v>
      </c>
      <c r="B40" s="840">
        <v>161</v>
      </c>
      <c r="C40" s="1036">
        <v>36</v>
      </c>
      <c r="D40" s="748">
        <v>9</v>
      </c>
      <c r="E40" s="844">
        <v>2</v>
      </c>
      <c r="F40" s="1034">
        <v>117</v>
      </c>
      <c r="G40" s="845">
        <v>11</v>
      </c>
      <c r="H40" s="747">
        <v>3</v>
      </c>
      <c r="I40" s="841">
        <v>1</v>
      </c>
      <c r="J40" s="848"/>
      <c r="K40" s="1037"/>
      <c r="L40" s="1037"/>
      <c r="M40" s="1038"/>
    </row>
    <row r="41" spans="1:14" s="478" customFormat="1" ht="12.75" customHeight="1">
      <c r="A41" s="839" t="s">
        <v>618</v>
      </c>
      <c r="B41" s="840"/>
      <c r="C41" s="851"/>
      <c r="D41" s="748"/>
      <c r="E41" s="844"/>
      <c r="F41" s="1034"/>
      <c r="G41" s="845"/>
      <c r="H41" s="747"/>
      <c r="I41" s="841"/>
      <c r="J41" s="848"/>
      <c r="K41" s="1037"/>
      <c r="L41" s="1037"/>
      <c r="M41" s="1038"/>
    </row>
    <row r="42" spans="1:14" s="478" customFormat="1" ht="12.75" customHeight="1">
      <c r="A42" s="839" t="s">
        <v>60</v>
      </c>
      <c r="B42" s="840">
        <v>255</v>
      </c>
      <c r="C42" s="851">
        <v>17</v>
      </c>
      <c r="D42" s="748">
        <v>14</v>
      </c>
      <c r="E42" s="844">
        <v>4</v>
      </c>
      <c r="F42" s="1034">
        <v>567</v>
      </c>
      <c r="G42" s="845">
        <v>21</v>
      </c>
      <c r="H42" s="747">
        <v>12</v>
      </c>
      <c r="I42" s="841">
        <v>2</v>
      </c>
      <c r="J42" s="848"/>
      <c r="K42" s="1037"/>
      <c r="L42" s="1037"/>
      <c r="M42" s="1038"/>
    </row>
    <row r="43" spans="1:14" s="478" customFormat="1" ht="12.75" customHeight="1">
      <c r="A43" s="839" t="s">
        <v>68</v>
      </c>
      <c r="B43" s="849"/>
      <c r="C43" s="851"/>
      <c r="D43" s="748"/>
      <c r="E43" s="844"/>
      <c r="F43" s="1034"/>
      <c r="G43" s="845"/>
      <c r="H43" s="747"/>
      <c r="I43" s="841"/>
      <c r="J43" s="848"/>
      <c r="K43" s="1037"/>
      <c r="L43" s="1037"/>
      <c r="M43" s="1038"/>
    </row>
    <row r="44" spans="1:14" s="478" customFormat="1" ht="12.75" customHeight="1">
      <c r="A44" s="839" t="s">
        <v>72</v>
      </c>
      <c r="B44" s="840">
        <v>802</v>
      </c>
      <c r="C44" s="1036">
        <v>44</v>
      </c>
      <c r="D44" s="748">
        <v>22</v>
      </c>
      <c r="E44" s="844">
        <v>6</v>
      </c>
      <c r="F44" s="1034">
        <v>277</v>
      </c>
      <c r="G44" s="845">
        <v>43</v>
      </c>
      <c r="H44" s="747">
        <v>19</v>
      </c>
      <c r="I44" s="841">
        <v>3</v>
      </c>
      <c r="J44" s="1034">
        <v>32</v>
      </c>
      <c r="K44" s="845">
        <v>2</v>
      </c>
      <c r="L44" s="845">
        <v>1</v>
      </c>
      <c r="M44" s="846">
        <v>1</v>
      </c>
    </row>
    <row r="45" spans="1:14" s="478" customFormat="1" ht="12.75" customHeight="1">
      <c r="A45" s="847" t="s">
        <v>79</v>
      </c>
      <c r="B45" s="848">
        <v>132</v>
      </c>
      <c r="C45" s="1036">
        <v>4</v>
      </c>
      <c r="D45" s="748">
        <v>5</v>
      </c>
      <c r="E45" s="844">
        <v>1</v>
      </c>
      <c r="F45" s="1034"/>
      <c r="G45" s="845"/>
      <c r="H45" s="747"/>
      <c r="I45" s="841"/>
      <c r="J45" s="840"/>
      <c r="K45" s="845"/>
      <c r="L45" s="845"/>
      <c r="M45" s="846"/>
    </row>
    <row r="46" spans="1:14" s="478" customFormat="1" ht="12.75" customHeight="1">
      <c r="A46" s="839" t="s">
        <v>82</v>
      </c>
      <c r="B46" s="840">
        <v>243</v>
      </c>
      <c r="C46" s="1036">
        <v>8</v>
      </c>
      <c r="D46" s="748">
        <v>10</v>
      </c>
      <c r="E46" s="844">
        <v>6</v>
      </c>
      <c r="F46" s="1034"/>
      <c r="G46" s="845"/>
      <c r="H46" s="747"/>
      <c r="I46" s="841"/>
      <c r="J46" s="1034">
        <v>34</v>
      </c>
      <c r="K46" s="845">
        <v>2</v>
      </c>
      <c r="L46" s="845">
        <v>1</v>
      </c>
      <c r="M46" s="846">
        <v>1</v>
      </c>
    </row>
    <row r="47" spans="1:14" s="478" customFormat="1" ht="12.75" customHeight="1">
      <c r="A47" s="839" t="s">
        <v>88</v>
      </c>
      <c r="B47" s="840">
        <v>222</v>
      </c>
      <c r="C47" s="1036">
        <v>9</v>
      </c>
      <c r="D47" s="748">
        <v>3</v>
      </c>
      <c r="E47" s="844">
        <v>2</v>
      </c>
      <c r="F47" s="1034">
        <v>154</v>
      </c>
      <c r="G47" s="845">
        <v>33</v>
      </c>
      <c r="H47" s="747">
        <v>9</v>
      </c>
      <c r="I47" s="841">
        <v>2</v>
      </c>
      <c r="J47" s="840"/>
      <c r="K47" s="845"/>
      <c r="L47" s="845"/>
      <c r="M47" s="846"/>
    </row>
    <row r="48" spans="1:14" s="478" customFormat="1" ht="12.75" customHeight="1">
      <c r="A48" s="839" t="s">
        <v>94</v>
      </c>
      <c r="B48" s="848"/>
      <c r="C48" s="851"/>
      <c r="D48" s="748"/>
      <c r="E48" s="1039"/>
      <c r="F48" s="1034"/>
      <c r="G48" s="845"/>
      <c r="H48" s="747"/>
      <c r="I48" s="841"/>
      <c r="J48" s="840"/>
      <c r="K48" s="845"/>
      <c r="L48" s="845"/>
      <c r="M48" s="846"/>
    </row>
    <row r="49" spans="1:13" s="478" customFormat="1" ht="12.75" customHeight="1">
      <c r="A49" s="847" t="s">
        <v>98</v>
      </c>
      <c r="B49" s="848"/>
      <c r="C49" s="845"/>
      <c r="D49" s="748"/>
      <c r="E49" s="846"/>
      <c r="F49" s="1034"/>
      <c r="G49" s="845"/>
      <c r="H49" s="747"/>
      <c r="I49" s="841"/>
      <c r="J49" s="840"/>
      <c r="K49" s="845"/>
      <c r="L49" s="845"/>
      <c r="M49" s="846"/>
    </row>
    <row r="50" spans="1:13" s="478" customFormat="1" ht="12.75" customHeight="1">
      <c r="A50" s="839" t="s">
        <v>102</v>
      </c>
      <c r="B50" s="848"/>
      <c r="C50" s="845"/>
      <c r="D50" s="748"/>
      <c r="E50" s="846"/>
      <c r="F50" s="1034"/>
      <c r="G50" s="845"/>
      <c r="H50" s="747"/>
      <c r="I50" s="841"/>
      <c r="J50" s="840"/>
      <c r="K50" s="845"/>
      <c r="L50" s="845"/>
      <c r="M50" s="846"/>
    </row>
    <row r="51" spans="1:13" s="478" customFormat="1" ht="12.75" customHeight="1">
      <c r="A51" s="839" t="s">
        <v>108</v>
      </c>
      <c r="B51" s="840">
        <v>85</v>
      </c>
      <c r="C51" s="845">
        <v>6</v>
      </c>
      <c r="D51" s="748">
        <v>2</v>
      </c>
      <c r="E51" s="846">
        <v>1</v>
      </c>
      <c r="F51" s="1040">
        <v>41</v>
      </c>
      <c r="G51" s="1037">
        <v>4</v>
      </c>
      <c r="H51" s="747">
        <v>3</v>
      </c>
      <c r="I51" s="841">
        <v>1</v>
      </c>
      <c r="J51" s="848"/>
      <c r="K51" s="1037"/>
      <c r="L51" s="1037"/>
      <c r="M51" s="1038"/>
    </row>
    <row r="52" spans="1:13" s="478" customFormat="1" ht="12.75" customHeight="1">
      <c r="A52" s="839" t="s">
        <v>114</v>
      </c>
      <c r="B52" s="840"/>
      <c r="C52" s="845"/>
      <c r="D52" s="748"/>
      <c r="E52" s="846"/>
      <c r="F52" s="1034"/>
      <c r="G52" s="845"/>
      <c r="H52" s="747"/>
      <c r="I52" s="841"/>
      <c r="J52" s="840"/>
      <c r="K52" s="845"/>
      <c r="L52" s="845"/>
      <c r="M52" s="846"/>
    </row>
    <row r="53" spans="1:13" s="478" customFormat="1" ht="12.75" customHeight="1">
      <c r="A53" s="839" t="s">
        <v>119</v>
      </c>
      <c r="B53" s="840"/>
      <c r="C53" s="845"/>
      <c r="D53" s="748"/>
      <c r="E53" s="846"/>
      <c r="F53" s="1034"/>
      <c r="G53" s="845"/>
      <c r="H53" s="747"/>
      <c r="I53" s="841"/>
      <c r="J53" s="840"/>
      <c r="K53" s="845"/>
      <c r="L53" s="845"/>
      <c r="M53" s="846"/>
    </row>
    <row r="54" spans="1:13" s="478" customFormat="1" ht="12.75" customHeight="1">
      <c r="A54" s="847" t="s">
        <v>127</v>
      </c>
      <c r="B54" s="840">
        <v>1740</v>
      </c>
      <c r="C54" s="845">
        <v>53</v>
      </c>
      <c r="D54" s="748">
        <v>35</v>
      </c>
      <c r="E54" s="846">
        <v>15</v>
      </c>
      <c r="F54" s="1034">
        <v>423</v>
      </c>
      <c r="G54" s="845">
        <v>32</v>
      </c>
      <c r="H54" s="747">
        <v>21</v>
      </c>
      <c r="I54" s="841">
        <v>5</v>
      </c>
      <c r="J54" s="840">
        <v>567</v>
      </c>
      <c r="K54" s="845">
        <v>41</v>
      </c>
      <c r="L54" s="845">
        <v>19</v>
      </c>
      <c r="M54" s="846">
        <v>5</v>
      </c>
    </row>
    <row r="55" spans="1:13" s="478" customFormat="1" ht="12.75" customHeight="1" thickBot="1">
      <c r="A55" s="839" t="s">
        <v>134</v>
      </c>
      <c r="B55" s="848">
        <v>54</v>
      </c>
      <c r="C55" s="845">
        <v>6</v>
      </c>
      <c r="D55" s="748">
        <v>3</v>
      </c>
      <c r="E55" s="846">
        <v>1</v>
      </c>
      <c r="F55" s="1034">
        <v>346</v>
      </c>
      <c r="G55" s="845">
        <v>24</v>
      </c>
      <c r="H55" s="747">
        <v>8</v>
      </c>
      <c r="I55" s="841">
        <v>1</v>
      </c>
      <c r="J55" s="840"/>
      <c r="K55" s="845"/>
      <c r="L55" s="845"/>
      <c r="M55" s="846"/>
    </row>
    <row r="56" spans="1:13" s="478" customFormat="1" ht="14.25" customHeight="1" thickBot="1">
      <c r="A56" s="1041" t="s">
        <v>143</v>
      </c>
      <c r="B56" s="854">
        <f>SUM(B34:B55)</f>
        <v>8188</v>
      </c>
      <c r="C56" s="855">
        <f>SUM(C34:C55)</f>
        <v>387</v>
      </c>
      <c r="D56" s="856">
        <f t="shared" ref="D56:M56" si="1">SUM(D34:D55)</f>
        <v>239</v>
      </c>
      <c r="E56" s="857">
        <f>SUM(E34:E55)</f>
        <v>84</v>
      </c>
      <c r="F56" s="858">
        <f>SUM(F34:F55)</f>
        <v>6461</v>
      </c>
      <c r="G56" s="856">
        <f>SUM(G34:G55)</f>
        <v>422</v>
      </c>
      <c r="H56" s="856">
        <f>SUM(H34:H55)</f>
        <v>210</v>
      </c>
      <c r="I56" s="857">
        <f t="shared" si="1"/>
        <v>37</v>
      </c>
      <c r="J56" s="858">
        <f t="shared" si="1"/>
        <v>5598</v>
      </c>
      <c r="K56" s="856">
        <f>SUM(K34:K55)</f>
        <v>283</v>
      </c>
      <c r="L56" s="856">
        <f t="shared" si="1"/>
        <v>102</v>
      </c>
      <c r="M56" s="857">
        <f t="shared" si="1"/>
        <v>22</v>
      </c>
    </row>
    <row r="57" spans="1:13" s="224" customFormat="1" ht="13.8">
      <c r="A57" s="1439" t="s">
        <v>620</v>
      </c>
      <c r="B57" s="1439"/>
      <c r="C57" s="1439"/>
      <c r="D57" s="1439"/>
      <c r="E57" s="1439"/>
      <c r="F57" s="1439"/>
      <c r="G57" s="1439"/>
      <c r="H57" s="1439"/>
      <c r="I57" s="1439"/>
      <c r="J57" s="1439"/>
      <c r="K57" s="1439"/>
      <c r="L57" s="1439"/>
      <c r="M57" s="1439"/>
    </row>
    <row r="58" spans="1:13" s="224" customFormat="1" ht="13.8">
      <c r="A58" s="1439" t="s">
        <v>227</v>
      </c>
      <c r="B58" s="1439"/>
      <c r="C58" s="1439"/>
      <c r="D58" s="1439"/>
      <c r="E58" s="1439"/>
      <c r="F58" s="1439"/>
      <c r="G58" s="1439"/>
      <c r="H58" s="1439"/>
      <c r="I58" s="1439"/>
      <c r="J58" s="1439"/>
      <c r="K58" s="1439"/>
      <c r="L58" s="1439"/>
      <c r="M58" s="1439"/>
    </row>
    <row r="59" spans="1:13" s="57" customFormat="1" ht="15" thickBot="1">
      <c r="A59" s="257"/>
      <c r="B59" s="257"/>
      <c r="C59" s="258"/>
      <c r="D59" s="258"/>
      <c r="E59" s="258"/>
      <c r="F59" s="258"/>
      <c r="G59" s="258"/>
      <c r="H59" s="258"/>
      <c r="I59" s="258"/>
      <c r="J59" s="258"/>
      <c r="K59" s="258"/>
      <c r="L59" s="258"/>
      <c r="M59" s="258"/>
    </row>
    <row r="60" spans="1:13" s="57" customFormat="1">
      <c r="A60" s="1440" t="s">
        <v>146</v>
      </c>
      <c r="B60" s="262" t="s">
        <v>224</v>
      </c>
      <c r="C60" s="263"/>
      <c r="D60" s="263"/>
      <c r="E60" s="264"/>
      <c r="F60" s="1442" t="s">
        <v>225</v>
      </c>
      <c r="G60" s="1443"/>
      <c r="H60" s="1443"/>
      <c r="I60" s="1444"/>
      <c r="J60" s="1436" t="s">
        <v>226</v>
      </c>
      <c r="K60" s="1437"/>
      <c r="L60" s="1437"/>
      <c r="M60" s="1438"/>
    </row>
    <row r="61" spans="1:13" s="57" customFormat="1" ht="27" customHeight="1">
      <c r="A61" s="1441"/>
      <c r="B61" s="315" t="s">
        <v>615</v>
      </c>
      <c r="C61" s="270" t="s">
        <v>613</v>
      </c>
      <c r="D61" s="270" t="s">
        <v>218</v>
      </c>
      <c r="E61" s="266" t="s">
        <v>228</v>
      </c>
      <c r="F61" s="265" t="s">
        <v>615</v>
      </c>
      <c r="G61" s="270" t="s">
        <v>613</v>
      </c>
      <c r="H61" s="270" t="s">
        <v>218</v>
      </c>
      <c r="I61" s="266" t="s">
        <v>228</v>
      </c>
      <c r="J61" s="267" t="s">
        <v>615</v>
      </c>
      <c r="K61" s="270" t="s">
        <v>613</v>
      </c>
      <c r="L61" s="270" t="s">
        <v>218</v>
      </c>
      <c r="M61" s="266" t="s">
        <v>228</v>
      </c>
    </row>
    <row r="62" spans="1:13" s="478" customFormat="1" ht="12.75" customHeight="1">
      <c r="A62" s="1124" t="s">
        <v>177</v>
      </c>
      <c r="B62" s="830">
        <f t="shared" ref="B62:M62" si="2">+B34+B6</f>
        <v>928</v>
      </c>
      <c r="C62" s="1125">
        <f t="shared" si="2"/>
        <v>17</v>
      </c>
      <c r="D62" s="1125">
        <f t="shared" si="2"/>
        <v>25</v>
      </c>
      <c r="E62" s="1126">
        <f t="shared" si="2"/>
        <v>12</v>
      </c>
      <c r="F62" s="1127">
        <f t="shared" si="2"/>
        <v>976</v>
      </c>
      <c r="G62" s="1125">
        <f t="shared" si="2"/>
        <v>66</v>
      </c>
      <c r="H62" s="1125">
        <f t="shared" si="2"/>
        <v>34</v>
      </c>
      <c r="I62" s="1126">
        <f t="shared" si="2"/>
        <v>4</v>
      </c>
      <c r="J62" s="1127">
        <f t="shared" si="2"/>
        <v>17</v>
      </c>
      <c r="K62" s="1125">
        <f t="shared" si="2"/>
        <v>2</v>
      </c>
      <c r="L62" s="1125">
        <f t="shared" si="2"/>
        <v>1</v>
      </c>
      <c r="M62" s="1126">
        <f t="shared" si="2"/>
        <v>1</v>
      </c>
    </row>
    <row r="63" spans="1:13" s="478" customFormat="1" ht="12.75" customHeight="1">
      <c r="A63" s="1128" t="s">
        <v>14</v>
      </c>
      <c r="B63" s="840">
        <f t="shared" ref="B63:I64" si="3">+B35+B7</f>
        <v>588</v>
      </c>
      <c r="C63" s="1129">
        <f t="shared" si="3"/>
        <v>64</v>
      </c>
      <c r="D63" s="1129">
        <f t="shared" si="3"/>
        <v>31</v>
      </c>
      <c r="E63" s="1130">
        <f t="shared" si="3"/>
        <v>5</v>
      </c>
      <c r="F63" s="1131">
        <f t="shared" si="3"/>
        <v>1141</v>
      </c>
      <c r="G63" s="1129">
        <f t="shared" si="3"/>
        <v>88</v>
      </c>
      <c r="H63" s="1129">
        <f t="shared" si="3"/>
        <v>47</v>
      </c>
      <c r="I63" s="1130">
        <f t="shared" si="3"/>
        <v>4</v>
      </c>
      <c r="J63" s="1131"/>
      <c r="K63" s="1129"/>
      <c r="L63" s="1129"/>
      <c r="M63" s="1130"/>
    </row>
    <row r="64" spans="1:13" s="478" customFormat="1" ht="12.75" customHeight="1">
      <c r="A64" s="1132" t="s">
        <v>19</v>
      </c>
      <c r="B64" s="840">
        <f t="shared" si="3"/>
        <v>4882</v>
      </c>
      <c r="C64" s="1129">
        <f t="shared" si="3"/>
        <v>295</v>
      </c>
      <c r="D64" s="1129">
        <f t="shared" si="3"/>
        <v>136</v>
      </c>
      <c r="E64" s="1130">
        <f t="shared" si="3"/>
        <v>38</v>
      </c>
      <c r="F64" s="1131">
        <f t="shared" si="3"/>
        <v>9782</v>
      </c>
      <c r="G64" s="1129">
        <f t="shared" si="3"/>
        <v>504</v>
      </c>
      <c r="H64" s="1129">
        <f t="shared" si="3"/>
        <v>259</v>
      </c>
      <c r="I64" s="1130">
        <f t="shared" si="3"/>
        <v>27</v>
      </c>
      <c r="J64" s="1131">
        <f>+J36+J8</f>
        <v>5168</v>
      </c>
      <c r="K64" s="1129">
        <f>+K36+K8</f>
        <v>256</v>
      </c>
      <c r="L64" s="1129">
        <f>+L36+L8</f>
        <v>87</v>
      </c>
      <c r="M64" s="1130">
        <f>+M36+M8</f>
        <v>16</v>
      </c>
    </row>
    <row r="65" spans="1:35" s="478" customFormat="1" ht="12.75" customHeight="1">
      <c r="A65" s="1128" t="s">
        <v>28</v>
      </c>
      <c r="B65" s="840">
        <f t="shared" ref="B65:I65" si="4">+B37+B9</f>
        <v>1074</v>
      </c>
      <c r="C65" s="1129">
        <f t="shared" si="4"/>
        <v>42</v>
      </c>
      <c r="D65" s="1129">
        <f t="shared" si="4"/>
        <v>16</v>
      </c>
      <c r="E65" s="1130">
        <f t="shared" si="4"/>
        <v>3</v>
      </c>
      <c r="F65" s="1131">
        <f t="shared" si="4"/>
        <v>487</v>
      </c>
      <c r="G65" s="1129">
        <f t="shared" si="4"/>
        <v>26</v>
      </c>
      <c r="H65" s="1129">
        <f t="shared" si="4"/>
        <v>9</v>
      </c>
      <c r="I65" s="1130">
        <f t="shared" si="4"/>
        <v>1</v>
      </c>
      <c r="J65" s="1131"/>
      <c r="K65" s="1129"/>
      <c r="L65" s="1129"/>
      <c r="M65" s="1130"/>
    </row>
    <row r="66" spans="1:35" s="478" customFormat="1" ht="12.75" customHeight="1">
      <c r="A66" s="1128" t="s">
        <v>35</v>
      </c>
      <c r="B66" s="840"/>
      <c r="C66" s="1129"/>
      <c r="D66" s="1129"/>
      <c r="E66" s="1130"/>
      <c r="F66" s="1131"/>
      <c r="G66" s="1129"/>
      <c r="H66" s="1129"/>
      <c r="I66" s="1130"/>
      <c r="J66" s="1131"/>
      <c r="K66" s="1129"/>
      <c r="L66" s="1129"/>
      <c r="M66" s="1130"/>
    </row>
    <row r="67" spans="1:35" s="478" customFormat="1" ht="12.75" customHeight="1">
      <c r="A67" s="1128" t="s">
        <v>40</v>
      </c>
      <c r="B67" s="840">
        <f t="shared" ref="B67:I70" si="5">+B39+B11</f>
        <v>3</v>
      </c>
      <c r="C67" s="1129">
        <f t="shared" si="5"/>
        <v>1</v>
      </c>
      <c r="D67" s="1129">
        <f t="shared" si="5"/>
        <v>1</v>
      </c>
      <c r="E67" s="1130">
        <f t="shared" si="5"/>
        <v>1</v>
      </c>
      <c r="F67" s="1131">
        <f t="shared" si="5"/>
        <v>62</v>
      </c>
      <c r="G67" s="1129">
        <f t="shared" si="5"/>
        <v>17</v>
      </c>
      <c r="H67" s="1129">
        <f t="shared" si="5"/>
        <v>5</v>
      </c>
      <c r="I67" s="1130">
        <f t="shared" si="5"/>
        <v>1</v>
      </c>
      <c r="J67" s="1131"/>
      <c r="K67" s="1129"/>
      <c r="L67" s="1129"/>
      <c r="M67" s="1130"/>
      <c r="AI67" s="507"/>
    </row>
    <row r="68" spans="1:35" s="478" customFormat="1" ht="12.75" customHeight="1">
      <c r="A68" s="1128" t="s">
        <v>617</v>
      </c>
      <c r="B68" s="840">
        <f t="shared" si="5"/>
        <v>347</v>
      </c>
      <c r="C68" s="1129">
        <f t="shared" si="5"/>
        <v>46</v>
      </c>
      <c r="D68" s="1129">
        <f t="shared" si="5"/>
        <v>15</v>
      </c>
      <c r="E68" s="1130">
        <f t="shared" si="5"/>
        <v>4</v>
      </c>
      <c r="F68" s="1131">
        <f t="shared" si="5"/>
        <v>1508</v>
      </c>
      <c r="G68" s="1129">
        <f t="shared" si="5"/>
        <v>75</v>
      </c>
      <c r="H68" s="1129">
        <f t="shared" si="5"/>
        <v>31</v>
      </c>
      <c r="I68" s="1130">
        <f t="shared" si="5"/>
        <v>2</v>
      </c>
      <c r="J68" s="1131"/>
      <c r="K68" s="1129"/>
      <c r="L68" s="1129"/>
      <c r="M68" s="1130"/>
    </row>
    <row r="69" spans="1:35" s="478" customFormat="1" ht="12.75" customHeight="1">
      <c r="A69" s="1128" t="s">
        <v>618</v>
      </c>
      <c r="B69" s="840">
        <f t="shared" si="5"/>
        <v>55</v>
      </c>
      <c r="C69" s="1129">
        <f t="shared" si="5"/>
        <v>9</v>
      </c>
      <c r="D69" s="1129">
        <f t="shared" si="5"/>
        <v>4</v>
      </c>
      <c r="E69" s="1130">
        <f t="shared" si="5"/>
        <v>1</v>
      </c>
      <c r="F69" s="1131">
        <f t="shared" si="5"/>
        <v>314</v>
      </c>
      <c r="G69" s="1129">
        <f t="shared" si="5"/>
        <v>26</v>
      </c>
      <c r="H69" s="1129">
        <f t="shared" si="5"/>
        <v>12</v>
      </c>
      <c r="I69" s="1130">
        <f t="shared" si="5"/>
        <v>1</v>
      </c>
      <c r="J69" s="1131"/>
      <c r="K69" s="1129"/>
      <c r="L69" s="1129"/>
      <c r="M69" s="1130"/>
    </row>
    <row r="70" spans="1:35" s="478" customFormat="1" ht="12.75" customHeight="1">
      <c r="A70" s="1128" t="s">
        <v>60</v>
      </c>
      <c r="B70" s="840">
        <f t="shared" si="5"/>
        <v>714</v>
      </c>
      <c r="C70" s="1129">
        <f t="shared" si="5"/>
        <v>54</v>
      </c>
      <c r="D70" s="1129">
        <f t="shared" si="5"/>
        <v>35</v>
      </c>
      <c r="E70" s="1130">
        <f t="shared" si="5"/>
        <v>8</v>
      </c>
      <c r="F70" s="1131">
        <f t="shared" si="5"/>
        <v>1827</v>
      </c>
      <c r="G70" s="1129">
        <f t="shared" si="5"/>
        <v>133</v>
      </c>
      <c r="H70" s="1129">
        <f t="shared" si="5"/>
        <v>46</v>
      </c>
      <c r="I70" s="1130">
        <f t="shared" si="5"/>
        <v>4</v>
      </c>
      <c r="J70" s="1131"/>
      <c r="K70" s="1129"/>
      <c r="L70" s="1129"/>
      <c r="M70" s="1130"/>
    </row>
    <row r="71" spans="1:35" s="478" customFormat="1" ht="12.75" customHeight="1">
      <c r="A71" s="1128" t="s">
        <v>68</v>
      </c>
      <c r="B71" s="840"/>
      <c r="C71" s="1129"/>
      <c r="D71" s="1129"/>
      <c r="E71" s="1130"/>
      <c r="F71" s="1131"/>
      <c r="G71" s="1129"/>
      <c r="H71" s="1129"/>
      <c r="I71" s="1130"/>
      <c r="J71" s="1131"/>
      <c r="K71" s="1129"/>
      <c r="L71" s="1129"/>
      <c r="M71" s="1130"/>
    </row>
    <row r="72" spans="1:35" s="478" customFormat="1" ht="12.75" customHeight="1">
      <c r="A72" s="1128" t="s">
        <v>72</v>
      </c>
      <c r="B72" s="840">
        <f t="shared" ref="B72:M72" si="6">+B44+B16</f>
        <v>849</v>
      </c>
      <c r="C72" s="1129">
        <f t="shared" si="6"/>
        <v>52</v>
      </c>
      <c r="D72" s="1129">
        <f t="shared" si="6"/>
        <v>24</v>
      </c>
      <c r="E72" s="1130">
        <f t="shared" si="6"/>
        <v>7</v>
      </c>
      <c r="F72" s="1131">
        <f t="shared" si="6"/>
        <v>1300</v>
      </c>
      <c r="G72" s="1129">
        <f t="shared" si="6"/>
        <v>122</v>
      </c>
      <c r="H72" s="1129">
        <f t="shared" si="6"/>
        <v>55</v>
      </c>
      <c r="I72" s="1130">
        <f t="shared" si="6"/>
        <v>5</v>
      </c>
      <c r="J72" s="1131">
        <f t="shared" si="6"/>
        <v>32</v>
      </c>
      <c r="K72" s="1129">
        <f t="shared" si="6"/>
        <v>2</v>
      </c>
      <c r="L72" s="1129">
        <f t="shared" si="6"/>
        <v>1</v>
      </c>
      <c r="M72" s="1130">
        <f t="shared" si="6"/>
        <v>1</v>
      </c>
    </row>
    <row r="73" spans="1:35" s="478" customFormat="1" ht="12.75" customHeight="1">
      <c r="A73" s="1132" t="s">
        <v>79</v>
      </c>
      <c r="B73" s="840">
        <f t="shared" ref="B73:E75" si="7">+B45+B17</f>
        <v>132</v>
      </c>
      <c r="C73" s="1129">
        <f t="shared" si="7"/>
        <v>4</v>
      </c>
      <c r="D73" s="1129">
        <f t="shared" si="7"/>
        <v>5</v>
      </c>
      <c r="E73" s="1130">
        <f t="shared" si="7"/>
        <v>1</v>
      </c>
      <c r="F73" s="1131"/>
      <c r="G73" s="1129"/>
      <c r="H73" s="1129"/>
      <c r="I73" s="1130"/>
      <c r="J73" s="1131"/>
      <c r="K73" s="1129"/>
      <c r="L73" s="1129"/>
      <c r="M73" s="1130"/>
    </row>
    <row r="74" spans="1:35" s="478" customFormat="1" ht="12.75" customHeight="1">
      <c r="A74" s="1128" t="s">
        <v>82</v>
      </c>
      <c r="B74" s="840">
        <f t="shared" si="7"/>
        <v>749</v>
      </c>
      <c r="C74" s="1129">
        <f t="shared" si="7"/>
        <v>47</v>
      </c>
      <c r="D74" s="1129">
        <f t="shared" si="7"/>
        <v>22</v>
      </c>
      <c r="E74" s="1130">
        <f t="shared" si="7"/>
        <v>8</v>
      </c>
      <c r="F74" s="1131">
        <f t="shared" ref="F74:M74" si="8">+F46+F18</f>
        <v>1120</v>
      </c>
      <c r="G74" s="1129">
        <f t="shared" si="8"/>
        <v>40</v>
      </c>
      <c r="H74" s="1129">
        <f t="shared" si="8"/>
        <v>23</v>
      </c>
      <c r="I74" s="1130">
        <f t="shared" si="8"/>
        <v>2</v>
      </c>
      <c r="J74" s="1131">
        <f t="shared" si="8"/>
        <v>34</v>
      </c>
      <c r="K74" s="1129">
        <f t="shared" si="8"/>
        <v>2</v>
      </c>
      <c r="L74" s="1129">
        <f t="shared" si="8"/>
        <v>1</v>
      </c>
      <c r="M74" s="1130">
        <f t="shared" si="8"/>
        <v>1</v>
      </c>
    </row>
    <row r="75" spans="1:35" s="478" customFormat="1" ht="12.75" customHeight="1">
      <c r="A75" s="1363" t="s">
        <v>88</v>
      </c>
      <c r="B75" s="840">
        <f t="shared" si="7"/>
        <v>451</v>
      </c>
      <c r="C75" s="1129">
        <f t="shared" si="7"/>
        <v>27</v>
      </c>
      <c r="D75" s="1129">
        <f t="shared" si="7"/>
        <v>9</v>
      </c>
      <c r="E75" s="1130">
        <f t="shared" si="7"/>
        <v>3</v>
      </c>
      <c r="F75" s="1131">
        <f>+F47+F19</f>
        <v>871</v>
      </c>
      <c r="G75" s="1129">
        <f>+G47+G19</f>
        <v>116</v>
      </c>
      <c r="H75" s="1129">
        <f>+H47+H19</f>
        <v>41</v>
      </c>
      <c r="I75" s="1130">
        <f>+I47+I19</f>
        <v>3</v>
      </c>
      <c r="J75" s="1131"/>
      <c r="K75" s="1129"/>
      <c r="L75" s="1129"/>
      <c r="M75" s="1130"/>
    </row>
    <row r="76" spans="1:35" s="478" customFormat="1" ht="12.75" customHeight="1">
      <c r="A76" s="1128" t="s">
        <v>94</v>
      </c>
      <c r="B76" s="840"/>
      <c r="C76" s="1129"/>
      <c r="D76" s="1129"/>
      <c r="E76" s="1130"/>
      <c r="F76" s="1131"/>
      <c r="G76" s="1129"/>
      <c r="H76" s="1129"/>
      <c r="I76" s="1130"/>
      <c r="J76" s="1131"/>
      <c r="K76" s="1129"/>
      <c r="L76" s="1129"/>
      <c r="M76" s="1130"/>
    </row>
    <row r="77" spans="1:35" s="478" customFormat="1" ht="12.75" customHeight="1">
      <c r="A77" s="1132" t="s">
        <v>98</v>
      </c>
      <c r="B77" s="840"/>
      <c r="C77" s="1129"/>
      <c r="D77" s="1129"/>
      <c r="E77" s="1130"/>
      <c r="F77" s="1131">
        <f>+F49+F21</f>
        <v>300</v>
      </c>
      <c r="G77" s="1129">
        <f>+G49+G21</f>
        <v>22</v>
      </c>
      <c r="H77" s="1129">
        <f>+H49+H21</f>
        <v>18</v>
      </c>
      <c r="I77" s="1130">
        <f>+I49+I21</f>
        <v>1</v>
      </c>
      <c r="J77" s="1131"/>
      <c r="K77" s="1129"/>
      <c r="L77" s="1129"/>
      <c r="M77" s="1130"/>
    </row>
    <row r="78" spans="1:35" s="478" customFormat="1" ht="12.75" customHeight="1">
      <c r="A78" s="1128" t="s">
        <v>102</v>
      </c>
      <c r="B78" s="840"/>
      <c r="C78" s="1129"/>
      <c r="D78" s="1129"/>
      <c r="E78" s="1130"/>
      <c r="F78" s="1131"/>
      <c r="G78" s="1129"/>
      <c r="H78" s="1129"/>
      <c r="I78" s="1130"/>
      <c r="J78" s="1131"/>
      <c r="K78" s="1129"/>
      <c r="L78" s="1129"/>
      <c r="M78" s="1130"/>
    </row>
    <row r="79" spans="1:35" s="478" customFormat="1" ht="12.75" customHeight="1">
      <c r="A79" s="1128" t="s">
        <v>108</v>
      </c>
      <c r="B79" s="840">
        <f t="shared" ref="B79:I79" si="9">+B51+B23</f>
        <v>180</v>
      </c>
      <c r="C79" s="1129">
        <f t="shared" si="9"/>
        <v>12</v>
      </c>
      <c r="D79" s="1129">
        <f t="shared" si="9"/>
        <v>5</v>
      </c>
      <c r="E79" s="1130">
        <f t="shared" si="9"/>
        <v>2</v>
      </c>
      <c r="F79" s="1131">
        <f t="shared" si="9"/>
        <v>183</v>
      </c>
      <c r="G79" s="1129">
        <f t="shared" si="9"/>
        <v>18</v>
      </c>
      <c r="H79" s="1129">
        <f t="shared" si="9"/>
        <v>9</v>
      </c>
      <c r="I79" s="1130">
        <f t="shared" si="9"/>
        <v>2</v>
      </c>
      <c r="J79" s="1131"/>
      <c r="K79" s="1129"/>
      <c r="L79" s="1129"/>
      <c r="M79" s="1130"/>
    </row>
    <row r="80" spans="1:35" s="478" customFormat="1" ht="12.75" customHeight="1">
      <c r="A80" s="1128" t="s">
        <v>114</v>
      </c>
      <c r="B80" s="840">
        <f t="shared" ref="B80:E84" si="10">+B52+B24</f>
        <v>420</v>
      </c>
      <c r="C80" s="1129">
        <f t="shared" si="10"/>
        <v>46</v>
      </c>
      <c r="D80" s="1129">
        <f t="shared" si="10"/>
        <v>12</v>
      </c>
      <c r="E80" s="1130">
        <f t="shared" si="10"/>
        <v>3</v>
      </c>
      <c r="F80" s="1131"/>
      <c r="G80" s="1129"/>
      <c r="H80" s="1129"/>
      <c r="I80" s="1130"/>
      <c r="J80" s="1131"/>
      <c r="K80" s="1129"/>
      <c r="L80" s="1129"/>
      <c r="M80" s="1130"/>
    </row>
    <row r="81" spans="1:13" s="478" customFormat="1" ht="12.75" customHeight="1">
      <c r="A81" s="1128" t="s">
        <v>119</v>
      </c>
      <c r="B81" s="840">
        <f t="shared" si="10"/>
        <v>12</v>
      </c>
      <c r="C81" s="1129">
        <f t="shared" si="10"/>
        <v>2</v>
      </c>
      <c r="D81" s="1129">
        <f t="shared" si="10"/>
        <v>2</v>
      </c>
      <c r="E81" s="1130">
        <f t="shared" si="10"/>
        <v>1</v>
      </c>
      <c r="F81" s="1131">
        <f t="shared" ref="F81:I84" si="11">+F53+F25</f>
        <v>108</v>
      </c>
      <c r="G81" s="1129">
        <f t="shared" si="11"/>
        <v>14</v>
      </c>
      <c r="H81" s="1129">
        <f t="shared" si="11"/>
        <v>8</v>
      </c>
      <c r="I81" s="1130">
        <f t="shared" si="11"/>
        <v>1</v>
      </c>
      <c r="J81" s="1131"/>
      <c r="K81" s="1129"/>
      <c r="L81" s="1129"/>
      <c r="M81" s="1130"/>
    </row>
    <row r="82" spans="1:13" s="478" customFormat="1" ht="12.75" customHeight="1">
      <c r="A82" s="1132" t="s">
        <v>127</v>
      </c>
      <c r="B82" s="840">
        <f t="shared" si="10"/>
        <v>1984</v>
      </c>
      <c r="C82" s="1129">
        <f t="shared" si="10"/>
        <v>93</v>
      </c>
      <c r="D82" s="1129">
        <f t="shared" si="10"/>
        <v>56</v>
      </c>
      <c r="E82" s="1130">
        <f t="shared" si="10"/>
        <v>19</v>
      </c>
      <c r="F82" s="1131">
        <f t="shared" si="11"/>
        <v>982</v>
      </c>
      <c r="G82" s="1129">
        <f t="shared" si="11"/>
        <v>90</v>
      </c>
      <c r="H82" s="1129">
        <f t="shared" si="11"/>
        <v>44</v>
      </c>
      <c r="I82" s="1130">
        <f t="shared" si="11"/>
        <v>6</v>
      </c>
      <c r="J82" s="1131">
        <f>+J54+J26</f>
        <v>567</v>
      </c>
      <c r="K82" s="1129">
        <f>+K54+K26</f>
        <v>41</v>
      </c>
      <c r="L82" s="1129">
        <f>+L54+L26</f>
        <v>19</v>
      </c>
      <c r="M82" s="1130">
        <f>+M54+M26</f>
        <v>5</v>
      </c>
    </row>
    <row r="83" spans="1:13" s="478" customFormat="1" ht="12.75" customHeight="1" thickBot="1">
      <c r="A83" s="1133" t="s">
        <v>134</v>
      </c>
      <c r="B83" s="840">
        <f t="shared" si="10"/>
        <v>54</v>
      </c>
      <c r="C83" s="1129">
        <f t="shared" si="10"/>
        <v>6</v>
      </c>
      <c r="D83" s="1129">
        <f t="shared" si="10"/>
        <v>3</v>
      </c>
      <c r="E83" s="1130">
        <f t="shared" si="10"/>
        <v>1</v>
      </c>
      <c r="F83" s="1131">
        <f t="shared" si="11"/>
        <v>346</v>
      </c>
      <c r="G83" s="1129">
        <f t="shared" si="11"/>
        <v>24</v>
      </c>
      <c r="H83" s="1129">
        <f t="shared" si="11"/>
        <v>8</v>
      </c>
      <c r="I83" s="1130">
        <f t="shared" si="11"/>
        <v>1</v>
      </c>
      <c r="J83" s="1131"/>
      <c r="K83" s="1129"/>
      <c r="L83" s="1129"/>
      <c r="M83" s="1130"/>
    </row>
    <row r="84" spans="1:13" s="478" customFormat="1" ht="16.5" customHeight="1" thickBot="1">
      <c r="A84" s="784" t="s">
        <v>143</v>
      </c>
      <c r="B84" s="858">
        <f t="shared" si="10"/>
        <v>13422</v>
      </c>
      <c r="C84" s="1134">
        <f t="shared" si="10"/>
        <v>817</v>
      </c>
      <c r="D84" s="1134">
        <f t="shared" si="10"/>
        <v>401</v>
      </c>
      <c r="E84" s="1135">
        <f t="shared" si="10"/>
        <v>117</v>
      </c>
      <c r="F84" s="1136">
        <f t="shared" si="11"/>
        <v>21307</v>
      </c>
      <c r="G84" s="1134">
        <f t="shared" si="11"/>
        <v>1381</v>
      </c>
      <c r="H84" s="1134">
        <f t="shared" si="11"/>
        <v>649</v>
      </c>
      <c r="I84" s="1135">
        <f t="shared" si="11"/>
        <v>65</v>
      </c>
      <c r="J84" s="1136">
        <f>+J56+J28</f>
        <v>5818</v>
      </c>
      <c r="K84" s="1134">
        <f>+K56+K28</f>
        <v>303</v>
      </c>
      <c r="L84" s="1134">
        <f>+L56+L28</f>
        <v>109</v>
      </c>
      <c r="M84" s="1135">
        <f>+M56+M28</f>
        <v>24</v>
      </c>
    </row>
    <row r="85" spans="1:13" s="225" customFormat="1" ht="13.5" customHeight="1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</row>
    <row r="86" spans="1:13">
      <c r="B86" s="202">
        <v>30280</v>
      </c>
      <c r="C86" s="102">
        <v>10005</v>
      </c>
    </row>
    <row r="87" spans="1:13">
      <c r="B87" s="1378"/>
      <c r="F87" s="1388">
        <f>B84+F84</f>
        <v>34729</v>
      </c>
      <c r="G87" s="1388">
        <f t="shared" ref="G87:H87" si="12">C84+G84</f>
        <v>2198</v>
      </c>
      <c r="H87" s="1388">
        <f t="shared" si="12"/>
        <v>1050</v>
      </c>
    </row>
    <row r="88" spans="1:13" s="57" customFormat="1">
      <c r="B88" s="225"/>
      <c r="E88" s="385" t="s">
        <v>854</v>
      </c>
      <c r="F88" s="57">
        <f>+B84/F87</f>
        <v>0.3864781594632728</v>
      </c>
      <c r="G88" s="57">
        <f>+C84/G87</f>
        <v>0.37170154686078255</v>
      </c>
    </row>
    <row r="89" spans="1:13">
      <c r="E89" s="385" t="s">
        <v>855</v>
      </c>
      <c r="F89" s="387">
        <f>+F84/F87</f>
        <v>0.6135218405367272</v>
      </c>
      <c r="G89" s="1389">
        <f>+G84/G87</f>
        <v>0.62829845313921751</v>
      </c>
    </row>
  </sheetData>
  <mergeCells count="12">
    <mergeCell ref="J32:M32"/>
    <mergeCell ref="J4:M4"/>
    <mergeCell ref="A57:M57"/>
    <mergeCell ref="A58:M58"/>
    <mergeCell ref="A60:A61"/>
    <mergeCell ref="F60:I60"/>
    <mergeCell ref="J60:M60"/>
    <mergeCell ref="A4:A5"/>
    <mergeCell ref="F4:I4"/>
    <mergeCell ref="A32:A33"/>
    <mergeCell ref="F32:I32"/>
    <mergeCell ref="B4:E4"/>
  </mergeCells>
  <printOptions horizontalCentered="1"/>
  <pageMargins left="0.51181102362204722" right="0.31496062992125984" top="0.39370078740157483" bottom="0.35433070866141736" header="0.31496062992125984" footer="0.31496062992125984"/>
  <pageSetup paperSize="9" scale="95" orientation="landscape" r:id="rId1"/>
  <headerFooter>
    <oddFooter>&amp;C &amp;P</oddFooter>
  </headerFooter>
  <rowBreaks count="2" manualBreakCount="2">
    <brk id="28" max="16383" man="1"/>
    <brk id="56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I75"/>
  <sheetViews>
    <sheetView topLeftCell="A3" workbookViewId="0">
      <selection activeCell="T37" sqref="T37"/>
    </sheetView>
  </sheetViews>
  <sheetFormatPr baseColWidth="10" defaultRowHeight="12.75" customHeight="1"/>
  <cols>
    <col min="1" max="1" width="26" style="222" customWidth="1"/>
    <col min="2" max="2" width="6.33203125" style="306" customWidth="1"/>
    <col min="3" max="3" width="6.33203125" style="216" customWidth="1"/>
    <col min="4" max="4" width="7" style="216" customWidth="1"/>
    <col min="5" max="5" width="7.6640625" style="216" customWidth="1"/>
    <col min="6" max="7" width="6.6640625" style="216" customWidth="1"/>
    <col min="8" max="8" width="7" style="216" customWidth="1"/>
    <col min="9" max="9" width="7.6640625" style="216" customWidth="1"/>
    <col min="10" max="11" width="6.44140625" style="216" customWidth="1"/>
    <col min="12" max="12" width="7" style="216" customWidth="1"/>
    <col min="13" max="13" width="7.88671875" style="216" customWidth="1"/>
    <col min="14" max="15" width="6.44140625" style="216" customWidth="1"/>
    <col min="16" max="16" width="7" style="216" customWidth="1"/>
    <col min="17" max="17" width="8.109375" style="216" customWidth="1"/>
    <col min="18" max="256" width="11.44140625" style="18"/>
    <col min="257" max="257" width="17.33203125" style="18" customWidth="1"/>
    <col min="258" max="273" width="4.5546875" style="18" customWidth="1"/>
    <col min="274" max="512" width="11.44140625" style="18"/>
    <col min="513" max="513" width="17.33203125" style="18" customWidth="1"/>
    <col min="514" max="529" width="4.5546875" style="18" customWidth="1"/>
    <col min="530" max="768" width="11.44140625" style="18"/>
    <col min="769" max="769" width="17.33203125" style="18" customWidth="1"/>
    <col min="770" max="785" width="4.5546875" style="18" customWidth="1"/>
    <col min="786" max="1024" width="11.44140625" style="18"/>
    <col min="1025" max="1025" width="17.33203125" style="18" customWidth="1"/>
    <col min="1026" max="1041" width="4.5546875" style="18" customWidth="1"/>
    <col min="1042" max="1280" width="11.44140625" style="18"/>
    <col min="1281" max="1281" width="17.33203125" style="18" customWidth="1"/>
    <col min="1282" max="1297" width="4.5546875" style="18" customWidth="1"/>
    <col min="1298" max="1536" width="11.44140625" style="18"/>
    <col min="1537" max="1537" width="17.33203125" style="18" customWidth="1"/>
    <col min="1538" max="1553" width="4.5546875" style="18" customWidth="1"/>
    <col min="1554" max="1792" width="11.44140625" style="18"/>
    <col min="1793" max="1793" width="17.33203125" style="18" customWidth="1"/>
    <col min="1794" max="1809" width="4.5546875" style="18" customWidth="1"/>
    <col min="1810" max="2048" width="11.44140625" style="18"/>
    <col min="2049" max="2049" width="17.33203125" style="18" customWidth="1"/>
    <col min="2050" max="2065" width="4.5546875" style="18" customWidth="1"/>
    <col min="2066" max="2304" width="11.44140625" style="18"/>
    <col min="2305" max="2305" width="17.33203125" style="18" customWidth="1"/>
    <col min="2306" max="2321" width="4.5546875" style="18" customWidth="1"/>
    <col min="2322" max="2560" width="11.44140625" style="18"/>
    <col min="2561" max="2561" width="17.33203125" style="18" customWidth="1"/>
    <col min="2562" max="2577" width="4.5546875" style="18" customWidth="1"/>
    <col min="2578" max="2816" width="11.44140625" style="18"/>
    <col min="2817" max="2817" width="17.33203125" style="18" customWidth="1"/>
    <col min="2818" max="2833" width="4.5546875" style="18" customWidth="1"/>
    <col min="2834" max="3072" width="11.44140625" style="18"/>
    <col min="3073" max="3073" width="17.33203125" style="18" customWidth="1"/>
    <col min="3074" max="3089" width="4.5546875" style="18" customWidth="1"/>
    <col min="3090" max="3328" width="11.44140625" style="18"/>
    <col min="3329" max="3329" width="17.33203125" style="18" customWidth="1"/>
    <col min="3330" max="3345" width="4.5546875" style="18" customWidth="1"/>
    <col min="3346" max="3584" width="11.44140625" style="18"/>
    <col min="3585" max="3585" width="17.33203125" style="18" customWidth="1"/>
    <col min="3586" max="3601" width="4.5546875" style="18" customWidth="1"/>
    <col min="3602" max="3840" width="11.44140625" style="18"/>
    <col min="3841" max="3841" width="17.33203125" style="18" customWidth="1"/>
    <col min="3842" max="3857" width="4.5546875" style="18" customWidth="1"/>
    <col min="3858" max="4096" width="11.44140625" style="18"/>
    <col min="4097" max="4097" width="17.33203125" style="18" customWidth="1"/>
    <col min="4098" max="4113" width="4.5546875" style="18" customWidth="1"/>
    <col min="4114" max="4352" width="11.44140625" style="18"/>
    <col min="4353" max="4353" width="17.33203125" style="18" customWidth="1"/>
    <col min="4354" max="4369" width="4.5546875" style="18" customWidth="1"/>
    <col min="4370" max="4608" width="11.44140625" style="18"/>
    <col min="4609" max="4609" width="17.33203125" style="18" customWidth="1"/>
    <col min="4610" max="4625" width="4.5546875" style="18" customWidth="1"/>
    <col min="4626" max="4864" width="11.44140625" style="18"/>
    <col min="4865" max="4865" width="17.33203125" style="18" customWidth="1"/>
    <col min="4866" max="4881" width="4.5546875" style="18" customWidth="1"/>
    <col min="4882" max="5120" width="11.44140625" style="18"/>
    <col min="5121" max="5121" width="17.33203125" style="18" customWidth="1"/>
    <col min="5122" max="5137" width="4.5546875" style="18" customWidth="1"/>
    <col min="5138" max="5376" width="11.44140625" style="18"/>
    <col min="5377" max="5377" width="17.33203125" style="18" customWidth="1"/>
    <col min="5378" max="5393" width="4.5546875" style="18" customWidth="1"/>
    <col min="5394" max="5632" width="11.44140625" style="18"/>
    <col min="5633" max="5633" width="17.33203125" style="18" customWidth="1"/>
    <col min="5634" max="5649" width="4.5546875" style="18" customWidth="1"/>
    <col min="5650" max="5888" width="11.44140625" style="18"/>
    <col min="5889" max="5889" width="17.33203125" style="18" customWidth="1"/>
    <col min="5890" max="5905" width="4.5546875" style="18" customWidth="1"/>
    <col min="5906" max="6144" width="11.44140625" style="18"/>
    <col min="6145" max="6145" width="17.33203125" style="18" customWidth="1"/>
    <col min="6146" max="6161" width="4.5546875" style="18" customWidth="1"/>
    <col min="6162" max="6400" width="11.44140625" style="18"/>
    <col min="6401" max="6401" width="17.33203125" style="18" customWidth="1"/>
    <col min="6402" max="6417" width="4.5546875" style="18" customWidth="1"/>
    <col min="6418" max="6656" width="11.44140625" style="18"/>
    <col min="6657" max="6657" width="17.33203125" style="18" customWidth="1"/>
    <col min="6658" max="6673" width="4.5546875" style="18" customWidth="1"/>
    <col min="6674" max="6912" width="11.44140625" style="18"/>
    <col min="6913" max="6913" width="17.33203125" style="18" customWidth="1"/>
    <col min="6914" max="6929" width="4.5546875" style="18" customWidth="1"/>
    <col min="6930" max="7168" width="11.44140625" style="18"/>
    <col min="7169" max="7169" width="17.33203125" style="18" customWidth="1"/>
    <col min="7170" max="7185" width="4.5546875" style="18" customWidth="1"/>
    <col min="7186" max="7424" width="11.44140625" style="18"/>
    <col min="7425" max="7425" width="17.33203125" style="18" customWidth="1"/>
    <col min="7426" max="7441" width="4.5546875" style="18" customWidth="1"/>
    <col min="7442" max="7680" width="11.44140625" style="18"/>
    <col min="7681" max="7681" width="17.33203125" style="18" customWidth="1"/>
    <col min="7682" max="7697" width="4.5546875" style="18" customWidth="1"/>
    <col min="7698" max="7936" width="11.44140625" style="18"/>
    <col min="7937" max="7937" width="17.33203125" style="18" customWidth="1"/>
    <col min="7938" max="7953" width="4.5546875" style="18" customWidth="1"/>
    <col min="7954" max="8192" width="11.44140625" style="18"/>
    <col min="8193" max="8193" width="17.33203125" style="18" customWidth="1"/>
    <col min="8194" max="8209" width="4.5546875" style="18" customWidth="1"/>
    <col min="8210" max="8448" width="11.44140625" style="18"/>
    <col min="8449" max="8449" width="17.33203125" style="18" customWidth="1"/>
    <col min="8450" max="8465" width="4.5546875" style="18" customWidth="1"/>
    <col min="8466" max="8704" width="11.44140625" style="18"/>
    <col min="8705" max="8705" width="17.33203125" style="18" customWidth="1"/>
    <col min="8706" max="8721" width="4.5546875" style="18" customWidth="1"/>
    <col min="8722" max="8960" width="11.44140625" style="18"/>
    <col min="8961" max="8961" width="17.33203125" style="18" customWidth="1"/>
    <col min="8962" max="8977" width="4.5546875" style="18" customWidth="1"/>
    <col min="8978" max="9216" width="11.44140625" style="18"/>
    <col min="9217" max="9217" width="17.33203125" style="18" customWidth="1"/>
    <col min="9218" max="9233" width="4.5546875" style="18" customWidth="1"/>
    <col min="9234" max="9472" width="11.44140625" style="18"/>
    <col min="9473" max="9473" width="17.33203125" style="18" customWidth="1"/>
    <col min="9474" max="9489" width="4.5546875" style="18" customWidth="1"/>
    <col min="9490" max="9728" width="11.44140625" style="18"/>
    <col min="9729" max="9729" width="17.33203125" style="18" customWidth="1"/>
    <col min="9730" max="9745" width="4.5546875" style="18" customWidth="1"/>
    <col min="9746" max="9984" width="11.44140625" style="18"/>
    <col min="9985" max="9985" width="17.33203125" style="18" customWidth="1"/>
    <col min="9986" max="10001" width="4.5546875" style="18" customWidth="1"/>
    <col min="10002" max="10240" width="11.44140625" style="18"/>
    <col min="10241" max="10241" width="17.33203125" style="18" customWidth="1"/>
    <col min="10242" max="10257" width="4.5546875" style="18" customWidth="1"/>
    <col min="10258" max="10496" width="11.44140625" style="18"/>
    <col min="10497" max="10497" width="17.33203125" style="18" customWidth="1"/>
    <col min="10498" max="10513" width="4.5546875" style="18" customWidth="1"/>
    <col min="10514" max="10752" width="11.44140625" style="18"/>
    <col min="10753" max="10753" width="17.33203125" style="18" customWidth="1"/>
    <col min="10754" max="10769" width="4.5546875" style="18" customWidth="1"/>
    <col min="10770" max="11008" width="11.44140625" style="18"/>
    <col min="11009" max="11009" width="17.33203125" style="18" customWidth="1"/>
    <col min="11010" max="11025" width="4.5546875" style="18" customWidth="1"/>
    <col min="11026" max="11264" width="11.44140625" style="18"/>
    <col min="11265" max="11265" width="17.33203125" style="18" customWidth="1"/>
    <col min="11266" max="11281" width="4.5546875" style="18" customWidth="1"/>
    <col min="11282" max="11520" width="11.44140625" style="18"/>
    <col min="11521" max="11521" width="17.33203125" style="18" customWidth="1"/>
    <col min="11522" max="11537" width="4.5546875" style="18" customWidth="1"/>
    <col min="11538" max="11776" width="11.44140625" style="18"/>
    <col min="11777" max="11777" width="17.33203125" style="18" customWidth="1"/>
    <col min="11778" max="11793" width="4.5546875" style="18" customWidth="1"/>
    <col min="11794" max="12032" width="11.44140625" style="18"/>
    <col min="12033" max="12033" width="17.33203125" style="18" customWidth="1"/>
    <col min="12034" max="12049" width="4.5546875" style="18" customWidth="1"/>
    <col min="12050" max="12288" width="11.44140625" style="18"/>
    <col min="12289" max="12289" width="17.33203125" style="18" customWidth="1"/>
    <col min="12290" max="12305" width="4.5546875" style="18" customWidth="1"/>
    <col min="12306" max="12544" width="11.44140625" style="18"/>
    <col min="12545" max="12545" width="17.33203125" style="18" customWidth="1"/>
    <col min="12546" max="12561" width="4.5546875" style="18" customWidth="1"/>
    <col min="12562" max="12800" width="11.44140625" style="18"/>
    <col min="12801" max="12801" width="17.33203125" style="18" customWidth="1"/>
    <col min="12802" max="12817" width="4.5546875" style="18" customWidth="1"/>
    <col min="12818" max="13056" width="11.44140625" style="18"/>
    <col min="13057" max="13057" width="17.33203125" style="18" customWidth="1"/>
    <col min="13058" max="13073" width="4.5546875" style="18" customWidth="1"/>
    <col min="13074" max="13312" width="11.44140625" style="18"/>
    <col min="13313" max="13313" width="17.33203125" style="18" customWidth="1"/>
    <col min="13314" max="13329" width="4.5546875" style="18" customWidth="1"/>
    <col min="13330" max="13568" width="11.44140625" style="18"/>
    <col min="13569" max="13569" width="17.33203125" style="18" customWidth="1"/>
    <col min="13570" max="13585" width="4.5546875" style="18" customWidth="1"/>
    <col min="13586" max="13824" width="11.44140625" style="18"/>
    <col min="13825" max="13825" width="17.33203125" style="18" customWidth="1"/>
    <col min="13826" max="13841" width="4.5546875" style="18" customWidth="1"/>
    <col min="13842" max="14080" width="11.44140625" style="18"/>
    <col min="14081" max="14081" width="17.33203125" style="18" customWidth="1"/>
    <col min="14082" max="14097" width="4.5546875" style="18" customWidth="1"/>
    <col min="14098" max="14336" width="11.44140625" style="18"/>
    <col min="14337" max="14337" width="17.33203125" style="18" customWidth="1"/>
    <col min="14338" max="14353" width="4.5546875" style="18" customWidth="1"/>
    <col min="14354" max="14592" width="11.44140625" style="18"/>
    <col min="14593" max="14593" width="17.33203125" style="18" customWidth="1"/>
    <col min="14594" max="14609" width="4.5546875" style="18" customWidth="1"/>
    <col min="14610" max="14848" width="11.44140625" style="18"/>
    <col min="14849" max="14849" width="17.33203125" style="18" customWidth="1"/>
    <col min="14850" max="14865" width="4.5546875" style="18" customWidth="1"/>
    <col min="14866" max="15104" width="11.44140625" style="18"/>
    <col min="15105" max="15105" width="17.33203125" style="18" customWidth="1"/>
    <col min="15106" max="15121" width="4.5546875" style="18" customWidth="1"/>
    <col min="15122" max="15360" width="11.44140625" style="18"/>
    <col min="15361" max="15361" width="17.33203125" style="18" customWidth="1"/>
    <col min="15362" max="15377" width="4.5546875" style="18" customWidth="1"/>
    <col min="15378" max="15616" width="11.44140625" style="18"/>
    <col min="15617" max="15617" width="17.33203125" style="18" customWidth="1"/>
    <col min="15618" max="15633" width="4.5546875" style="18" customWidth="1"/>
    <col min="15634" max="15872" width="11.44140625" style="18"/>
    <col min="15873" max="15873" width="17.33203125" style="18" customWidth="1"/>
    <col min="15874" max="15889" width="4.5546875" style="18" customWidth="1"/>
    <col min="15890" max="16128" width="11.44140625" style="18"/>
    <col min="16129" max="16129" width="17.33203125" style="18" customWidth="1"/>
    <col min="16130" max="16145" width="4.5546875" style="18" customWidth="1"/>
    <col min="16146" max="16384" width="11.44140625" style="18"/>
  </cols>
  <sheetData>
    <row r="1" spans="1:17" ht="25.5" customHeight="1">
      <c r="A1" s="232" t="s">
        <v>661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</row>
    <row r="2" spans="1:17" s="478" customFormat="1" ht="12.75" customHeight="1">
      <c r="A2" s="1445" t="s">
        <v>825</v>
      </c>
      <c r="B2" s="1445"/>
      <c r="C2" s="1445"/>
      <c r="D2" s="1445"/>
      <c r="E2" s="1445"/>
      <c r="F2" s="1445"/>
      <c r="G2" s="1445"/>
      <c r="H2" s="1445"/>
      <c r="I2" s="1445"/>
      <c r="J2" s="1445"/>
      <c r="K2" s="1445"/>
      <c r="L2" s="1445"/>
      <c r="M2" s="1445"/>
      <c r="N2" s="1445"/>
      <c r="O2" s="1445"/>
      <c r="P2" s="1445"/>
      <c r="Q2" s="1445"/>
    </row>
    <row r="3" spans="1:17" s="478" customFormat="1" ht="12.75" customHeight="1">
      <c r="A3" s="1445" t="s">
        <v>227</v>
      </c>
      <c r="B3" s="1445"/>
      <c r="C3" s="1445"/>
      <c r="D3" s="1445"/>
      <c r="E3" s="1445"/>
      <c r="F3" s="1445"/>
      <c r="G3" s="1445"/>
      <c r="H3" s="1445"/>
      <c r="I3" s="1445"/>
      <c r="J3" s="1445"/>
      <c r="K3" s="1445"/>
      <c r="L3" s="1445"/>
      <c r="M3" s="1445"/>
      <c r="N3" s="1445"/>
      <c r="O3" s="1445"/>
      <c r="P3" s="1445"/>
      <c r="Q3" s="1445"/>
    </row>
    <row r="4" spans="1:17" s="478" customFormat="1" ht="12.75" customHeight="1">
      <c r="A4" s="222"/>
      <c r="B4" s="30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</row>
    <row r="5" spans="1:17" s="656" customFormat="1" ht="12.75" customHeight="1">
      <c r="A5" s="1758" t="s">
        <v>146</v>
      </c>
      <c r="B5" s="1854" t="s">
        <v>428</v>
      </c>
      <c r="C5" s="1855"/>
      <c r="D5" s="1855"/>
      <c r="E5" s="1856"/>
      <c r="F5" s="1857" t="s">
        <v>429</v>
      </c>
      <c r="G5" s="1858"/>
      <c r="H5" s="1858"/>
      <c r="I5" s="1859"/>
      <c r="J5" s="1720" t="s">
        <v>430</v>
      </c>
      <c r="K5" s="1721"/>
      <c r="L5" s="1721"/>
      <c r="M5" s="1722"/>
      <c r="N5" s="1723" t="s">
        <v>142</v>
      </c>
      <c r="O5" s="1724"/>
      <c r="P5" s="1724"/>
      <c r="Q5" s="1725"/>
    </row>
    <row r="6" spans="1:17" s="1289" customFormat="1" ht="19.5" customHeight="1">
      <c r="A6" s="1759"/>
      <c r="B6" s="242" t="s">
        <v>706</v>
      </c>
      <c r="C6" s="242" t="s">
        <v>396</v>
      </c>
      <c r="D6" s="243" t="s">
        <v>708</v>
      </c>
      <c r="E6" s="243" t="s">
        <v>709</v>
      </c>
      <c r="F6" s="242" t="s">
        <v>706</v>
      </c>
      <c r="G6" s="242" t="s">
        <v>396</v>
      </c>
      <c r="H6" s="243" t="s">
        <v>708</v>
      </c>
      <c r="I6" s="243" t="s">
        <v>709</v>
      </c>
      <c r="J6" s="242" t="s">
        <v>706</v>
      </c>
      <c r="K6" s="242" t="s">
        <v>396</v>
      </c>
      <c r="L6" s="243" t="s">
        <v>708</v>
      </c>
      <c r="M6" s="243" t="s">
        <v>709</v>
      </c>
      <c r="N6" s="242" t="s">
        <v>706</v>
      </c>
      <c r="O6" s="242" t="s">
        <v>396</v>
      </c>
      <c r="P6" s="243" t="s">
        <v>708</v>
      </c>
      <c r="Q6" s="243" t="s">
        <v>709</v>
      </c>
    </row>
    <row r="7" spans="1:17" s="478" customFormat="1" ht="12.75" customHeight="1">
      <c r="A7" s="906" t="s">
        <v>8</v>
      </c>
      <c r="B7" s="907">
        <f>+B36+B61</f>
        <v>83</v>
      </c>
      <c r="C7" s="907">
        <f>+C36+C61</f>
        <v>89</v>
      </c>
      <c r="D7" s="907">
        <f>+B7+C7</f>
        <v>172</v>
      </c>
      <c r="E7" s="907">
        <f>+E36+E61</f>
        <v>1</v>
      </c>
      <c r="F7" s="907">
        <f>+F36+F61</f>
        <v>81</v>
      </c>
      <c r="G7" s="907">
        <f>+G36+G61</f>
        <v>81</v>
      </c>
      <c r="H7" s="907">
        <f>+F7+G7</f>
        <v>162</v>
      </c>
      <c r="I7" s="907">
        <f>+I36+I61</f>
        <v>0</v>
      </c>
      <c r="J7" s="907">
        <f>+J36+J61</f>
        <v>9</v>
      </c>
      <c r="K7" s="907">
        <f>+K36+K61</f>
        <v>7</v>
      </c>
      <c r="L7" s="907">
        <f>+J7+K7</f>
        <v>16</v>
      </c>
      <c r="M7" s="907">
        <f>+M36+M61</f>
        <v>5</v>
      </c>
      <c r="N7" s="908">
        <f t="shared" ref="N7:Q9" si="0">+B7+F7+J7</f>
        <v>173</v>
      </c>
      <c r="O7" s="908">
        <f t="shared" si="0"/>
        <v>177</v>
      </c>
      <c r="P7" s="908">
        <f t="shared" si="0"/>
        <v>350</v>
      </c>
      <c r="Q7" s="908">
        <f t="shared" si="0"/>
        <v>6</v>
      </c>
    </row>
    <row r="8" spans="1:17" s="478" customFormat="1" ht="12.75" customHeight="1">
      <c r="A8" s="755" t="s">
        <v>14</v>
      </c>
      <c r="B8" s="898">
        <f>+B37</f>
        <v>8</v>
      </c>
      <c r="C8" s="898">
        <f t="shared" ref="C8:M8" si="1">+C37</f>
        <v>4</v>
      </c>
      <c r="D8" s="898">
        <f>+B8+C8</f>
        <v>12</v>
      </c>
      <c r="E8" s="898">
        <f t="shared" si="1"/>
        <v>0</v>
      </c>
      <c r="F8" s="898">
        <f t="shared" si="1"/>
        <v>0</v>
      </c>
      <c r="G8" s="898">
        <f t="shared" si="1"/>
        <v>0</v>
      </c>
      <c r="H8" s="898">
        <f>+F8+G8</f>
        <v>0</v>
      </c>
      <c r="I8" s="898">
        <f t="shared" si="1"/>
        <v>0</v>
      </c>
      <c r="J8" s="898">
        <f t="shared" si="1"/>
        <v>18</v>
      </c>
      <c r="K8" s="898">
        <f t="shared" si="1"/>
        <v>2</v>
      </c>
      <c r="L8" s="898">
        <f>+J8+K8</f>
        <v>20</v>
      </c>
      <c r="M8" s="898">
        <f t="shared" si="1"/>
        <v>0</v>
      </c>
      <c r="N8" s="884">
        <f t="shared" si="0"/>
        <v>26</v>
      </c>
      <c r="O8" s="884">
        <f t="shared" si="0"/>
        <v>6</v>
      </c>
      <c r="P8" s="884">
        <f t="shared" si="0"/>
        <v>32</v>
      </c>
      <c r="Q8" s="884">
        <f t="shared" si="0"/>
        <v>0</v>
      </c>
    </row>
    <row r="9" spans="1:17" s="478" customFormat="1" ht="12.75" customHeight="1">
      <c r="A9" s="755" t="s">
        <v>19</v>
      </c>
      <c r="B9" s="898">
        <f>+B38+B52+B62+B73</f>
        <v>1049</v>
      </c>
      <c r="C9" s="898">
        <f>+C38+C52+C62+C73</f>
        <v>714</v>
      </c>
      <c r="D9" s="898">
        <f>+B9+C9</f>
        <v>1763</v>
      </c>
      <c r="E9" s="898">
        <f>+E38+E52+E62+E73</f>
        <v>82</v>
      </c>
      <c r="F9" s="898">
        <f>+F38+F52+F62+F73</f>
        <v>718</v>
      </c>
      <c r="G9" s="898">
        <f>+G38+G52+G62+G73</f>
        <v>555</v>
      </c>
      <c r="H9" s="898">
        <f>+F9+G9</f>
        <v>1273</v>
      </c>
      <c r="I9" s="898">
        <f>+I38+I52+I62+I73</f>
        <v>50</v>
      </c>
      <c r="J9" s="898">
        <f>+J38+J52+J62+J73</f>
        <v>595</v>
      </c>
      <c r="K9" s="898">
        <f>+K38+K52+K62+K73</f>
        <v>523</v>
      </c>
      <c r="L9" s="898">
        <f>+J9+K9</f>
        <v>1118</v>
      </c>
      <c r="M9" s="898">
        <f>+M38+M52+M62+M73</f>
        <v>53</v>
      </c>
      <c r="N9" s="884">
        <f t="shared" si="0"/>
        <v>2362</v>
      </c>
      <c r="O9" s="884">
        <f t="shared" si="0"/>
        <v>1792</v>
      </c>
      <c r="P9" s="884">
        <f t="shared" si="0"/>
        <v>4154</v>
      </c>
      <c r="Q9" s="884">
        <f t="shared" si="0"/>
        <v>185</v>
      </c>
    </row>
    <row r="10" spans="1:17" s="478" customFormat="1" ht="12.75" customHeight="1">
      <c r="A10" s="755" t="s">
        <v>492</v>
      </c>
      <c r="B10" s="898"/>
      <c r="C10" s="898"/>
      <c r="D10" s="898"/>
      <c r="E10" s="898"/>
      <c r="F10" s="898"/>
      <c r="G10" s="898"/>
      <c r="H10" s="898"/>
      <c r="I10" s="898"/>
      <c r="J10" s="898"/>
      <c r="K10" s="898"/>
      <c r="L10" s="898"/>
      <c r="M10" s="898"/>
      <c r="N10" s="884"/>
      <c r="O10" s="884"/>
      <c r="P10" s="884"/>
      <c r="Q10" s="884"/>
    </row>
    <row r="11" spans="1:17" s="478" customFormat="1" ht="12.75" customHeight="1">
      <c r="A11" s="755" t="s">
        <v>35</v>
      </c>
      <c r="B11" s="898"/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84"/>
      <c r="O11" s="884"/>
      <c r="P11" s="884"/>
      <c r="Q11" s="884"/>
    </row>
    <row r="12" spans="1:17" s="478" customFormat="1" ht="12.75" customHeight="1">
      <c r="A12" s="755" t="s">
        <v>40</v>
      </c>
      <c r="B12" s="898"/>
      <c r="C12" s="898"/>
      <c r="D12" s="898"/>
      <c r="E12" s="898"/>
      <c r="F12" s="898"/>
      <c r="G12" s="898"/>
      <c r="H12" s="898"/>
      <c r="I12" s="898"/>
      <c r="J12" s="898"/>
      <c r="K12" s="898"/>
      <c r="L12" s="898"/>
      <c r="M12" s="898"/>
      <c r="N12" s="884"/>
      <c r="O12" s="884"/>
      <c r="P12" s="884"/>
      <c r="Q12" s="884"/>
    </row>
    <row r="13" spans="1:17" s="478" customFormat="1" ht="12.75" customHeight="1">
      <c r="A13" s="755" t="s">
        <v>44</v>
      </c>
      <c r="B13" s="898">
        <f>+B53</f>
        <v>30</v>
      </c>
      <c r="C13" s="898">
        <f t="shared" ref="C13:M13" si="2">+C53</f>
        <v>20</v>
      </c>
      <c r="D13" s="898">
        <f>+B13+C13</f>
        <v>50</v>
      </c>
      <c r="E13" s="898">
        <f t="shared" si="2"/>
        <v>10</v>
      </c>
      <c r="F13" s="898">
        <f t="shared" si="2"/>
        <v>29</v>
      </c>
      <c r="G13" s="898">
        <f t="shared" si="2"/>
        <v>8</v>
      </c>
      <c r="H13" s="898">
        <f>+F13+G13</f>
        <v>37</v>
      </c>
      <c r="I13" s="898">
        <f t="shared" si="2"/>
        <v>0</v>
      </c>
      <c r="J13" s="898">
        <f t="shared" si="2"/>
        <v>25</v>
      </c>
      <c r="K13" s="898">
        <f t="shared" si="2"/>
        <v>5</v>
      </c>
      <c r="L13" s="898">
        <f>+J13+K13</f>
        <v>30</v>
      </c>
      <c r="M13" s="898">
        <f t="shared" si="2"/>
        <v>4</v>
      </c>
      <c r="N13" s="884">
        <f>+B13+F13+J13</f>
        <v>84</v>
      </c>
      <c r="O13" s="884">
        <f>+C13+G13+K13</f>
        <v>33</v>
      </c>
      <c r="P13" s="884">
        <f>+D13+H13+L13</f>
        <v>117</v>
      </c>
      <c r="Q13" s="884">
        <f>+E13+I13+M13</f>
        <v>14</v>
      </c>
    </row>
    <row r="14" spans="1:17" s="478" customFormat="1" ht="12.75" customHeight="1">
      <c r="A14" s="755" t="s">
        <v>458</v>
      </c>
      <c r="B14" s="898"/>
      <c r="C14" s="898"/>
      <c r="D14" s="898"/>
      <c r="E14" s="898"/>
      <c r="F14" s="898"/>
      <c r="G14" s="898"/>
      <c r="H14" s="898"/>
      <c r="I14" s="898"/>
      <c r="J14" s="898"/>
      <c r="K14" s="898"/>
      <c r="L14" s="898"/>
      <c r="M14" s="898"/>
      <c r="N14" s="884"/>
      <c r="O14" s="884"/>
      <c r="P14" s="884"/>
      <c r="Q14" s="884"/>
    </row>
    <row r="15" spans="1:17" s="478" customFormat="1" ht="12.75" customHeight="1">
      <c r="A15" s="755" t="s">
        <v>60</v>
      </c>
      <c r="B15" s="898">
        <f>+B39+B63</f>
        <v>173</v>
      </c>
      <c r="C15" s="898">
        <f>+C39+C63</f>
        <v>76</v>
      </c>
      <c r="D15" s="898">
        <f>+B15+C15</f>
        <v>249</v>
      </c>
      <c r="E15" s="898">
        <f>+E39+E63</f>
        <v>0</v>
      </c>
      <c r="F15" s="898">
        <f>+F39+F63</f>
        <v>135</v>
      </c>
      <c r="G15" s="898">
        <f>+G39+G63</f>
        <v>77</v>
      </c>
      <c r="H15" s="898">
        <f>+F15+G15</f>
        <v>212</v>
      </c>
      <c r="I15" s="898">
        <f>+I39+I63</f>
        <v>0</v>
      </c>
      <c r="J15" s="898">
        <f>+J39+J63</f>
        <v>71</v>
      </c>
      <c r="K15" s="898">
        <f>+K39+K63</f>
        <v>35</v>
      </c>
      <c r="L15" s="898">
        <f>+J15+K15</f>
        <v>106</v>
      </c>
      <c r="M15" s="898">
        <f>+M39+M63</f>
        <v>0</v>
      </c>
      <c r="N15" s="884">
        <f>+B15+F15+J15</f>
        <v>379</v>
      </c>
      <c r="O15" s="884">
        <f>+C15+G15+K15</f>
        <v>188</v>
      </c>
      <c r="P15" s="884">
        <f>+D15+H15+L15</f>
        <v>567</v>
      </c>
      <c r="Q15" s="884">
        <f>+E15+I15+M15</f>
        <v>0</v>
      </c>
    </row>
    <row r="16" spans="1:17" s="478" customFormat="1" ht="12.75" customHeight="1">
      <c r="A16" s="755" t="s">
        <v>68</v>
      </c>
      <c r="B16" s="898"/>
      <c r="C16" s="898"/>
      <c r="D16" s="898"/>
      <c r="E16" s="898"/>
      <c r="F16" s="898"/>
      <c r="G16" s="898"/>
      <c r="H16" s="898"/>
      <c r="I16" s="898"/>
      <c r="J16" s="898"/>
      <c r="K16" s="898"/>
      <c r="L16" s="898"/>
      <c r="M16" s="898"/>
      <c r="N16" s="884"/>
      <c r="O16" s="884"/>
      <c r="P16" s="884"/>
      <c r="Q16" s="884"/>
    </row>
    <row r="17" spans="1:17" s="478" customFormat="1" ht="12.75" customHeight="1">
      <c r="A17" s="755" t="s">
        <v>72</v>
      </c>
      <c r="B17" s="898">
        <f>+B40</f>
        <v>50</v>
      </c>
      <c r="C17" s="898">
        <f t="shared" ref="C17:M17" si="3">+C40</f>
        <v>57</v>
      </c>
      <c r="D17" s="898">
        <f>+B17+C17</f>
        <v>107</v>
      </c>
      <c r="E17" s="898">
        <f t="shared" si="3"/>
        <v>2</v>
      </c>
      <c r="F17" s="898">
        <f t="shared" si="3"/>
        <v>35</v>
      </c>
      <c r="G17" s="898">
        <f t="shared" si="3"/>
        <v>60</v>
      </c>
      <c r="H17" s="898">
        <f>+F17+G17</f>
        <v>95</v>
      </c>
      <c r="I17" s="898">
        <f t="shared" si="3"/>
        <v>1</v>
      </c>
      <c r="J17" s="898">
        <f t="shared" si="3"/>
        <v>17</v>
      </c>
      <c r="K17" s="898">
        <f t="shared" si="3"/>
        <v>58</v>
      </c>
      <c r="L17" s="898">
        <f>+J17+K17</f>
        <v>75</v>
      </c>
      <c r="M17" s="898">
        <f t="shared" si="3"/>
        <v>12</v>
      </c>
      <c r="N17" s="884">
        <f>+B17+F17+J17</f>
        <v>102</v>
      </c>
      <c r="O17" s="884">
        <f>+C17+G17+K17</f>
        <v>175</v>
      </c>
      <c r="P17" s="884">
        <f>+D17+H17+L17</f>
        <v>277</v>
      </c>
      <c r="Q17" s="884">
        <f>+E17+I17+M17</f>
        <v>15</v>
      </c>
    </row>
    <row r="18" spans="1:17" s="478" customFormat="1" ht="12.75" customHeight="1">
      <c r="A18" s="755" t="s">
        <v>79</v>
      </c>
      <c r="B18" s="898"/>
      <c r="C18" s="898"/>
      <c r="D18" s="898"/>
      <c r="E18" s="898"/>
      <c r="F18" s="898"/>
      <c r="G18" s="898"/>
      <c r="H18" s="898"/>
      <c r="I18" s="898"/>
      <c r="J18" s="898"/>
      <c r="K18" s="898"/>
      <c r="L18" s="898"/>
      <c r="M18" s="898"/>
      <c r="N18" s="884"/>
      <c r="O18" s="884"/>
      <c r="P18" s="884"/>
      <c r="Q18" s="884"/>
    </row>
    <row r="19" spans="1:17" s="478" customFormat="1" ht="12.75" customHeight="1">
      <c r="A19" s="755" t="s">
        <v>82</v>
      </c>
      <c r="B19" s="898"/>
      <c r="C19" s="898"/>
      <c r="D19" s="898"/>
      <c r="E19" s="898"/>
      <c r="F19" s="898"/>
      <c r="G19" s="898"/>
      <c r="H19" s="898"/>
      <c r="I19" s="898"/>
      <c r="J19" s="898"/>
      <c r="K19" s="898"/>
      <c r="L19" s="898"/>
      <c r="M19" s="898"/>
      <c r="N19" s="884"/>
      <c r="O19" s="884"/>
      <c r="P19" s="884"/>
      <c r="Q19" s="884"/>
    </row>
    <row r="20" spans="1:17" s="478" customFormat="1" ht="12.75" customHeight="1">
      <c r="A20" s="755" t="s">
        <v>88</v>
      </c>
      <c r="B20" s="898">
        <f>+B41+B64</f>
        <v>70</v>
      </c>
      <c r="C20" s="898">
        <f>+C41+C64</f>
        <v>13</v>
      </c>
      <c r="D20" s="898">
        <f>+B20+C20</f>
        <v>83</v>
      </c>
      <c r="E20" s="898">
        <f>+E41+E64</f>
        <v>8</v>
      </c>
      <c r="F20" s="898">
        <f>+F41+F64</f>
        <v>64</v>
      </c>
      <c r="G20" s="898">
        <f>+G41+G64</f>
        <v>0</v>
      </c>
      <c r="H20" s="898">
        <f>+F20+G20</f>
        <v>64</v>
      </c>
      <c r="I20" s="898">
        <f>+I41+I64</f>
        <v>0</v>
      </c>
      <c r="J20" s="898">
        <f>+J41+J64</f>
        <v>7</v>
      </c>
      <c r="K20" s="898">
        <f>+K41+K64</f>
        <v>0</v>
      </c>
      <c r="L20" s="898">
        <f>+J20+K20</f>
        <v>7</v>
      </c>
      <c r="M20" s="898">
        <f>+M41+M64</f>
        <v>0</v>
      </c>
      <c r="N20" s="884">
        <f>+B20+F20+J20</f>
        <v>141</v>
      </c>
      <c r="O20" s="884">
        <f>+C20+G20+K20</f>
        <v>13</v>
      </c>
      <c r="P20" s="884">
        <f>+D20+H20+L20</f>
        <v>154</v>
      </c>
      <c r="Q20" s="884">
        <f>+E20+I20+M20</f>
        <v>8</v>
      </c>
    </row>
    <row r="21" spans="1:17" s="478" customFormat="1" ht="12.75" customHeight="1">
      <c r="A21" s="909" t="s">
        <v>94</v>
      </c>
      <c r="B21" s="898"/>
      <c r="C21" s="898"/>
      <c r="D21" s="898"/>
      <c r="E21" s="898"/>
      <c r="F21" s="898"/>
      <c r="G21" s="898"/>
      <c r="H21" s="898"/>
      <c r="I21" s="898"/>
      <c r="J21" s="898"/>
      <c r="K21" s="898"/>
      <c r="L21" s="898"/>
      <c r="M21" s="898"/>
      <c r="N21" s="884"/>
      <c r="O21" s="884"/>
      <c r="P21" s="884"/>
      <c r="Q21" s="884"/>
    </row>
    <row r="22" spans="1:17" s="478" customFormat="1" ht="12.75" customHeight="1">
      <c r="A22" s="910" t="s">
        <v>98</v>
      </c>
      <c r="B22" s="911"/>
      <c r="C22" s="911"/>
      <c r="D22" s="911"/>
      <c r="E22" s="911"/>
      <c r="F22" s="911"/>
      <c r="G22" s="911"/>
      <c r="H22" s="911"/>
      <c r="I22" s="911"/>
      <c r="J22" s="911"/>
      <c r="K22" s="911"/>
      <c r="L22" s="911"/>
      <c r="M22" s="911"/>
      <c r="N22" s="911"/>
      <c r="O22" s="911"/>
      <c r="P22" s="911"/>
      <c r="Q22" s="911"/>
    </row>
    <row r="23" spans="1:17" s="478" customFormat="1" ht="12.75" customHeight="1">
      <c r="A23" s="910" t="s">
        <v>102</v>
      </c>
      <c r="B23" s="911"/>
      <c r="C23" s="911"/>
      <c r="D23" s="911"/>
      <c r="E23" s="911"/>
      <c r="F23" s="911"/>
      <c r="G23" s="911"/>
      <c r="H23" s="911"/>
      <c r="I23" s="911"/>
      <c r="J23" s="911"/>
      <c r="K23" s="911"/>
      <c r="L23" s="911"/>
      <c r="M23" s="911"/>
      <c r="N23" s="911"/>
      <c r="O23" s="911"/>
      <c r="P23" s="911"/>
      <c r="Q23" s="911"/>
    </row>
    <row r="24" spans="1:17" s="478" customFormat="1" ht="12.75" customHeight="1">
      <c r="A24" s="755" t="s">
        <v>108</v>
      </c>
      <c r="B24" s="898">
        <f>+B42</f>
        <v>19</v>
      </c>
      <c r="C24" s="898">
        <f t="shared" ref="C24:M24" si="4">+C42</f>
        <v>5</v>
      </c>
      <c r="D24" s="898">
        <f>+B24+C24</f>
        <v>24</v>
      </c>
      <c r="E24" s="898">
        <f t="shared" si="4"/>
        <v>0</v>
      </c>
      <c r="F24" s="898">
        <f t="shared" si="4"/>
        <v>10</v>
      </c>
      <c r="G24" s="898">
        <f t="shared" si="4"/>
        <v>2</v>
      </c>
      <c r="H24" s="898">
        <f>+F24+G24</f>
        <v>12</v>
      </c>
      <c r="I24" s="898">
        <f t="shared" si="4"/>
        <v>0</v>
      </c>
      <c r="J24" s="898">
        <f t="shared" si="4"/>
        <v>4</v>
      </c>
      <c r="K24" s="898">
        <f t="shared" si="4"/>
        <v>1</v>
      </c>
      <c r="L24" s="898">
        <f>+J24+K24</f>
        <v>5</v>
      </c>
      <c r="M24" s="898">
        <f t="shared" si="4"/>
        <v>0</v>
      </c>
      <c r="N24" s="884">
        <f>+B24+F24+J24</f>
        <v>33</v>
      </c>
      <c r="O24" s="884">
        <f>+C24+G24+K24</f>
        <v>8</v>
      </c>
      <c r="P24" s="884">
        <f>+D24+H24+L24</f>
        <v>41</v>
      </c>
      <c r="Q24" s="884">
        <f>+E24+I24+M24</f>
        <v>0</v>
      </c>
    </row>
    <row r="25" spans="1:17" s="478" customFormat="1" ht="12.75" customHeight="1">
      <c r="A25" s="755" t="s">
        <v>114</v>
      </c>
      <c r="B25" s="898"/>
      <c r="C25" s="898"/>
      <c r="D25" s="898"/>
      <c r="E25" s="898"/>
      <c r="F25" s="898"/>
      <c r="G25" s="898"/>
      <c r="H25" s="898"/>
      <c r="I25" s="898"/>
      <c r="J25" s="898"/>
      <c r="K25" s="898"/>
      <c r="L25" s="898"/>
      <c r="M25" s="898"/>
      <c r="N25" s="884"/>
      <c r="O25" s="884"/>
      <c r="P25" s="884"/>
      <c r="Q25" s="884"/>
    </row>
    <row r="26" spans="1:17" s="478" customFormat="1" ht="12.75" customHeight="1">
      <c r="A26" s="755" t="s">
        <v>119</v>
      </c>
      <c r="B26" s="898"/>
      <c r="C26" s="898"/>
      <c r="D26" s="898"/>
      <c r="E26" s="898"/>
      <c r="F26" s="898"/>
      <c r="G26" s="898"/>
      <c r="H26" s="898"/>
      <c r="I26" s="898"/>
      <c r="J26" s="898"/>
      <c r="K26" s="898"/>
      <c r="L26" s="898"/>
      <c r="M26" s="898"/>
      <c r="N26" s="884"/>
      <c r="O26" s="884"/>
      <c r="P26" s="884"/>
      <c r="Q26" s="884"/>
    </row>
    <row r="27" spans="1:17" s="478" customFormat="1" ht="12.75" customHeight="1">
      <c r="A27" s="755" t="s">
        <v>127</v>
      </c>
      <c r="B27" s="898">
        <f>+B43+B65</f>
        <v>134</v>
      </c>
      <c r="C27" s="898">
        <f>+C43+C65</f>
        <v>85</v>
      </c>
      <c r="D27" s="898">
        <f>+B27+C27</f>
        <v>219</v>
      </c>
      <c r="E27" s="898">
        <f>+E43+E65</f>
        <v>0</v>
      </c>
      <c r="F27" s="898">
        <f>+F43+F65</f>
        <v>72</v>
      </c>
      <c r="G27" s="898">
        <f>+G43+G65</f>
        <v>44</v>
      </c>
      <c r="H27" s="898">
        <f>+F27+G27</f>
        <v>116</v>
      </c>
      <c r="I27" s="898">
        <f>+I43+I65</f>
        <v>0</v>
      </c>
      <c r="J27" s="898">
        <f>+J43+J65</f>
        <v>46</v>
      </c>
      <c r="K27" s="898">
        <f>+K43+K65</f>
        <v>42</v>
      </c>
      <c r="L27" s="898">
        <f>+J27+K27</f>
        <v>88</v>
      </c>
      <c r="M27" s="898">
        <f>+M43+M65</f>
        <v>9</v>
      </c>
      <c r="N27" s="884">
        <f t="shared" ref="N27:Q29" si="5">+B27+F27+J27</f>
        <v>252</v>
      </c>
      <c r="O27" s="884">
        <f t="shared" si="5"/>
        <v>171</v>
      </c>
      <c r="P27" s="884">
        <f t="shared" si="5"/>
        <v>423</v>
      </c>
      <c r="Q27" s="884">
        <f t="shared" si="5"/>
        <v>9</v>
      </c>
    </row>
    <row r="28" spans="1:17" s="478" customFormat="1" ht="12.75" customHeight="1" thickBot="1">
      <c r="A28" s="755" t="s">
        <v>134</v>
      </c>
      <c r="B28" s="756">
        <f>+B44</f>
        <v>164</v>
      </c>
      <c r="C28" s="756">
        <f t="shared" ref="C28:M28" si="6">+C44</f>
        <v>28</v>
      </c>
      <c r="D28" s="756">
        <f>+B28+C28</f>
        <v>192</v>
      </c>
      <c r="E28" s="756">
        <f t="shared" si="6"/>
        <v>0</v>
      </c>
      <c r="F28" s="756">
        <f t="shared" si="6"/>
        <v>72</v>
      </c>
      <c r="G28" s="756">
        <f t="shared" si="6"/>
        <v>14</v>
      </c>
      <c r="H28" s="756">
        <f>+F28+G28</f>
        <v>86</v>
      </c>
      <c r="I28" s="756">
        <f t="shared" si="6"/>
        <v>4</v>
      </c>
      <c r="J28" s="756">
        <f t="shared" si="6"/>
        <v>50</v>
      </c>
      <c r="K28" s="756">
        <f t="shared" si="6"/>
        <v>18</v>
      </c>
      <c r="L28" s="756">
        <f>+J28+K28</f>
        <v>68</v>
      </c>
      <c r="M28" s="756">
        <f t="shared" si="6"/>
        <v>2</v>
      </c>
      <c r="N28" s="757">
        <f t="shared" si="5"/>
        <v>286</v>
      </c>
      <c r="O28" s="757">
        <f t="shared" si="5"/>
        <v>60</v>
      </c>
      <c r="P28" s="757">
        <f t="shared" si="5"/>
        <v>346</v>
      </c>
      <c r="Q28" s="757">
        <f t="shared" si="5"/>
        <v>6</v>
      </c>
    </row>
    <row r="29" spans="1:17" s="478" customFormat="1" ht="12.75" customHeight="1" thickBot="1">
      <c r="A29" s="758" t="s">
        <v>143</v>
      </c>
      <c r="B29" s="759">
        <f>SUM(B7:B28)</f>
        <v>1780</v>
      </c>
      <c r="C29" s="759">
        <f>SUM(C7:C28)</f>
        <v>1091</v>
      </c>
      <c r="D29" s="759">
        <f>+B29+C29</f>
        <v>2871</v>
      </c>
      <c r="E29" s="759">
        <f>SUM(E7:E28)</f>
        <v>103</v>
      </c>
      <c r="F29" s="759">
        <f>SUM(F7:F28)</f>
        <v>1216</v>
      </c>
      <c r="G29" s="759">
        <f>SUM(G7:G28)</f>
        <v>841</v>
      </c>
      <c r="H29" s="759">
        <f>+F29+G29</f>
        <v>2057</v>
      </c>
      <c r="I29" s="759">
        <f>SUM(I7:I28)</f>
        <v>55</v>
      </c>
      <c r="J29" s="759">
        <f>SUM(J7:J28)</f>
        <v>842</v>
      </c>
      <c r="K29" s="759">
        <f>SUM(K7:K28)</f>
        <v>691</v>
      </c>
      <c r="L29" s="759">
        <f>+J29+K29</f>
        <v>1533</v>
      </c>
      <c r="M29" s="759">
        <f>SUM(M7:M28)</f>
        <v>85</v>
      </c>
      <c r="N29" s="760">
        <f t="shared" si="5"/>
        <v>3838</v>
      </c>
      <c r="O29" s="760">
        <f t="shared" si="5"/>
        <v>2623</v>
      </c>
      <c r="P29" s="760">
        <f t="shared" si="5"/>
        <v>6461</v>
      </c>
      <c r="Q29" s="760">
        <f t="shared" si="5"/>
        <v>243</v>
      </c>
    </row>
    <row r="30" spans="1:17" s="478" customFormat="1" ht="12.75" customHeight="1">
      <c r="A30" s="226"/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</row>
    <row r="31" spans="1:17" s="478" customFormat="1" ht="11.25" customHeight="1">
      <c r="A31" s="1445" t="s">
        <v>826</v>
      </c>
      <c r="B31" s="1445"/>
      <c r="C31" s="1445"/>
      <c r="D31" s="1445"/>
      <c r="E31" s="1445"/>
      <c r="F31" s="1445"/>
      <c r="G31" s="1445"/>
      <c r="H31" s="1445"/>
      <c r="I31" s="1445"/>
      <c r="J31" s="1445"/>
      <c r="K31" s="1445"/>
      <c r="L31" s="1445"/>
      <c r="M31" s="1445"/>
      <c r="N31" s="1445"/>
      <c r="O31" s="1445"/>
      <c r="P31" s="1445"/>
      <c r="Q31" s="1445"/>
    </row>
    <row r="32" spans="1:17" s="478" customFormat="1" ht="11.25" customHeight="1">
      <c r="A32" s="1445" t="s">
        <v>227</v>
      </c>
      <c r="B32" s="1445"/>
      <c r="C32" s="1445"/>
      <c r="D32" s="1445"/>
      <c r="E32" s="1445"/>
      <c r="F32" s="1445"/>
      <c r="G32" s="1445"/>
      <c r="H32" s="1445"/>
      <c r="I32" s="1445"/>
      <c r="J32" s="1445"/>
      <c r="K32" s="1445"/>
      <c r="L32" s="1445"/>
      <c r="M32" s="1445"/>
      <c r="N32" s="1445"/>
      <c r="O32" s="1445"/>
      <c r="P32" s="1445"/>
      <c r="Q32" s="1445"/>
    </row>
    <row r="33" spans="1:17" s="478" customFormat="1" ht="7.5" customHeight="1">
      <c r="A33" s="1058"/>
      <c r="B33" s="30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</row>
    <row r="34" spans="1:17" s="656" customFormat="1" ht="12.75" customHeight="1">
      <c r="A34" s="1758" t="s">
        <v>146</v>
      </c>
      <c r="B34" s="1853" t="s">
        <v>428</v>
      </c>
      <c r="C34" s="1853"/>
      <c r="D34" s="1853"/>
      <c r="E34" s="1853"/>
      <c r="F34" s="1853" t="s">
        <v>429</v>
      </c>
      <c r="G34" s="1853"/>
      <c r="H34" s="1853"/>
      <c r="I34" s="1853"/>
      <c r="J34" s="1720" t="s">
        <v>430</v>
      </c>
      <c r="K34" s="1721"/>
      <c r="L34" s="1721"/>
      <c r="M34" s="1722"/>
      <c r="N34" s="1723" t="s">
        <v>142</v>
      </c>
      <c r="O34" s="1724"/>
      <c r="P34" s="1724"/>
      <c r="Q34" s="1725"/>
    </row>
    <row r="35" spans="1:17" s="720" customFormat="1" ht="18" customHeight="1">
      <c r="A35" s="1759"/>
      <c r="B35" s="252" t="s">
        <v>706</v>
      </c>
      <c r="C35" s="252" t="s">
        <v>396</v>
      </c>
      <c r="D35" s="253" t="s">
        <v>708</v>
      </c>
      <c r="E35" s="253" t="s">
        <v>709</v>
      </c>
      <c r="F35" s="252" t="s">
        <v>706</v>
      </c>
      <c r="G35" s="252" t="s">
        <v>396</v>
      </c>
      <c r="H35" s="253" t="s">
        <v>708</v>
      </c>
      <c r="I35" s="253" t="s">
        <v>709</v>
      </c>
      <c r="J35" s="252" t="s">
        <v>706</v>
      </c>
      <c r="K35" s="252" t="s">
        <v>396</v>
      </c>
      <c r="L35" s="253" t="s">
        <v>708</v>
      </c>
      <c r="M35" s="253" t="s">
        <v>709</v>
      </c>
      <c r="N35" s="252" t="s">
        <v>706</v>
      </c>
      <c r="O35" s="252" t="s">
        <v>396</v>
      </c>
      <c r="P35" s="253" t="s">
        <v>708</v>
      </c>
      <c r="Q35" s="731" t="s">
        <v>709</v>
      </c>
    </row>
    <row r="36" spans="1:17" s="478" customFormat="1" ht="12.75" customHeight="1">
      <c r="A36" s="911" t="s">
        <v>8</v>
      </c>
      <c r="B36" s="884">
        <v>25</v>
      </c>
      <c r="C36" s="884">
        <v>29</v>
      </c>
      <c r="D36" s="884">
        <f>+B36+C36</f>
        <v>54</v>
      </c>
      <c r="E36" s="884">
        <v>1</v>
      </c>
      <c r="F36" s="884">
        <v>17</v>
      </c>
      <c r="G36" s="884">
        <v>15</v>
      </c>
      <c r="H36" s="884">
        <v>32</v>
      </c>
      <c r="I36" s="884">
        <v>0</v>
      </c>
      <c r="J36" s="884">
        <v>9</v>
      </c>
      <c r="K36" s="884">
        <v>7</v>
      </c>
      <c r="L36" s="884">
        <v>16</v>
      </c>
      <c r="M36" s="884">
        <v>5</v>
      </c>
      <c r="N36" s="884">
        <v>51</v>
      </c>
      <c r="O36" s="884">
        <v>51</v>
      </c>
      <c r="P36" s="884">
        <f>+N36+O36</f>
        <v>102</v>
      </c>
      <c r="Q36" s="884">
        <v>6</v>
      </c>
    </row>
    <row r="37" spans="1:17" s="478" customFormat="1" ht="12.75" customHeight="1">
      <c r="A37" s="911" t="s">
        <v>14</v>
      </c>
      <c r="B37" s="884">
        <v>8</v>
      </c>
      <c r="C37" s="884">
        <v>4</v>
      </c>
      <c r="D37" s="884">
        <f t="shared" ref="D37:D44" si="7">+B37+C37</f>
        <v>12</v>
      </c>
      <c r="E37" s="884">
        <v>0</v>
      </c>
      <c r="F37" s="884">
        <v>0</v>
      </c>
      <c r="G37" s="884">
        <v>0</v>
      </c>
      <c r="H37" s="884">
        <f t="shared" ref="H37:H44" si="8">+F37+G37</f>
        <v>0</v>
      </c>
      <c r="I37" s="884">
        <v>0</v>
      </c>
      <c r="J37" s="884">
        <v>18</v>
      </c>
      <c r="K37" s="884">
        <v>2</v>
      </c>
      <c r="L37" s="884">
        <f t="shared" ref="L37:L44" si="9">+J37+K37</f>
        <v>20</v>
      </c>
      <c r="M37" s="884">
        <v>0</v>
      </c>
      <c r="N37" s="884">
        <f t="shared" ref="N37:Q44" si="10">+B37+F37+J37</f>
        <v>26</v>
      </c>
      <c r="O37" s="884">
        <f t="shared" si="10"/>
        <v>6</v>
      </c>
      <c r="P37" s="884">
        <f t="shared" si="10"/>
        <v>32</v>
      </c>
      <c r="Q37" s="884">
        <f t="shared" si="10"/>
        <v>0</v>
      </c>
    </row>
    <row r="38" spans="1:17" s="478" customFormat="1" ht="12.75" customHeight="1">
      <c r="A38" s="911" t="s">
        <v>19</v>
      </c>
      <c r="B38" s="884">
        <v>698</v>
      </c>
      <c r="C38" s="884">
        <v>503</v>
      </c>
      <c r="D38" s="884">
        <f>+B38+C38</f>
        <v>1201</v>
      </c>
      <c r="E38" s="884">
        <v>50</v>
      </c>
      <c r="F38" s="884">
        <v>612</v>
      </c>
      <c r="G38" s="884">
        <v>427</v>
      </c>
      <c r="H38" s="884">
        <f t="shared" si="8"/>
        <v>1039</v>
      </c>
      <c r="I38" s="884">
        <v>48</v>
      </c>
      <c r="J38" s="884">
        <v>523</v>
      </c>
      <c r="K38" s="884">
        <v>449</v>
      </c>
      <c r="L38" s="884">
        <f t="shared" si="9"/>
        <v>972</v>
      </c>
      <c r="M38" s="884">
        <v>48</v>
      </c>
      <c r="N38" s="884">
        <f t="shared" si="10"/>
        <v>1833</v>
      </c>
      <c r="O38" s="884">
        <f t="shared" si="10"/>
        <v>1379</v>
      </c>
      <c r="P38" s="884">
        <f t="shared" si="10"/>
        <v>3212</v>
      </c>
      <c r="Q38" s="884">
        <f t="shared" si="10"/>
        <v>146</v>
      </c>
    </row>
    <row r="39" spans="1:17" s="478" customFormat="1" ht="12.75" customHeight="1">
      <c r="A39" s="911" t="s">
        <v>60</v>
      </c>
      <c r="B39" s="884">
        <v>151</v>
      </c>
      <c r="C39" s="884">
        <v>48</v>
      </c>
      <c r="D39" s="884">
        <v>199</v>
      </c>
      <c r="E39" s="884">
        <v>0</v>
      </c>
      <c r="F39" s="884">
        <v>103</v>
      </c>
      <c r="G39" s="884">
        <v>41</v>
      </c>
      <c r="H39" s="884">
        <v>144</v>
      </c>
      <c r="I39" s="884">
        <v>0</v>
      </c>
      <c r="J39" s="884">
        <v>71</v>
      </c>
      <c r="K39" s="884">
        <v>35</v>
      </c>
      <c r="L39" s="884">
        <v>106</v>
      </c>
      <c r="M39" s="884">
        <v>0</v>
      </c>
      <c r="N39" s="884">
        <v>325</v>
      </c>
      <c r="O39" s="884">
        <v>124</v>
      </c>
      <c r="P39" s="884">
        <v>449</v>
      </c>
      <c r="Q39" s="884">
        <v>0</v>
      </c>
    </row>
    <row r="40" spans="1:17" s="478" customFormat="1" ht="12.75" customHeight="1">
      <c r="A40" s="911" t="s">
        <v>72</v>
      </c>
      <c r="B40" s="884">
        <v>50</v>
      </c>
      <c r="C40" s="884">
        <v>57</v>
      </c>
      <c r="D40" s="884">
        <f t="shared" si="7"/>
        <v>107</v>
      </c>
      <c r="E40" s="884">
        <v>2</v>
      </c>
      <c r="F40" s="884">
        <v>35</v>
      </c>
      <c r="G40" s="884">
        <v>60</v>
      </c>
      <c r="H40" s="884">
        <f t="shared" si="8"/>
        <v>95</v>
      </c>
      <c r="I40" s="884">
        <v>1</v>
      </c>
      <c r="J40" s="884">
        <v>17</v>
      </c>
      <c r="K40" s="884">
        <v>58</v>
      </c>
      <c r="L40" s="884">
        <f t="shared" si="9"/>
        <v>75</v>
      </c>
      <c r="M40" s="884">
        <v>12</v>
      </c>
      <c r="N40" s="884">
        <f t="shared" si="10"/>
        <v>102</v>
      </c>
      <c r="O40" s="884">
        <f t="shared" si="10"/>
        <v>175</v>
      </c>
      <c r="P40" s="884">
        <f t="shared" si="10"/>
        <v>277</v>
      </c>
      <c r="Q40" s="884">
        <f t="shared" si="10"/>
        <v>15</v>
      </c>
    </row>
    <row r="41" spans="1:17" s="478" customFormat="1" ht="12.75" customHeight="1">
      <c r="A41" s="911" t="s">
        <v>88</v>
      </c>
      <c r="B41" s="884">
        <v>2</v>
      </c>
      <c r="C41" s="884">
        <v>1</v>
      </c>
      <c r="D41" s="884">
        <f t="shared" si="7"/>
        <v>3</v>
      </c>
      <c r="E41" s="884">
        <v>0</v>
      </c>
      <c r="F41" s="884">
        <v>12</v>
      </c>
      <c r="G41" s="884">
        <v>0</v>
      </c>
      <c r="H41" s="884">
        <f t="shared" si="8"/>
        <v>12</v>
      </c>
      <c r="I41" s="884">
        <v>0</v>
      </c>
      <c r="J41" s="884">
        <v>7</v>
      </c>
      <c r="K41" s="884">
        <v>0</v>
      </c>
      <c r="L41" s="884">
        <f t="shared" si="9"/>
        <v>7</v>
      </c>
      <c r="M41" s="884">
        <v>0</v>
      </c>
      <c r="N41" s="884">
        <f t="shared" si="10"/>
        <v>21</v>
      </c>
      <c r="O41" s="884">
        <f t="shared" si="10"/>
        <v>1</v>
      </c>
      <c r="P41" s="884">
        <f t="shared" si="10"/>
        <v>22</v>
      </c>
      <c r="Q41" s="884">
        <f t="shared" si="10"/>
        <v>0</v>
      </c>
    </row>
    <row r="42" spans="1:17" s="478" customFormat="1" ht="12.75" customHeight="1">
      <c r="A42" s="911" t="s">
        <v>108</v>
      </c>
      <c r="B42" s="884">
        <v>19</v>
      </c>
      <c r="C42" s="884">
        <v>5</v>
      </c>
      <c r="D42" s="884">
        <f t="shared" si="7"/>
        <v>24</v>
      </c>
      <c r="E42" s="884">
        <v>0</v>
      </c>
      <c r="F42" s="884">
        <v>10</v>
      </c>
      <c r="G42" s="884">
        <v>2</v>
      </c>
      <c r="H42" s="884">
        <f t="shared" si="8"/>
        <v>12</v>
      </c>
      <c r="I42" s="884">
        <v>0</v>
      </c>
      <c r="J42" s="884">
        <v>4</v>
      </c>
      <c r="K42" s="884">
        <v>1</v>
      </c>
      <c r="L42" s="884">
        <f t="shared" si="9"/>
        <v>5</v>
      </c>
      <c r="M42" s="884">
        <v>0</v>
      </c>
      <c r="N42" s="884">
        <f t="shared" si="10"/>
        <v>33</v>
      </c>
      <c r="O42" s="884">
        <f t="shared" si="10"/>
        <v>8</v>
      </c>
      <c r="P42" s="884">
        <f t="shared" si="10"/>
        <v>41</v>
      </c>
      <c r="Q42" s="884">
        <f t="shared" si="10"/>
        <v>0</v>
      </c>
    </row>
    <row r="43" spans="1:17" s="478" customFormat="1" ht="12.75" customHeight="1">
      <c r="A43" s="911" t="s">
        <v>127</v>
      </c>
      <c r="B43" s="884">
        <v>116</v>
      </c>
      <c r="C43" s="884">
        <v>57</v>
      </c>
      <c r="D43" s="884">
        <f t="shared" si="7"/>
        <v>173</v>
      </c>
      <c r="E43" s="884">
        <v>0</v>
      </c>
      <c r="F43" s="884">
        <v>64</v>
      </c>
      <c r="G43" s="884">
        <v>32</v>
      </c>
      <c r="H43" s="884">
        <f t="shared" si="8"/>
        <v>96</v>
      </c>
      <c r="I43" s="884">
        <v>0</v>
      </c>
      <c r="J43" s="884">
        <v>46</v>
      </c>
      <c r="K43" s="884">
        <v>42</v>
      </c>
      <c r="L43" s="884">
        <f t="shared" si="9"/>
        <v>88</v>
      </c>
      <c r="M43" s="884">
        <v>9</v>
      </c>
      <c r="N43" s="884">
        <f t="shared" si="10"/>
        <v>226</v>
      </c>
      <c r="O43" s="884">
        <f t="shared" si="10"/>
        <v>131</v>
      </c>
      <c r="P43" s="884">
        <f t="shared" si="10"/>
        <v>357</v>
      </c>
      <c r="Q43" s="884">
        <f t="shared" si="10"/>
        <v>9</v>
      </c>
    </row>
    <row r="44" spans="1:17" s="478" customFormat="1" ht="12.75" customHeight="1" thickBot="1">
      <c r="A44" s="911" t="s">
        <v>134</v>
      </c>
      <c r="B44" s="884">
        <v>164</v>
      </c>
      <c r="C44" s="884">
        <v>28</v>
      </c>
      <c r="D44" s="884">
        <f t="shared" si="7"/>
        <v>192</v>
      </c>
      <c r="E44" s="884">
        <v>0</v>
      </c>
      <c r="F44" s="884">
        <v>72</v>
      </c>
      <c r="G44" s="884">
        <v>14</v>
      </c>
      <c r="H44" s="884">
        <f t="shared" si="8"/>
        <v>86</v>
      </c>
      <c r="I44" s="884">
        <v>4</v>
      </c>
      <c r="J44" s="884">
        <v>50</v>
      </c>
      <c r="K44" s="884">
        <v>18</v>
      </c>
      <c r="L44" s="884">
        <f t="shared" si="9"/>
        <v>68</v>
      </c>
      <c r="M44" s="884">
        <v>2</v>
      </c>
      <c r="N44" s="884">
        <f t="shared" si="10"/>
        <v>286</v>
      </c>
      <c r="O44" s="884">
        <f t="shared" si="10"/>
        <v>60</v>
      </c>
      <c r="P44" s="884">
        <f t="shared" si="10"/>
        <v>346</v>
      </c>
      <c r="Q44" s="884">
        <f t="shared" si="10"/>
        <v>6</v>
      </c>
    </row>
    <row r="45" spans="1:17" s="478" customFormat="1" ht="12.75" customHeight="1" thickBot="1">
      <c r="A45" s="758" t="s">
        <v>143</v>
      </c>
      <c r="B45" s="760">
        <f>SUM(B36:B44)</f>
        <v>1233</v>
      </c>
      <c r="C45" s="760">
        <f t="shared" ref="C45:Q45" si="11">SUM(C36:C44)</f>
        <v>732</v>
      </c>
      <c r="D45" s="760">
        <f t="shared" si="11"/>
        <v>1965</v>
      </c>
      <c r="E45" s="760">
        <f t="shared" si="11"/>
        <v>53</v>
      </c>
      <c r="F45" s="760">
        <f t="shared" si="11"/>
        <v>925</v>
      </c>
      <c r="G45" s="760">
        <f t="shared" si="11"/>
        <v>591</v>
      </c>
      <c r="H45" s="760">
        <f t="shared" si="11"/>
        <v>1516</v>
      </c>
      <c r="I45" s="760">
        <f t="shared" si="11"/>
        <v>53</v>
      </c>
      <c r="J45" s="760">
        <f t="shared" si="11"/>
        <v>745</v>
      </c>
      <c r="K45" s="760">
        <f t="shared" si="11"/>
        <v>612</v>
      </c>
      <c r="L45" s="760">
        <f t="shared" si="11"/>
        <v>1357</v>
      </c>
      <c r="M45" s="760">
        <f t="shared" si="11"/>
        <v>76</v>
      </c>
      <c r="N45" s="760">
        <f t="shared" si="11"/>
        <v>2903</v>
      </c>
      <c r="O45" s="760">
        <f t="shared" si="11"/>
        <v>1935</v>
      </c>
      <c r="P45" s="760">
        <f t="shared" si="11"/>
        <v>4838</v>
      </c>
      <c r="Q45" s="760">
        <f t="shared" si="11"/>
        <v>182</v>
      </c>
    </row>
    <row r="46" spans="1:17" s="478" customFormat="1" ht="8.25" customHeight="1">
      <c r="A46" s="223"/>
      <c r="B46" s="1059"/>
      <c r="C46" s="1060"/>
      <c r="D46" s="1060"/>
      <c r="E46" s="1060"/>
      <c r="F46" s="1060"/>
      <c r="G46" s="1060"/>
      <c r="H46" s="1060"/>
      <c r="I46" s="1060"/>
      <c r="J46" s="1060"/>
      <c r="K46" s="1060"/>
      <c r="L46" s="1060"/>
      <c r="M46" s="1060"/>
      <c r="N46" s="1060"/>
      <c r="O46" s="1060"/>
      <c r="P46" s="1060"/>
      <c r="Q46" s="216"/>
    </row>
    <row r="47" spans="1:17" s="478" customFormat="1" ht="10.5" customHeight="1">
      <c r="A47" s="1445" t="s">
        <v>827</v>
      </c>
      <c r="B47" s="1445"/>
      <c r="C47" s="1445"/>
      <c r="D47" s="1445"/>
      <c r="E47" s="1445"/>
      <c r="F47" s="1445"/>
      <c r="G47" s="1445"/>
      <c r="H47" s="1445"/>
      <c r="I47" s="1445"/>
      <c r="J47" s="1445"/>
      <c r="K47" s="1445"/>
      <c r="L47" s="1445"/>
      <c r="M47" s="1445"/>
      <c r="N47" s="1445"/>
      <c r="O47" s="1445"/>
      <c r="P47" s="1445"/>
      <c r="Q47" s="1445"/>
    </row>
    <row r="48" spans="1:17" s="478" customFormat="1" ht="12.75" customHeight="1">
      <c r="A48" s="1445" t="s">
        <v>227</v>
      </c>
      <c r="B48" s="1445"/>
      <c r="C48" s="1445"/>
      <c r="D48" s="1445"/>
      <c r="E48" s="1445"/>
      <c r="F48" s="1445"/>
      <c r="G48" s="1445"/>
      <c r="H48" s="1445"/>
      <c r="I48" s="1445"/>
      <c r="J48" s="1445"/>
      <c r="K48" s="1445"/>
      <c r="L48" s="1445"/>
      <c r="M48" s="1445"/>
      <c r="N48" s="1445"/>
      <c r="O48" s="1445"/>
      <c r="P48" s="1445"/>
      <c r="Q48" s="1445"/>
    </row>
    <row r="49" spans="1:35" s="478" customFormat="1" ht="9" customHeight="1">
      <c r="A49" s="1058"/>
      <c r="B49" s="30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1:35" s="656" customFormat="1" ht="12.75" customHeight="1">
      <c r="A50" s="1758" t="s">
        <v>146</v>
      </c>
      <c r="B50" s="1853" t="s">
        <v>428</v>
      </c>
      <c r="C50" s="1853"/>
      <c r="D50" s="1853"/>
      <c r="E50" s="1853"/>
      <c r="F50" s="1853" t="s">
        <v>429</v>
      </c>
      <c r="G50" s="1853"/>
      <c r="H50" s="1853"/>
      <c r="I50" s="1853"/>
      <c r="J50" s="1720" t="s">
        <v>430</v>
      </c>
      <c r="K50" s="1721"/>
      <c r="L50" s="1721"/>
      <c r="M50" s="1722"/>
      <c r="N50" s="1723" t="s">
        <v>142</v>
      </c>
      <c r="O50" s="1724"/>
      <c r="P50" s="1724"/>
      <c r="Q50" s="1725"/>
    </row>
    <row r="51" spans="1:35" s="656" customFormat="1" ht="18.75" customHeight="1">
      <c r="A51" s="1759"/>
      <c r="B51" s="239" t="s">
        <v>706</v>
      </c>
      <c r="C51" s="239" t="s">
        <v>396</v>
      </c>
      <c r="D51" s="731" t="s">
        <v>708</v>
      </c>
      <c r="E51" s="731" t="s">
        <v>709</v>
      </c>
      <c r="F51" s="239" t="s">
        <v>706</v>
      </c>
      <c r="G51" s="239" t="s">
        <v>396</v>
      </c>
      <c r="H51" s="731" t="s">
        <v>708</v>
      </c>
      <c r="I51" s="731" t="s">
        <v>709</v>
      </c>
      <c r="J51" s="239" t="s">
        <v>706</v>
      </c>
      <c r="K51" s="239" t="s">
        <v>396</v>
      </c>
      <c r="L51" s="731" t="s">
        <v>708</v>
      </c>
      <c r="M51" s="731" t="s">
        <v>709</v>
      </c>
      <c r="N51" s="239" t="s">
        <v>706</v>
      </c>
      <c r="O51" s="239" t="s">
        <v>396</v>
      </c>
      <c r="P51" s="731" t="s">
        <v>708</v>
      </c>
      <c r="Q51" s="731" t="s">
        <v>709</v>
      </c>
    </row>
    <row r="52" spans="1:35" s="478" customFormat="1" ht="12.75" customHeight="1">
      <c r="A52" s="911" t="s">
        <v>19</v>
      </c>
      <c r="B52" s="901">
        <v>105</v>
      </c>
      <c r="C52" s="901">
        <v>108</v>
      </c>
      <c r="D52" s="901">
        <f>+B52+C52</f>
        <v>213</v>
      </c>
      <c r="E52" s="901">
        <v>14</v>
      </c>
      <c r="F52" s="901">
        <v>58</v>
      </c>
      <c r="G52" s="901">
        <v>96</v>
      </c>
      <c r="H52" s="901">
        <f>+F52+G52</f>
        <v>154</v>
      </c>
      <c r="I52" s="901">
        <v>2</v>
      </c>
      <c r="J52" s="901">
        <v>37</v>
      </c>
      <c r="K52" s="901">
        <v>55</v>
      </c>
      <c r="L52" s="901">
        <f>+J52+K52</f>
        <v>92</v>
      </c>
      <c r="M52" s="901">
        <v>4</v>
      </c>
      <c r="N52" s="901">
        <f t="shared" ref="N52:Q53" si="12">+B52+F52+J52</f>
        <v>200</v>
      </c>
      <c r="O52" s="901">
        <f t="shared" si="12"/>
        <v>259</v>
      </c>
      <c r="P52" s="901">
        <f t="shared" si="12"/>
        <v>459</v>
      </c>
      <c r="Q52" s="901">
        <f t="shared" si="12"/>
        <v>20</v>
      </c>
    </row>
    <row r="53" spans="1:35" s="478" customFormat="1" ht="12.75" customHeight="1" thickBot="1">
      <c r="A53" s="1061" t="s">
        <v>44</v>
      </c>
      <c r="B53" s="1062">
        <v>30</v>
      </c>
      <c r="C53" s="1062">
        <v>20</v>
      </c>
      <c r="D53" s="1062">
        <f>+B53+C53</f>
        <v>50</v>
      </c>
      <c r="E53" s="1062">
        <v>10</v>
      </c>
      <c r="F53" s="1062">
        <v>29</v>
      </c>
      <c r="G53" s="1062">
        <v>8</v>
      </c>
      <c r="H53" s="1062">
        <f>+F53+G53</f>
        <v>37</v>
      </c>
      <c r="I53" s="1062">
        <v>0</v>
      </c>
      <c r="J53" s="1062">
        <v>25</v>
      </c>
      <c r="K53" s="1062">
        <v>5</v>
      </c>
      <c r="L53" s="1062">
        <f>+J53+K53</f>
        <v>30</v>
      </c>
      <c r="M53" s="1062">
        <v>4</v>
      </c>
      <c r="N53" s="1062">
        <f t="shared" si="12"/>
        <v>84</v>
      </c>
      <c r="O53" s="1062">
        <f t="shared" si="12"/>
        <v>33</v>
      </c>
      <c r="P53" s="1062">
        <f t="shared" si="12"/>
        <v>117</v>
      </c>
      <c r="Q53" s="1062">
        <f t="shared" si="12"/>
        <v>14</v>
      </c>
    </row>
    <row r="54" spans="1:35" s="478" customFormat="1" ht="12.75" customHeight="1" thickBot="1">
      <c r="A54" s="758" t="s">
        <v>143</v>
      </c>
      <c r="B54" s="445">
        <f t="shared" ref="B54:Q54" si="13">+B52+B53</f>
        <v>135</v>
      </c>
      <c r="C54" s="445">
        <f t="shared" si="13"/>
        <v>128</v>
      </c>
      <c r="D54" s="445">
        <f t="shared" si="13"/>
        <v>263</v>
      </c>
      <c r="E54" s="445">
        <f t="shared" si="13"/>
        <v>24</v>
      </c>
      <c r="F54" s="445">
        <f t="shared" si="13"/>
        <v>87</v>
      </c>
      <c r="G54" s="445">
        <f t="shared" si="13"/>
        <v>104</v>
      </c>
      <c r="H54" s="445">
        <f t="shared" si="13"/>
        <v>191</v>
      </c>
      <c r="I54" s="445">
        <f t="shared" si="13"/>
        <v>2</v>
      </c>
      <c r="J54" s="445">
        <f t="shared" si="13"/>
        <v>62</v>
      </c>
      <c r="K54" s="445">
        <f t="shared" si="13"/>
        <v>60</v>
      </c>
      <c r="L54" s="445">
        <f t="shared" si="13"/>
        <v>122</v>
      </c>
      <c r="M54" s="445">
        <f t="shared" si="13"/>
        <v>8</v>
      </c>
      <c r="N54" s="445">
        <f t="shared" si="13"/>
        <v>284</v>
      </c>
      <c r="O54" s="445">
        <f t="shared" si="13"/>
        <v>292</v>
      </c>
      <c r="P54" s="445">
        <f t="shared" si="13"/>
        <v>576</v>
      </c>
      <c r="Q54" s="1141">
        <f t="shared" si="13"/>
        <v>34</v>
      </c>
    </row>
    <row r="55" spans="1:35" s="478" customFormat="1" ht="9" customHeight="1">
      <c r="A55" s="226"/>
      <c r="B55" s="226"/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</row>
    <row r="56" spans="1:35" s="478" customFormat="1" ht="12.75" customHeight="1">
      <c r="A56" s="1445" t="s">
        <v>828</v>
      </c>
      <c r="B56" s="1445"/>
      <c r="C56" s="1445"/>
      <c r="D56" s="1445"/>
      <c r="E56" s="1445"/>
      <c r="F56" s="1445"/>
      <c r="G56" s="1445"/>
      <c r="H56" s="1445"/>
      <c r="I56" s="1445"/>
      <c r="J56" s="1445"/>
      <c r="K56" s="1445"/>
      <c r="L56" s="1445"/>
      <c r="M56" s="1445"/>
      <c r="N56" s="1445"/>
      <c r="O56" s="1445"/>
      <c r="P56" s="1445"/>
      <c r="Q56" s="1445"/>
    </row>
    <row r="57" spans="1:35" s="478" customFormat="1" ht="12" customHeight="1">
      <c r="A57" s="1445" t="s">
        <v>227</v>
      </c>
      <c r="B57" s="1445"/>
      <c r="C57" s="1445"/>
      <c r="D57" s="1445"/>
      <c r="E57" s="1445"/>
      <c r="F57" s="1445"/>
      <c r="G57" s="1445"/>
      <c r="H57" s="1445"/>
      <c r="I57" s="1445"/>
      <c r="J57" s="1445"/>
      <c r="K57" s="1445"/>
      <c r="L57" s="1445"/>
      <c r="M57" s="1445"/>
      <c r="N57" s="1445"/>
      <c r="O57" s="1445"/>
      <c r="P57" s="1445"/>
      <c r="Q57" s="1445"/>
    </row>
    <row r="58" spans="1:35" s="478" customFormat="1" ht="9" customHeight="1">
      <c r="A58" s="1058"/>
      <c r="B58" s="30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1:35" s="656" customFormat="1" ht="12.75" customHeight="1">
      <c r="A59" s="1758" t="s">
        <v>146</v>
      </c>
      <c r="B59" s="1717" t="s">
        <v>428</v>
      </c>
      <c r="C59" s="1718"/>
      <c r="D59" s="1718"/>
      <c r="E59" s="1719"/>
      <c r="F59" s="1717" t="s">
        <v>429</v>
      </c>
      <c r="G59" s="1718"/>
      <c r="H59" s="1718"/>
      <c r="I59" s="1719"/>
      <c r="J59" s="1720" t="s">
        <v>430</v>
      </c>
      <c r="K59" s="1721"/>
      <c r="L59" s="1721"/>
      <c r="M59" s="1722"/>
      <c r="N59" s="1723" t="s">
        <v>142</v>
      </c>
      <c r="O59" s="1724"/>
      <c r="P59" s="1724"/>
      <c r="Q59" s="1725"/>
    </row>
    <row r="60" spans="1:35" s="656" customFormat="1" ht="18" customHeight="1">
      <c r="A60" s="1852"/>
      <c r="B60" s="239" t="s">
        <v>706</v>
      </c>
      <c r="C60" s="239" t="s">
        <v>396</v>
      </c>
      <c r="D60" s="731" t="s">
        <v>708</v>
      </c>
      <c r="E60" s="731" t="s">
        <v>710</v>
      </c>
      <c r="F60" s="239" t="s">
        <v>706</v>
      </c>
      <c r="G60" s="239" t="s">
        <v>396</v>
      </c>
      <c r="H60" s="731" t="s">
        <v>708</v>
      </c>
      <c r="I60" s="731" t="s">
        <v>710</v>
      </c>
      <c r="J60" s="239" t="s">
        <v>706</v>
      </c>
      <c r="K60" s="239" t="s">
        <v>396</v>
      </c>
      <c r="L60" s="731" t="s">
        <v>708</v>
      </c>
      <c r="M60" s="731" t="s">
        <v>710</v>
      </c>
      <c r="N60" s="239" t="s">
        <v>706</v>
      </c>
      <c r="O60" s="239" t="s">
        <v>396</v>
      </c>
      <c r="P60" s="731" t="s">
        <v>708</v>
      </c>
      <c r="Q60" s="731" t="s">
        <v>710</v>
      </c>
    </row>
    <row r="61" spans="1:35" s="478" customFormat="1" ht="12.75" customHeight="1">
      <c r="A61" s="911" t="s">
        <v>8</v>
      </c>
      <c r="B61" s="884">
        <v>58</v>
      </c>
      <c r="C61" s="884">
        <v>60</v>
      </c>
      <c r="D61" s="884">
        <f>+B61+C61</f>
        <v>118</v>
      </c>
      <c r="E61" s="884">
        <v>0</v>
      </c>
      <c r="F61" s="884">
        <v>64</v>
      </c>
      <c r="G61" s="884">
        <v>66</v>
      </c>
      <c r="H61" s="884">
        <f>+F61+G61</f>
        <v>130</v>
      </c>
      <c r="I61" s="884">
        <v>0</v>
      </c>
      <c r="J61" s="884">
        <v>0</v>
      </c>
      <c r="K61" s="884">
        <v>0</v>
      </c>
      <c r="L61" s="884">
        <f>+J61+K61</f>
        <v>0</v>
      </c>
      <c r="M61" s="884">
        <v>0</v>
      </c>
      <c r="N61" s="884">
        <f t="shared" ref="N61:Q65" si="14">+B61+F61+J61</f>
        <v>122</v>
      </c>
      <c r="O61" s="884">
        <f t="shared" si="14"/>
        <v>126</v>
      </c>
      <c r="P61" s="884">
        <f t="shared" si="14"/>
        <v>248</v>
      </c>
      <c r="Q61" s="884">
        <f t="shared" si="14"/>
        <v>0</v>
      </c>
    </row>
    <row r="62" spans="1:35" s="478" customFormat="1" ht="12.75" customHeight="1">
      <c r="A62" s="911" t="s">
        <v>19</v>
      </c>
      <c r="B62" s="884">
        <v>218</v>
      </c>
      <c r="C62" s="884">
        <v>92</v>
      </c>
      <c r="D62" s="884">
        <f>+B62+C62</f>
        <v>310</v>
      </c>
      <c r="E62" s="884">
        <v>18</v>
      </c>
      <c r="F62" s="884">
        <v>20</v>
      </c>
      <c r="G62" s="884">
        <v>22</v>
      </c>
      <c r="H62" s="884">
        <f>+F62+G62</f>
        <v>42</v>
      </c>
      <c r="I62" s="884">
        <v>0</v>
      </c>
      <c r="J62" s="884">
        <v>12</v>
      </c>
      <c r="K62" s="884">
        <v>6</v>
      </c>
      <c r="L62" s="884">
        <f>+J62+K62</f>
        <v>18</v>
      </c>
      <c r="M62" s="884">
        <v>0</v>
      </c>
      <c r="N62" s="884">
        <f t="shared" si="14"/>
        <v>250</v>
      </c>
      <c r="O62" s="884">
        <f t="shared" si="14"/>
        <v>120</v>
      </c>
      <c r="P62" s="884">
        <f t="shared" si="14"/>
        <v>370</v>
      </c>
      <c r="Q62" s="884">
        <f t="shared" si="14"/>
        <v>18</v>
      </c>
    </row>
    <row r="63" spans="1:35" s="478" customFormat="1" ht="12.75" customHeight="1">
      <c r="A63" s="911" t="s">
        <v>60</v>
      </c>
      <c r="B63" s="884">
        <v>22</v>
      </c>
      <c r="C63" s="884">
        <v>28</v>
      </c>
      <c r="D63" s="884">
        <f>+B63+C63</f>
        <v>50</v>
      </c>
      <c r="E63" s="884">
        <v>0</v>
      </c>
      <c r="F63" s="884">
        <v>32</v>
      </c>
      <c r="G63" s="884">
        <v>36</v>
      </c>
      <c r="H63" s="884">
        <f>+F63+G63</f>
        <v>68</v>
      </c>
      <c r="I63" s="884">
        <v>0</v>
      </c>
      <c r="J63" s="884">
        <v>0</v>
      </c>
      <c r="K63" s="884">
        <v>0</v>
      </c>
      <c r="L63" s="884">
        <f>+J63+K63</f>
        <v>0</v>
      </c>
      <c r="M63" s="884">
        <v>0</v>
      </c>
      <c r="N63" s="884">
        <f t="shared" si="14"/>
        <v>54</v>
      </c>
      <c r="O63" s="884">
        <f t="shared" si="14"/>
        <v>64</v>
      </c>
      <c r="P63" s="884">
        <f t="shared" si="14"/>
        <v>118</v>
      </c>
      <c r="Q63" s="884">
        <f t="shared" si="14"/>
        <v>0</v>
      </c>
      <c r="AI63" s="507"/>
    </row>
    <row r="64" spans="1:35" s="478" customFormat="1" ht="12.75" customHeight="1">
      <c r="A64" s="911" t="s">
        <v>88</v>
      </c>
      <c r="B64" s="884">
        <v>68</v>
      </c>
      <c r="C64" s="884">
        <v>12</v>
      </c>
      <c r="D64" s="884">
        <f>+B64+C64</f>
        <v>80</v>
      </c>
      <c r="E64" s="884">
        <v>8</v>
      </c>
      <c r="F64" s="884">
        <v>52</v>
      </c>
      <c r="G64" s="884">
        <v>0</v>
      </c>
      <c r="H64" s="884">
        <f>+F64+G64</f>
        <v>52</v>
      </c>
      <c r="I64" s="884">
        <v>0</v>
      </c>
      <c r="J64" s="884">
        <v>0</v>
      </c>
      <c r="K64" s="884">
        <v>0</v>
      </c>
      <c r="L64" s="884">
        <f>+J64+K64</f>
        <v>0</v>
      </c>
      <c r="M64" s="884">
        <v>0</v>
      </c>
      <c r="N64" s="884">
        <f t="shared" si="14"/>
        <v>120</v>
      </c>
      <c r="O64" s="884">
        <f t="shared" si="14"/>
        <v>12</v>
      </c>
      <c r="P64" s="884">
        <f t="shared" si="14"/>
        <v>132</v>
      </c>
      <c r="Q64" s="884">
        <f t="shared" si="14"/>
        <v>8</v>
      </c>
    </row>
    <row r="65" spans="1:17" s="478" customFormat="1" ht="12.75" customHeight="1" thickBot="1">
      <c r="A65" s="911" t="s">
        <v>127</v>
      </c>
      <c r="B65" s="884">
        <v>18</v>
      </c>
      <c r="C65" s="884">
        <v>28</v>
      </c>
      <c r="D65" s="884">
        <f>+B65+C65</f>
        <v>46</v>
      </c>
      <c r="E65" s="884">
        <v>0</v>
      </c>
      <c r="F65" s="884">
        <v>8</v>
      </c>
      <c r="G65" s="884">
        <v>12</v>
      </c>
      <c r="H65" s="884">
        <f>+F65+G65</f>
        <v>20</v>
      </c>
      <c r="I65" s="884">
        <v>0</v>
      </c>
      <c r="J65" s="884">
        <v>0</v>
      </c>
      <c r="K65" s="884">
        <v>0</v>
      </c>
      <c r="L65" s="884">
        <f>+J65+K65</f>
        <v>0</v>
      </c>
      <c r="M65" s="884">
        <v>0</v>
      </c>
      <c r="N65" s="884">
        <f t="shared" si="14"/>
        <v>26</v>
      </c>
      <c r="O65" s="884">
        <f t="shared" si="14"/>
        <v>40</v>
      </c>
      <c r="P65" s="884">
        <f t="shared" si="14"/>
        <v>66</v>
      </c>
      <c r="Q65" s="884">
        <f t="shared" si="14"/>
        <v>0</v>
      </c>
    </row>
    <row r="66" spans="1:17" s="478" customFormat="1" ht="12.75" customHeight="1" thickBot="1">
      <c r="A66" s="758" t="s">
        <v>143</v>
      </c>
      <c r="B66" s="636">
        <f t="shared" ref="B66:Q66" si="15">+B61+B62+B63+B64+B65</f>
        <v>384</v>
      </c>
      <c r="C66" s="636">
        <f t="shared" si="15"/>
        <v>220</v>
      </c>
      <c r="D66" s="636">
        <f t="shared" si="15"/>
        <v>604</v>
      </c>
      <c r="E66" s="636">
        <f t="shared" si="15"/>
        <v>26</v>
      </c>
      <c r="F66" s="636">
        <f t="shared" si="15"/>
        <v>176</v>
      </c>
      <c r="G66" s="636">
        <f t="shared" si="15"/>
        <v>136</v>
      </c>
      <c r="H66" s="636">
        <f t="shared" si="15"/>
        <v>312</v>
      </c>
      <c r="I66" s="636">
        <f t="shared" si="15"/>
        <v>0</v>
      </c>
      <c r="J66" s="636">
        <f t="shared" si="15"/>
        <v>12</v>
      </c>
      <c r="K66" s="636">
        <f t="shared" si="15"/>
        <v>6</v>
      </c>
      <c r="L66" s="636">
        <f t="shared" si="15"/>
        <v>18</v>
      </c>
      <c r="M66" s="636">
        <f t="shared" si="15"/>
        <v>0</v>
      </c>
      <c r="N66" s="636">
        <f t="shared" si="15"/>
        <v>572</v>
      </c>
      <c r="O66" s="636">
        <f t="shared" si="15"/>
        <v>362</v>
      </c>
      <c r="P66" s="636">
        <f t="shared" si="15"/>
        <v>934</v>
      </c>
      <c r="Q66" s="1141">
        <f t="shared" si="15"/>
        <v>26</v>
      </c>
    </row>
    <row r="67" spans="1:17" s="478" customFormat="1" ht="7.5" customHeight="1">
      <c r="A67" s="222"/>
      <c r="B67" s="30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1:17" s="478" customFormat="1" ht="12.75" customHeight="1">
      <c r="A68" s="1445" t="s">
        <v>829</v>
      </c>
      <c r="B68" s="1445"/>
      <c r="C68" s="1445"/>
      <c r="D68" s="1445"/>
      <c r="E68" s="1445"/>
      <c r="F68" s="1445"/>
      <c r="G68" s="1445"/>
      <c r="H68" s="1445"/>
      <c r="I68" s="1445"/>
      <c r="J68" s="1445"/>
      <c r="K68" s="1445"/>
      <c r="L68" s="1445"/>
      <c r="M68" s="1445"/>
      <c r="N68" s="1445"/>
      <c r="O68" s="1445"/>
      <c r="P68" s="1445"/>
      <c r="Q68" s="1445"/>
    </row>
    <row r="69" spans="1:17" s="478" customFormat="1" ht="12.75" customHeight="1">
      <c r="A69" s="1445" t="s">
        <v>227</v>
      </c>
      <c r="B69" s="1445"/>
      <c r="C69" s="1445"/>
      <c r="D69" s="1445"/>
      <c r="E69" s="1445"/>
      <c r="F69" s="1445"/>
      <c r="G69" s="1445"/>
      <c r="H69" s="1445"/>
      <c r="I69" s="1445"/>
      <c r="J69" s="1445"/>
      <c r="K69" s="1445"/>
      <c r="L69" s="1445"/>
      <c r="M69" s="1445"/>
      <c r="N69" s="1445"/>
      <c r="O69" s="1445"/>
      <c r="P69" s="1445"/>
      <c r="Q69" s="1445"/>
    </row>
    <row r="70" spans="1:17" s="478" customFormat="1" ht="8.25" customHeight="1">
      <c r="A70" s="222"/>
      <c r="B70" s="30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</row>
    <row r="71" spans="1:17" s="656" customFormat="1" ht="12.75" customHeight="1">
      <c r="A71" s="1758" t="s">
        <v>146</v>
      </c>
      <c r="B71" s="1717" t="s">
        <v>428</v>
      </c>
      <c r="C71" s="1718"/>
      <c r="D71" s="1718"/>
      <c r="E71" s="1719"/>
      <c r="F71" s="1717" t="s">
        <v>429</v>
      </c>
      <c r="G71" s="1718"/>
      <c r="H71" s="1718"/>
      <c r="I71" s="1719"/>
      <c r="J71" s="1720" t="s">
        <v>430</v>
      </c>
      <c r="K71" s="1721"/>
      <c r="L71" s="1721"/>
      <c r="M71" s="1722"/>
      <c r="N71" s="1723" t="s">
        <v>142</v>
      </c>
      <c r="O71" s="1724"/>
      <c r="P71" s="1724"/>
      <c r="Q71" s="1725"/>
    </row>
    <row r="72" spans="1:17" s="656" customFormat="1" ht="18.75" customHeight="1" thickBot="1">
      <c r="A72" s="1851"/>
      <c r="B72" s="697" t="s">
        <v>706</v>
      </c>
      <c r="C72" s="697" t="s">
        <v>396</v>
      </c>
      <c r="D72" s="732" t="s">
        <v>708</v>
      </c>
      <c r="E72" s="732" t="s">
        <v>709</v>
      </c>
      <c r="F72" s="697" t="s">
        <v>706</v>
      </c>
      <c r="G72" s="697" t="s">
        <v>396</v>
      </c>
      <c r="H72" s="732" t="s">
        <v>708</v>
      </c>
      <c r="I72" s="732" t="s">
        <v>709</v>
      </c>
      <c r="J72" s="697" t="s">
        <v>706</v>
      </c>
      <c r="K72" s="697" t="s">
        <v>396</v>
      </c>
      <c r="L72" s="732" t="s">
        <v>708</v>
      </c>
      <c r="M72" s="732" t="s">
        <v>709</v>
      </c>
      <c r="N72" s="697" t="s">
        <v>706</v>
      </c>
      <c r="O72" s="697" t="s">
        <v>396</v>
      </c>
      <c r="P72" s="732" t="s">
        <v>708</v>
      </c>
      <c r="Q72" s="732" t="s">
        <v>709</v>
      </c>
    </row>
    <row r="73" spans="1:17" s="478" customFormat="1" ht="18" customHeight="1" thickBot="1">
      <c r="A73" s="1142" t="s">
        <v>19</v>
      </c>
      <c r="B73" s="1143">
        <v>28</v>
      </c>
      <c r="C73" s="1143">
        <v>11</v>
      </c>
      <c r="D73" s="1143">
        <f>+B73+C73</f>
        <v>39</v>
      </c>
      <c r="E73" s="1143">
        <v>0</v>
      </c>
      <c r="F73" s="1143">
        <v>28</v>
      </c>
      <c r="G73" s="1143">
        <v>10</v>
      </c>
      <c r="H73" s="1143">
        <f>+F73+G73</f>
        <v>38</v>
      </c>
      <c r="I73" s="1143">
        <v>0</v>
      </c>
      <c r="J73" s="1143">
        <v>23</v>
      </c>
      <c r="K73" s="1143">
        <v>13</v>
      </c>
      <c r="L73" s="1143">
        <f>+J73+K73</f>
        <v>36</v>
      </c>
      <c r="M73" s="1143">
        <v>1</v>
      </c>
      <c r="N73" s="1143">
        <f>+B73+F73+J73</f>
        <v>79</v>
      </c>
      <c r="O73" s="1143">
        <f>+C73+G73+K73</f>
        <v>34</v>
      </c>
      <c r="P73" s="1143">
        <f>+D73+H73+L73</f>
        <v>113</v>
      </c>
      <c r="Q73" s="1144">
        <f>+E73+I73+M73</f>
        <v>1</v>
      </c>
    </row>
    <row r="74" spans="1:17" s="478" customFormat="1" ht="12.75" customHeight="1">
      <c r="A74" s="1145"/>
      <c r="B74" s="1145"/>
      <c r="C74" s="1145"/>
      <c r="D74" s="1145"/>
      <c r="E74" s="1145"/>
      <c r="F74" s="1145"/>
      <c r="G74" s="1145"/>
      <c r="H74" s="1145"/>
      <c r="I74" s="1145"/>
      <c r="J74" s="1145"/>
      <c r="K74" s="1145"/>
      <c r="L74" s="1145"/>
      <c r="M74" s="1145"/>
      <c r="N74" s="1145"/>
      <c r="O74" s="1145"/>
      <c r="P74" s="1145"/>
      <c r="Q74" s="1145"/>
    </row>
    <row r="75" spans="1:17" s="478" customFormat="1" ht="12.75" customHeight="1">
      <c r="A75" s="222"/>
      <c r="B75" s="306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</row>
  </sheetData>
  <mergeCells count="35">
    <mergeCell ref="A2:Q2"/>
    <mergeCell ref="A3:Q3"/>
    <mergeCell ref="A31:Q31"/>
    <mergeCell ref="A5:A6"/>
    <mergeCell ref="B5:E5"/>
    <mergeCell ref="F5:I5"/>
    <mergeCell ref="J5:M5"/>
    <mergeCell ref="N5:Q5"/>
    <mergeCell ref="A32:Q32"/>
    <mergeCell ref="A34:A35"/>
    <mergeCell ref="B34:E34"/>
    <mergeCell ref="F34:I34"/>
    <mergeCell ref="J34:M34"/>
    <mergeCell ref="N34:Q34"/>
    <mergeCell ref="A47:Q47"/>
    <mergeCell ref="A48:Q48"/>
    <mergeCell ref="A50:A51"/>
    <mergeCell ref="B50:E50"/>
    <mergeCell ref="F50:I50"/>
    <mergeCell ref="J50:M50"/>
    <mergeCell ref="N50:Q50"/>
    <mergeCell ref="A56:Q56"/>
    <mergeCell ref="A57:Q57"/>
    <mergeCell ref="A59:A60"/>
    <mergeCell ref="B59:E59"/>
    <mergeCell ref="F59:I59"/>
    <mergeCell ref="J59:M59"/>
    <mergeCell ref="N59:Q59"/>
    <mergeCell ref="A68:Q68"/>
    <mergeCell ref="A69:Q69"/>
    <mergeCell ref="A71:A72"/>
    <mergeCell ref="B71:E71"/>
    <mergeCell ref="F71:I71"/>
    <mergeCell ref="J71:M71"/>
    <mergeCell ref="N71:Q71"/>
  </mergeCells>
  <printOptions horizontalCentered="1"/>
  <pageMargins left="0.51181102362204722" right="0.31496062992125984" top="0.39370078740157483" bottom="0.35433070866141736" header="0.31496062992125984" footer="0.31496062992125984"/>
  <pageSetup paperSize="9" scale="95" orientation="landscape" r:id="rId1"/>
  <headerFooter>
    <oddFooter>&amp;C &amp;P</oddFooter>
  </headerFooter>
  <rowBreaks count="1" manualBreakCount="1">
    <brk id="30" max="16383" man="1"/>
  </rowBreaks>
  <ignoredErrors>
    <ignoredError sqref="D7:I29" 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I480"/>
  <sheetViews>
    <sheetView workbookViewId="0">
      <selection activeCell="C19" sqref="C19"/>
    </sheetView>
  </sheetViews>
  <sheetFormatPr baseColWidth="10" defaultColWidth="11.44140625" defaultRowHeight="13.8"/>
  <cols>
    <col min="1" max="1" width="27.5546875" style="478" customWidth="1"/>
    <col min="2" max="2" width="6.5546875" style="305" customWidth="1"/>
    <col min="3" max="3" width="5.6640625" style="478" customWidth="1"/>
    <col min="4" max="4" width="6.44140625" style="478" customWidth="1"/>
    <col min="5" max="5" width="8.5546875" style="478" customWidth="1"/>
    <col min="6" max="6" width="6.44140625" style="478" customWidth="1"/>
    <col min="7" max="7" width="5.6640625" style="478" customWidth="1"/>
    <col min="8" max="8" width="6.5546875" style="478" customWidth="1"/>
    <col min="9" max="9" width="8.5546875" style="478" customWidth="1"/>
    <col min="10" max="10" width="6.109375" style="478" customWidth="1"/>
    <col min="11" max="11" width="5.6640625" style="478" customWidth="1"/>
    <col min="12" max="12" width="7" style="478" customWidth="1"/>
    <col min="13" max="13" width="8" style="478" customWidth="1"/>
    <col min="14" max="14" width="6.109375" style="478" customWidth="1"/>
    <col min="15" max="15" width="5.6640625" style="478" customWidth="1"/>
    <col min="16" max="16" width="6.6640625" style="478" customWidth="1"/>
    <col min="17" max="17" width="8.109375" style="478" customWidth="1"/>
    <col min="18" max="16384" width="11.44140625" style="478"/>
  </cols>
  <sheetData>
    <row r="1" spans="1:17">
      <c r="A1" s="1726" t="s">
        <v>830</v>
      </c>
      <c r="B1" s="1726"/>
      <c r="C1" s="1726"/>
      <c r="D1" s="1726"/>
      <c r="E1" s="1726"/>
      <c r="F1" s="1726"/>
      <c r="G1" s="1726"/>
      <c r="H1" s="1726"/>
      <c r="I1" s="1726"/>
      <c r="J1" s="1726"/>
      <c r="K1" s="1726"/>
      <c r="L1" s="1726"/>
      <c r="M1" s="1726"/>
      <c r="N1" s="1726"/>
      <c r="O1" s="1726"/>
      <c r="P1" s="1726"/>
      <c r="Q1" s="1726"/>
    </row>
    <row r="2" spans="1:17">
      <c r="A2" s="1726" t="s">
        <v>227</v>
      </c>
      <c r="B2" s="1726"/>
      <c r="C2" s="1726"/>
      <c r="D2" s="1726"/>
      <c r="E2" s="1726"/>
      <c r="F2" s="1726"/>
      <c r="G2" s="1726"/>
      <c r="H2" s="1726"/>
      <c r="I2" s="1726"/>
      <c r="J2" s="1726"/>
      <c r="K2" s="1726"/>
      <c r="L2" s="1726"/>
      <c r="M2" s="1726"/>
      <c r="N2" s="1726"/>
      <c r="O2" s="1726"/>
      <c r="P2" s="1726"/>
      <c r="Q2" s="1726"/>
    </row>
    <row r="3" spans="1:17" ht="11.1" customHeight="1">
      <c r="A3" s="1290"/>
      <c r="B3" s="1256"/>
      <c r="C3" s="1256"/>
      <c r="D3" s="1256"/>
      <c r="E3" s="1256"/>
      <c r="F3" s="1256"/>
      <c r="G3" s="1256"/>
      <c r="H3" s="1256"/>
      <c r="I3" s="1256"/>
      <c r="J3" s="1256"/>
      <c r="K3" s="1256"/>
      <c r="L3" s="1256"/>
      <c r="M3" s="1256"/>
    </row>
    <row r="4" spans="1:17" s="656" customFormat="1" ht="12.75" customHeight="1">
      <c r="A4" s="1832" t="s">
        <v>457</v>
      </c>
      <c r="B4" s="1834" t="s">
        <v>428</v>
      </c>
      <c r="C4" s="1835"/>
      <c r="D4" s="1835"/>
      <c r="E4" s="1836"/>
      <c r="F4" s="1834" t="s">
        <v>429</v>
      </c>
      <c r="G4" s="1835"/>
      <c r="H4" s="1835"/>
      <c r="I4" s="1836"/>
      <c r="J4" s="1763" t="s">
        <v>430</v>
      </c>
      <c r="K4" s="1764"/>
      <c r="L4" s="1764"/>
      <c r="M4" s="1765"/>
      <c r="N4" s="1766" t="s">
        <v>142</v>
      </c>
      <c r="O4" s="1767"/>
      <c r="P4" s="1767"/>
      <c r="Q4" s="1768"/>
    </row>
    <row r="5" spans="1:17" s="656" customFormat="1" ht="26.25" customHeight="1">
      <c r="A5" s="1833"/>
      <c r="B5" s="255" t="s">
        <v>706</v>
      </c>
      <c r="C5" s="255" t="s">
        <v>396</v>
      </c>
      <c r="D5" s="256" t="s">
        <v>708</v>
      </c>
      <c r="E5" s="256" t="s">
        <v>709</v>
      </c>
      <c r="F5" s="255" t="s">
        <v>706</v>
      </c>
      <c r="G5" s="255" t="s">
        <v>396</v>
      </c>
      <c r="H5" s="256" t="s">
        <v>708</v>
      </c>
      <c r="I5" s="256" t="s">
        <v>709</v>
      </c>
      <c r="J5" s="255" t="s">
        <v>706</v>
      </c>
      <c r="K5" s="255" t="s">
        <v>396</v>
      </c>
      <c r="L5" s="256" t="s">
        <v>708</v>
      </c>
      <c r="M5" s="256" t="s">
        <v>709</v>
      </c>
      <c r="N5" s="255" t="s">
        <v>706</v>
      </c>
      <c r="O5" s="255" t="s">
        <v>396</v>
      </c>
      <c r="P5" s="256" t="s">
        <v>708</v>
      </c>
      <c r="Q5" s="256" t="s">
        <v>709</v>
      </c>
    </row>
    <row r="6" spans="1:17">
      <c r="A6" s="1291" t="s">
        <v>8</v>
      </c>
      <c r="B6" s="780"/>
      <c r="C6" s="780"/>
      <c r="D6" s="881"/>
      <c r="E6" s="881"/>
      <c r="F6" s="780"/>
      <c r="G6" s="780"/>
      <c r="H6" s="881"/>
      <c r="I6" s="881"/>
      <c r="J6" s="780"/>
      <c r="K6" s="780"/>
      <c r="L6" s="881"/>
      <c r="M6" s="881"/>
      <c r="N6" s="780"/>
      <c r="O6" s="780"/>
      <c r="P6" s="881"/>
      <c r="Q6" s="881"/>
    </row>
    <row r="7" spans="1:17">
      <c r="A7" s="1150" t="s">
        <v>522</v>
      </c>
      <c r="B7" s="775">
        <v>25</v>
      </c>
      <c r="C7" s="772">
        <v>29</v>
      </c>
      <c r="D7" s="772">
        <v>54</v>
      </c>
      <c r="E7" s="772">
        <v>1</v>
      </c>
      <c r="F7" s="772">
        <v>17</v>
      </c>
      <c r="G7" s="772">
        <v>15</v>
      </c>
      <c r="H7" s="772">
        <v>32</v>
      </c>
      <c r="I7" s="772">
        <v>0</v>
      </c>
      <c r="J7" s="772">
        <v>9</v>
      </c>
      <c r="K7" s="772">
        <v>7</v>
      </c>
      <c r="L7" s="772">
        <v>16</v>
      </c>
      <c r="M7" s="772">
        <v>5</v>
      </c>
      <c r="N7" s="773">
        <v>51</v>
      </c>
      <c r="O7" s="773">
        <v>51</v>
      </c>
      <c r="P7" s="773">
        <v>102</v>
      </c>
      <c r="Q7" s="773">
        <v>6</v>
      </c>
    </row>
    <row r="8" spans="1:17">
      <c r="A8" s="1151" t="s">
        <v>14</v>
      </c>
      <c r="B8" s="775"/>
      <c r="C8" s="772"/>
      <c r="D8" s="772"/>
      <c r="E8" s="772"/>
      <c r="F8" s="772"/>
      <c r="G8" s="772"/>
      <c r="H8" s="772"/>
      <c r="I8" s="772"/>
      <c r="J8" s="772"/>
      <c r="K8" s="772"/>
      <c r="L8" s="772"/>
      <c r="M8" s="772"/>
      <c r="N8" s="773"/>
      <c r="O8" s="773"/>
      <c r="P8" s="773"/>
      <c r="Q8" s="773"/>
    </row>
    <row r="9" spans="1:17">
      <c r="A9" s="774" t="s">
        <v>523</v>
      </c>
      <c r="B9" s="775">
        <v>8</v>
      </c>
      <c r="C9" s="772">
        <v>4</v>
      </c>
      <c r="D9" s="772">
        <v>12</v>
      </c>
      <c r="E9" s="772">
        <v>0</v>
      </c>
      <c r="F9" s="772">
        <v>0</v>
      </c>
      <c r="G9" s="772">
        <v>0</v>
      </c>
      <c r="H9" s="772">
        <v>0</v>
      </c>
      <c r="I9" s="772">
        <v>0</v>
      </c>
      <c r="J9" s="772">
        <v>18</v>
      </c>
      <c r="K9" s="772">
        <v>2</v>
      </c>
      <c r="L9" s="772">
        <v>20</v>
      </c>
      <c r="M9" s="772">
        <v>0</v>
      </c>
      <c r="N9" s="773">
        <v>26</v>
      </c>
      <c r="O9" s="773">
        <v>6</v>
      </c>
      <c r="P9" s="773">
        <v>32</v>
      </c>
      <c r="Q9" s="773">
        <v>0</v>
      </c>
    </row>
    <row r="10" spans="1:17">
      <c r="A10" s="770" t="s">
        <v>19</v>
      </c>
      <c r="B10" s="775"/>
      <c r="C10" s="772"/>
      <c r="D10" s="772"/>
      <c r="E10" s="772"/>
      <c r="F10" s="772"/>
      <c r="G10" s="772"/>
      <c r="H10" s="772"/>
      <c r="I10" s="772"/>
      <c r="J10" s="772"/>
      <c r="K10" s="772"/>
      <c r="L10" s="772"/>
      <c r="M10" s="772"/>
      <c r="N10" s="773"/>
      <c r="O10" s="773"/>
      <c r="P10" s="773"/>
      <c r="Q10" s="773"/>
    </row>
    <row r="11" spans="1:17">
      <c r="A11" s="774" t="s">
        <v>524</v>
      </c>
      <c r="B11" s="775">
        <v>50</v>
      </c>
      <c r="C11" s="772">
        <v>51</v>
      </c>
      <c r="D11" s="772">
        <v>101</v>
      </c>
      <c r="E11" s="772">
        <v>0</v>
      </c>
      <c r="F11" s="772">
        <v>29</v>
      </c>
      <c r="G11" s="772">
        <v>47</v>
      </c>
      <c r="H11" s="772">
        <v>76</v>
      </c>
      <c r="I11" s="772">
        <v>7</v>
      </c>
      <c r="J11" s="772">
        <v>19</v>
      </c>
      <c r="K11" s="772">
        <v>31</v>
      </c>
      <c r="L11" s="772">
        <v>50</v>
      </c>
      <c r="M11" s="772">
        <v>6</v>
      </c>
      <c r="N11" s="773">
        <v>98</v>
      </c>
      <c r="O11" s="773">
        <v>129</v>
      </c>
      <c r="P11" s="773">
        <v>227</v>
      </c>
      <c r="Q11" s="773">
        <v>13</v>
      </c>
    </row>
    <row r="12" spans="1:17" ht="27.6">
      <c r="A12" s="774" t="s">
        <v>525</v>
      </c>
      <c r="B12" s="775">
        <v>141</v>
      </c>
      <c r="C12" s="772">
        <v>138</v>
      </c>
      <c r="D12" s="772">
        <v>279</v>
      </c>
      <c r="E12" s="772">
        <v>10</v>
      </c>
      <c r="F12" s="772">
        <v>154</v>
      </c>
      <c r="G12" s="772">
        <v>123</v>
      </c>
      <c r="H12" s="772">
        <v>277</v>
      </c>
      <c r="I12" s="772">
        <v>12</v>
      </c>
      <c r="J12" s="772">
        <v>138</v>
      </c>
      <c r="K12" s="772">
        <v>156</v>
      </c>
      <c r="L12" s="772">
        <v>294</v>
      </c>
      <c r="M12" s="772">
        <v>7</v>
      </c>
      <c r="N12" s="773">
        <v>433</v>
      </c>
      <c r="O12" s="773">
        <v>417</v>
      </c>
      <c r="P12" s="773">
        <v>850</v>
      </c>
      <c r="Q12" s="773">
        <v>29</v>
      </c>
    </row>
    <row r="13" spans="1:17">
      <c r="A13" s="774" t="s">
        <v>526</v>
      </c>
      <c r="B13" s="775">
        <v>507</v>
      </c>
      <c r="C13" s="772">
        <v>314</v>
      </c>
      <c r="D13" s="772">
        <v>821</v>
      </c>
      <c r="E13" s="772">
        <v>40</v>
      </c>
      <c r="F13" s="772">
        <v>429</v>
      </c>
      <c r="G13" s="772">
        <v>257</v>
      </c>
      <c r="H13" s="772">
        <v>686</v>
      </c>
      <c r="I13" s="772">
        <v>29</v>
      </c>
      <c r="J13" s="772">
        <v>366</v>
      </c>
      <c r="K13" s="772">
        <v>262</v>
      </c>
      <c r="L13" s="772">
        <v>628</v>
      </c>
      <c r="M13" s="772">
        <v>35</v>
      </c>
      <c r="N13" s="773">
        <v>1302</v>
      </c>
      <c r="O13" s="773">
        <v>833</v>
      </c>
      <c r="P13" s="773">
        <v>2135</v>
      </c>
      <c r="Q13" s="773">
        <v>104</v>
      </c>
    </row>
    <row r="14" spans="1:17">
      <c r="A14" s="770" t="s">
        <v>60</v>
      </c>
      <c r="B14" s="775"/>
      <c r="C14" s="772"/>
      <c r="D14" s="772"/>
      <c r="E14" s="772"/>
      <c r="F14" s="772"/>
      <c r="G14" s="772"/>
      <c r="H14" s="772"/>
      <c r="I14" s="772"/>
      <c r="J14" s="772"/>
      <c r="K14" s="772"/>
      <c r="L14" s="772"/>
      <c r="M14" s="772"/>
      <c r="N14" s="773"/>
      <c r="O14" s="773"/>
      <c r="P14" s="773"/>
      <c r="Q14" s="773"/>
    </row>
    <row r="15" spans="1:17">
      <c r="A15" s="774" t="s">
        <v>529</v>
      </c>
      <c r="B15" s="775">
        <v>151</v>
      </c>
      <c r="C15" s="772">
        <v>48</v>
      </c>
      <c r="D15" s="772">
        <v>199</v>
      </c>
      <c r="E15" s="772">
        <v>0</v>
      </c>
      <c r="F15" s="772">
        <v>103</v>
      </c>
      <c r="G15" s="772">
        <v>41</v>
      </c>
      <c r="H15" s="772">
        <v>144</v>
      </c>
      <c r="I15" s="772">
        <v>0</v>
      </c>
      <c r="J15" s="772">
        <v>71</v>
      </c>
      <c r="K15" s="772">
        <v>35</v>
      </c>
      <c r="L15" s="772">
        <v>106</v>
      </c>
      <c r="M15" s="772">
        <v>0</v>
      </c>
      <c r="N15" s="773">
        <v>325</v>
      </c>
      <c r="O15" s="773">
        <v>124</v>
      </c>
      <c r="P15" s="773">
        <v>449</v>
      </c>
      <c r="Q15" s="773">
        <v>0</v>
      </c>
    </row>
    <row r="16" spans="1:17">
      <c r="A16" s="770" t="s">
        <v>72</v>
      </c>
      <c r="B16" s="775"/>
      <c r="C16" s="772"/>
      <c r="D16" s="772"/>
      <c r="E16" s="772"/>
      <c r="F16" s="772"/>
      <c r="G16" s="772"/>
      <c r="H16" s="772"/>
      <c r="I16" s="772"/>
      <c r="J16" s="772"/>
      <c r="K16" s="772"/>
      <c r="L16" s="772"/>
      <c r="M16" s="772"/>
      <c r="N16" s="773"/>
      <c r="O16" s="773"/>
      <c r="P16" s="773"/>
      <c r="Q16" s="773"/>
    </row>
    <row r="17" spans="1:17">
      <c r="A17" s="774" t="s">
        <v>530</v>
      </c>
      <c r="B17" s="775">
        <v>50</v>
      </c>
      <c r="C17" s="772">
        <v>57</v>
      </c>
      <c r="D17" s="772">
        <v>107</v>
      </c>
      <c r="E17" s="772">
        <v>2</v>
      </c>
      <c r="F17" s="772">
        <v>35</v>
      </c>
      <c r="G17" s="772">
        <v>60</v>
      </c>
      <c r="H17" s="772">
        <v>95</v>
      </c>
      <c r="I17" s="772">
        <v>1</v>
      </c>
      <c r="J17" s="772">
        <v>17</v>
      </c>
      <c r="K17" s="772">
        <v>58</v>
      </c>
      <c r="L17" s="772">
        <v>75</v>
      </c>
      <c r="M17" s="772">
        <v>12</v>
      </c>
      <c r="N17" s="773">
        <v>102</v>
      </c>
      <c r="O17" s="773">
        <v>175</v>
      </c>
      <c r="P17" s="773">
        <v>277</v>
      </c>
      <c r="Q17" s="773">
        <v>15</v>
      </c>
    </row>
    <row r="18" spans="1:17">
      <c r="A18" s="770" t="s">
        <v>88</v>
      </c>
      <c r="B18" s="775"/>
      <c r="C18" s="772"/>
      <c r="D18" s="772"/>
      <c r="E18" s="772"/>
      <c r="F18" s="772"/>
      <c r="G18" s="772"/>
      <c r="H18" s="772"/>
      <c r="I18" s="772"/>
      <c r="J18" s="772"/>
      <c r="K18" s="772"/>
      <c r="L18" s="772"/>
      <c r="M18" s="772"/>
      <c r="N18" s="773"/>
      <c r="O18" s="773"/>
      <c r="P18" s="773"/>
      <c r="Q18" s="773"/>
    </row>
    <row r="19" spans="1:17">
      <c r="A19" s="774" t="s">
        <v>534</v>
      </c>
      <c r="B19" s="775">
        <v>2</v>
      </c>
      <c r="C19" s="772">
        <v>1</v>
      </c>
      <c r="D19" s="772">
        <v>3</v>
      </c>
      <c r="E19" s="772">
        <v>0</v>
      </c>
      <c r="F19" s="772">
        <v>12</v>
      </c>
      <c r="G19" s="772">
        <v>0</v>
      </c>
      <c r="H19" s="772">
        <v>12</v>
      </c>
      <c r="I19" s="772">
        <v>0</v>
      </c>
      <c r="J19" s="772">
        <v>7</v>
      </c>
      <c r="K19" s="772">
        <v>0</v>
      </c>
      <c r="L19" s="772">
        <v>7</v>
      </c>
      <c r="M19" s="772">
        <v>0</v>
      </c>
      <c r="N19" s="773">
        <v>21</v>
      </c>
      <c r="O19" s="773">
        <v>1</v>
      </c>
      <c r="P19" s="773">
        <v>22</v>
      </c>
      <c r="Q19" s="773">
        <v>0</v>
      </c>
    </row>
    <row r="20" spans="1:17">
      <c r="A20" s="770" t="s">
        <v>108</v>
      </c>
      <c r="B20" s="775"/>
      <c r="C20" s="772"/>
      <c r="D20" s="772"/>
      <c r="E20" s="772"/>
      <c r="F20" s="772"/>
      <c r="G20" s="772"/>
      <c r="H20" s="772"/>
      <c r="I20" s="772"/>
      <c r="J20" s="772"/>
      <c r="K20" s="772"/>
      <c r="L20" s="772"/>
      <c r="M20" s="772"/>
      <c r="N20" s="773"/>
      <c r="O20" s="773"/>
      <c r="P20" s="773"/>
      <c r="Q20" s="773"/>
    </row>
    <row r="21" spans="1:17">
      <c r="A21" s="774" t="s">
        <v>701</v>
      </c>
      <c r="B21" s="775">
        <v>19</v>
      </c>
      <c r="C21" s="772">
        <v>5</v>
      </c>
      <c r="D21" s="772">
        <v>24</v>
      </c>
      <c r="E21" s="772">
        <v>0</v>
      </c>
      <c r="F21" s="772">
        <v>10</v>
      </c>
      <c r="G21" s="772">
        <v>2</v>
      </c>
      <c r="H21" s="772">
        <v>12</v>
      </c>
      <c r="I21" s="772">
        <v>0</v>
      </c>
      <c r="J21" s="772">
        <v>4</v>
      </c>
      <c r="K21" s="772">
        <v>1</v>
      </c>
      <c r="L21" s="772">
        <v>5</v>
      </c>
      <c r="M21" s="772">
        <v>0</v>
      </c>
      <c r="N21" s="773">
        <v>33</v>
      </c>
      <c r="O21" s="773">
        <v>8</v>
      </c>
      <c r="P21" s="773">
        <v>41</v>
      </c>
      <c r="Q21" s="773">
        <v>0</v>
      </c>
    </row>
    <row r="22" spans="1:17">
      <c r="A22" s="770" t="s">
        <v>127</v>
      </c>
      <c r="B22" s="775"/>
      <c r="C22" s="772"/>
      <c r="D22" s="772"/>
      <c r="E22" s="772"/>
      <c r="F22" s="772"/>
      <c r="G22" s="772"/>
      <c r="H22" s="772"/>
      <c r="I22" s="772"/>
      <c r="J22" s="772"/>
      <c r="K22" s="772"/>
      <c r="L22" s="772"/>
      <c r="M22" s="772"/>
      <c r="N22" s="773"/>
      <c r="O22" s="773"/>
      <c r="P22" s="773"/>
      <c r="Q22" s="773"/>
    </row>
    <row r="23" spans="1:17">
      <c r="A23" s="774" t="s">
        <v>537</v>
      </c>
      <c r="B23" s="775">
        <v>116</v>
      </c>
      <c r="C23" s="772">
        <v>57</v>
      </c>
      <c r="D23" s="772">
        <v>173</v>
      </c>
      <c r="E23" s="772">
        <v>0</v>
      </c>
      <c r="F23" s="772">
        <v>64</v>
      </c>
      <c r="G23" s="772">
        <v>32</v>
      </c>
      <c r="H23" s="772">
        <v>96</v>
      </c>
      <c r="I23" s="772">
        <v>0</v>
      </c>
      <c r="J23" s="772">
        <v>46</v>
      </c>
      <c r="K23" s="772">
        <v>42</v>
      </c>
      <c r="L23" s="772">
        <v>88</v>
      </c>
      <c r="M23" s="772">
        <v>9</v>
      </c>
      <c r="N23" s="773">
        <v>226</v>
      </c>
      <c r="O23" s="773">
        <v>131</v>
      </c>
      <c r="P23" s="773">
        <v>357</v>
      </c>
      <c r="Q23" s="773">
        <v>9</v>
      </c>
    </row>
    <row r="24" spans="1:17">
      <c r="A24" s="770" t="s">
        <v>134</v>
      </c>
      <c r="B24" s="775"/>
      <c r="C24" s="772"/>
      <c r="D24" s="772"/>
      <c r="E24" s="772"/>
      <c r="F24" s="772"/>
      <c r="G24" s="772"/>
      <c r="H24" s="772"/>
      <c r="I24" s="772"/>
      <c r="J24" s="772"/>
      <c r="K24" s="772"/>
      <c r="L24" s="772"/>
      <c r="M24" s="772"/>
      <c r="N24" s="773"/>
      <c r="O24" s="773"/>
      <c r="P24" s="773"/>
      <c r="Q24" s="773"/>
    </row>
    <row r="25" spans="1:17" ht="14.4" thickBot="1">
      <c r="A25" s="1292" t="s">
        <v>540</v>
      </c>
      <c r="B25" s="1293">
        <v>164</v>
      </c>
      <c r="C25" s="888">
        <v>28</v>
      </c>
      <c r="D25" s="888">
        <v>192</v>
      </c>
      <c r="E25" s="888">
        <v>0</v>
      </c>
      <c r="F25" s="888">
        <v>72</v>
      </c>
      <c r="G25" s="888">
        <v>14</v>
      </c>
      <c r="H25" s="888">
        <v>86</v>
      </c>
      <c r="I25" s="888">
        <v>4</v>
      </c>
      <c r="J25" s="888">
        <v>50</v>
      </c>
      <c r="K25" s="888">
        <v>18</v>
      </c>
      <c r="L25" s="888">
        <v>68</v>
      </c>
      <c r="M25" s="888">
        <v>2</v>
      </c>
      <c r="N25" s="757">
        <v>286</v>
      </c>
      <c r="O25" s="757">
        <v>60</v>
      </c>
      <c r="P25" s="757">
        <v>346</v>
      </c>
      <c r="Q25" s="757">
        <v>6</v>
      </c>
    </row>
    <row r="26" spans="1:17" ht="16.5" customHeight="1" thickBot="1">
      <c r="A26" s="718" t="s">
        <v>143</v>
      </c>
      <c r="B26" s="445">
        <f>SUM(B6:B25)</f>
        <v>1233</v>
      </c>
      <c r="C26" s="446">
        <f t="shared" ref="C26:Q26" si="0">SUM(C6:C25)</f>
        <v>732</v>
      </c>
      <c r="D26" s="446">
        <f t="shared" si="0"/>
        <v>1965</v>
      </c>
      <c r="E26" s="446">
        <f t="shared" si="0"/>
        <v>53</v>
      </c>
      <c r="F26" s="446">
        <f t="shared" si="0"/>
        <v>925</v>
      </c>
      <c r="G26" s="446">
        <f t="shared" si="0"/>
        <v>591</v>
      </c>
      <c r="H26" s="446">
        <f t="shared" si="0"/>
        <v>1516</v>
      </c>
      <c r="I26" s="446">
        <f t="shared" si="0"/>
        <v>53</v>
      </c>
      <c r="J26" s="446">
        <f t="shared" si="0"/>
        <v>745</v>
      </c>
      <c r="K26" s="446">
        <f t="shared" si="0"/>
        <v>612</v>
      </c>
      <c r="L26" s="446">
        <f t="shared" si="0"/>
        <v>1357</v>
      </c>
      <c r="M26" s="446">
        <f t="shared" si="0"/>
        <v>76</v>
      </c>
      <c r="N26" s="446">
        <f t="shared" si="0"/>
        <v>2903</v>
      </c>
      <c r="O26" s="446">
        <f t="shared" si="0"/>
        <v>1935</v>
      </c>
      <c r="P26" s="446">
        <f t="shared" si="0"/>
        <v>4838</v>
      </c>
      <c r="Q26" s="447">
        <f t="shared" si="0"/>
        <v>182</v>
      </c>
    </row>
    <row r="27" spans="1:17" ht="11.1" customHeight="1">
      <c r="A27" s="1294"/>
      <c r="B27" s="322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2"/>
    </row>
    <row r="28" spans="1:17">
      <c r="A28" s="1726" t="s">
        <v>831</v>
      </c>
      <c r="B28" s="1726"/>
      <c r="C28" s="1726"/>
      <c r="D28" s="1726"/>
      <c r="E28" s="1726"/>
      <c r="F28" s="1726"/>
      <c r="G28" s="1726"/>
      <c r="H28" s="1726"/>
      <c r="I28" s="1726"/>
      <c r="J28" s="1726"/>
      <c r="K28" s="1726"/>
      <c r="L28" s="1726"/>
      <c r="M28" s="1726"/>
      <c r="N28" s="1726"/>
      <c r="O28" s="1726"/>
      <c r="P28" s="1726"/>
      <c r="Q28" s="1726"/>
    </row>
    <row r="29" spans="1:17">
      <c r="A29" s="1726" t="s">
        <v>227</v>
      </c>
      <c r="B29" s="1726"/>
      <c r="C29" s="1726"/>
      <c r="D29" s="1726"/>
      <c r="E29" s="1726"/>
      <c r="F29" s="1726"/>
      <c r="G29" s="1726"/>
      <c r="H29" s="1726"/>
      <c r="I29" s="1726"/>
      <c r="J29" s="1726"/>
      <c r="K29" s="1726"/>
      <c r="L29" s="1726"/>
      <c r="M29" s="1726"/>
      <c r="N29" s="1726"/>
      <c r="O29" s="1726"/>
      <c r="P29" s="1726"/>
      <c r="Q29" s="1726"/>
    </row>
    <row r="30" spans="1:17" ht="11.1" customHeight="1">
      <c r="A30" s="1290"/>
      <c r="B30" s="1256"/>
      <c r="C30" s="1256"/>
      <c r="D30" s="1256"/>
      <c r="E30" s="1256"/>
      <c r="F30" s="1256"/>
      <c r="G30" s="1256"/>
      <c r="H30" s="1256"/>
      <c r="I30" s="1256"/>
      <c r="J30" s="1256"/>
      <c r="K30" s="1256"/>
      <c r="L30" s="1256"/>
      <c r="M30" s="1256"/>
      <c r="N30" s="216"/>
      <c r="O30" s="216"/>
      <c r="P30" s="216"/>
      <c r="Q30" s="216"/>
    </row>
    <row r="31" spans="1:17" s="656" customFormat="1" ht="13.5" customHeight="1">
      <c r="A31" s="1832" t="s">
        <v>457</v>
      </c>
      <c r="B31" s="1760" t="s">
        <v>428</v>
      </c>
      <c r="C31" s="1761"/>
      <c r="D31" s="1761"/>
      <c r="E31" s="1762"/>
      <c r="F31" s="1760" t="s">
        <v>429</v>
      </c>
      <c r="G31" s="1761"/>
      <c r="H31" s="1761"/>
      <c r="I31" s="1762"/>
      <c r="J31" s="1763" t="s">
        <v>430</v>
      </c>
      <c r="K31" s="1764"/>
      <c r="L31" s="1764"/>
      <c r="M31" s="1765"/>
      <c r="N31" s="1766" t="s">
        <v>142</v>
      </c>
      <c r="O31" s="1767"/>
      <c r="P31" s="1767"/>
      <c r="Q31" s="1768"/>
    </row>
    <row r="32" spans="1:17" s="656" customFormat="1" ht="21.75" customHeight="1">
      <c r="A32" s="1833"/>
      <c r="B32" s="239" t="s">
        <v>706</v>
      </c>
      <c r="C32" s="239" t="s">
        <v>396</v>
      </c>
      <c r="D32" s="731" t="s">
        <v>708</v>
      </c>
      <c r="E32" s="731" t="s">
        <v>709</v>
      </c>
      <c r="F32" s="239" t="s">
        <v>706</v>
      </c>
      <c r="G32" s="239" t="s">
        <v>396</v>
      </c>
      <c r="H32" s="731" t="s">
        <v>708</v>
      </c>
      <c r="I32" s="731" t="s">
        <v>709</v>
      </c>
      <c r="J32" s="239" t="s">
        <v>706</v>
      </c>
      <c r="K32" s="239" t="s">
        <v>396</v>
      </c>
      <c r="L32" s="731" t="s">
        <v>708</v>
      </c>
      <c r="M32" s="731" t="s">
        <v>709</v>
      </c>
      <c r="N32" s="239" t="s">
        <v>706</v>
      </c>
      <c r="O32" s="239" t="s">
        <v>396</v>
      </c>
      <c r="P32" s="731" t="s">
        <v>708</v>
      </c>
      <c r="Q32" s="731" t="s">
        <v>709</v>
      </c>
    </row>
    <row r="33" spans="1:17">
      <c r="A33" s="1291" t="s">
        <v>19</v>
      </c>
      <c r="B33" s="1295"/>
      <c r="C33" s="1296"/>
      <c r="D33" s="1296"/>
      <c r="E33" s="1296"/>
      <c r="F33" s="1296"/>
      <c r="G33" s="1296"/>
      <c r="H33" s="1296"/>
      <c r="I33" s="1296"/>
      <c r="J33" s="1296"/>
      <c r="K33" s="1296"/>
      <c r="L33" s="1296"/>
      <c r="M33" s="1296"/>
      <c r="N33" s="1296"/>
      <c r="O33" s="1296"/>
      <c r="P33" s="1296"/>
      <c r="Q33" s="1296"/>
    </row>
    <row r="34" spans="1:17">
      <c r="A34" s="774" t="s">
        <v>20</v>
      </c>
      <c r="B34" s="775">
        <v>0</v>
      </c>
      <c r="C34" s="772">
        <v>0</v>
      </c>
      <c r="D34" s="772">
        <f>+B34+C34</f>
        <v>0</v>
      </c>
      <c r="E34" s="772">
        <v>0</v>
      </c>
      <c r="F34" s="772">
        <v>0</v>
      </c>
      <c r="G34" s="772">
        <v>0</v>
      </c>
      <c r="H34" s="772">
        <v>0</v>
      </c>
      <c r="I34" s="772">
        <v>0</v>
      </c>
      <c r="J34" s="776">
        <v>3</v>
      </c>
      <c r="K34" s="776">
        <v>2</v>
      </c>
      <c r="L34" s="776">
        <f>+J34+K34</f>
        <v>5</v>
      </c>
      <c r="M34" s="772">
        <v>0</v>
      </c>
      <c r="N34" s="773">
        <f>+B34+F34+J34</f>
        <v>3</v>
      </c>
      <c r="O34" s="773">
        <f>+C34+G34+K34</f>
        <v>2</v>
      </c>
      <c r="P34" s="773">
        <f>+D34+H34+L34</f>
        <v>5</v>
      </c>
      <c r="Q34" s="773">
        <f>+E34+I34+M34</f>
        <v>0</v>
      </c>
    </row>
    <row r="35" spans="1:17" ht="27.6">
      <c r="A35" s="774" t="s">
        <v>24</v>
      </c>
      <c r="B35" s="775">
        <v>12</v>
      </c>
      <c r="C35" s="772">
        <v>9</v>
      </c>
      <c r="D35" s="772">
        <v>21</v>
      </c>
      <c r="E35" s="772">
        <v>0</v>
      </c>
      <c r="F35" s="772">
        <v>8</v>
      </c>
      <c r="G35" s="772">
        <v>13</v>
      </c>
      <c r="H35" s="772">
        <v>21</v>
      </c>
      <c r="I35" s="772">
        <v>0</v>
      </c>
      <c r="J35" s="772">
        <v>14</v>
      </c>
      <c r="K35" s="772">
        <v>24</v>
      </c>
      <c r="L35" s="772">
        <v>38</v>
      </c>
      <c r="M35" s="772">
        <v>1</v>
      </c>
      <c r="N35" s="772">
        <v>34</v>
      </c>
      <c r="O35" s="772">
        <v>46</v>
      </c>
      <c r="P35" s="772">
        <v>80</v>
      </c>
      <c r="Q35" s="772">
        <v>1</v>
      </c>
    </row>
    <row r="36" spans="1:17">
      <c r="A36" s="774" t="s">
        <v>26</v>
      </c>
      <c r="B36" s="773">
        <v>93</v>
      </c>
      <c r="C36" s="773">
        <v>99</v>
      </c>
      <c r="D36" s="773">
        <v>192</v>
      </c>
      <c r="E36" s="773">
        <v>14</v>
      </c>
      <c r="F36" s="773">
        <v>50</v>
      </c>
      <c r="G36" s="773">
        <v>83</v>
      </c>
      <c r="H36" s="773">
        <v>133</v>
      </c>
      <c r="I36" s="773">
        <v>2</v>
      </c>
      <c r="J36" s="773">
        <v>20</v>
      </c>
      <c r="K36" s="773">
        <v>29</v>
      </c>
      <c r="L36" s="773">
        <v>49</v>
      </c>
      <c r="M36" s="773">
        <v>3</v>
      </c>
      <c r="N36" s="773">
        <v>163</v>
      </c>
      <c r="O36" s="773">
        <v>211</v>
      </c>
      <c r="P36" s="773">
        <v>374</v>
      </c>
      <c r="Q36" s="773">
        <v>19</v>
      </c>
    </row>
    <row r="37" spans="1:17">
      <c r="A37" s="770" t="s">
        <v>44</v>
      </c>
      <c r="B37" s="851"/>
      <c r="C37" s="851"/>
      <c r="D37" s="851"/>
      <c r="E37" s="851"/>
      <c r="F37" s="851"/>
      <c r="G37" s="851"/>
      <c r="H37" s="851"/>
      <c r="I37" s="851"/>
      <c r="J37" s="851"/>
      <c r="K37" s="851"/>
      <c r="L37" s="851"/>
      <c r="M37" s="851"/>
      <c r="N37" s="851"/>
      <c r="O37" s="851"/>
      <c r="P37" s="851"/>
      <c r="Q37" s="851"/>
    </row>
    <row r="38" spans="1:17" ht="14.4" thickBot="1">
      <c r="A38" s="1292" t="s">
        <v>52</v>
      </c>
      <c r="B38" s="886">
        <v>30</v>
      </c>
      <c r="C38" s="887">
        <v>20</v>
      </c>
      <c r="D38" s="888">
        <f>+B38+C38</f>
        <v>50</v>
      </c>
      <c r="E38" s="887">
        <v>10</v>
      </c>
      <c r="F38" s="887">
        <v>29</v>
      </c>
      <c r="G38" s="887">
        <v>8</v>
      </c>
      <c r="H38" s="887">
        <f>+F38+G38</f>
        <v>37</v>
      </c>
      <c r="I38" s="888">
        <v>0</v>
      </c>
      <c r="J38" s="887">
        <v>25</v>
      </c>
      <c r="K38" s="887">
        <v>5</v>
      </c>
      <c r="L38" s="887">
        <f>+J38+K38</f>
        <v>30</v>
      </c>
      <c r="M38" s="887">
        <v>4</v>
      </c>
      <c r="N38" s="757">
        <f>+B38+F38+J38</f>
        <v>84</v>
      </c>
      <c r="O38" s="757">
        <f>+C38+G38+K38</f>
        <v>33</v>
      </c>
      <c r="P38" s="757">
        <f>+D38+H38+L38</f>
        <v>117</v>
      </c>
      <c r="Q38" s="757">
        <f>+E38+I38+M38</f>
        <v>14</v>
      </c>
    </row>
    <row r="39" spans="1:17" ht="14.4" thickBot="1">
      <c r="A39" s="718" t="s">
        <v>143</v>
      </c>
      <c r="B39" s="1262">
        <f>SUM(B34:B38)</f>
        <v>135</v>
      </c>
      <c r="C39" s="1263">
        <f t="shared" ref="C39:Q39" si="1">SUM(C34:C38)</f>
        <v>128</v>
      </c>
      <c r="D39" s="1263">
        <f t="shared" si="1"/>
        <v>263</v>
      </c>
      <c r="E39" s="1263">
        <f t="shared" si="1"/>
        <v>24</v>
      </c>
      <c r="F39" s="1263">
        <f t="shared" si="1"/>
        <v>87</v>
      </c>
      <c r="G39" s="1263">
        <f t="shared" si="1"/>
        <v>104</v>
      </c>
      <c r="H39" s="1263">
        <f t="shared" si="1"/>
        <v>191</v>
      </c>
      <c r="I39" s="1263">
        <f t="shared" si="1"/>
        <v>2</v>
      </c>
      <c r="J39" s="1263">
        <f t="shared" si="1"/>
        <v>62</v>
      </c>
      <c r="K39" s="1263">
        <f t="shared" si="1"/>
        <v>60</v>
      </c>
      <c r="L39" s="1263">
        <f t="shared" si="1"/>
        <v>122</v>
      </c>
      <c r="M39" s="1263">
        <f t="shared" si="1"/>
        <v>8</v>
      </c>
      <c r="N39" s="1263">
        <f t="shared" si="1"/>
        <v>284</v>
      </c>
      <c r="O39" s="1263">
        <f t="shared" si="1"/>
        <v>292</v>
      </c>
      <c r="P39" s="1263">
        <f t="shared" si="1"/>
        <v>576</v>
      </c>
      <c r="Q39" s="1264">
        <f t="shared" si="1"/>
        <v>34</v>
      </c>
    </row>
    <row r="40" spans="1:17" ht="11.1" customHeight="1">
      <c r="A40" s="959"/>
      <c r="B40" s="1057"/>
      <c r="C40" s="1057"/>
      <c r="D40" s="1057"/>
      <c r="E40" s="1057"/>
      <c r="F40" s="1057"/>
      <c r="G40" s="1057"/>
      <c r="H40" s="1057"/>
      <c r="I40" s="1057"/>
      <c r="J40" s="1057"/>
      <c r="K40" s="1057"/>
      <c r="L40" s="1057"/>
      <c r="M40" s="1057"/>
      <c r="N40" s="1057"/>
      <c r="O40" s="1057"/>
      <c r="P40" s="1057"/>
      <c r="Q40" s="1057"/>
    </row>
    <row r="41" spans="1:17">
      <c r="A41" s="1726" t="s">
        <v>832</v>
      </c>
      <c r="B41" s="1726"/>
      <c r="C41" s="1726"/>
      <c r="D41" s="1726"/>
      <c r="E41" s="1726"/>
      <c r="F41" s="1726"/>
      <c r="G41" s="1726"/>
      <c r="H41" s="1726"/>
      <c r="I41" s="1726"/>
      <c r="J41" s="1726"/>
      <c r="K41" s="1726"/>
      <c r="L41" s="1726"/>
      <c r="M41" s="1726"/>
      <c r="N41" s="1726"/>
      <c r="O41" s="1726"/>
      <c r="P41" s="1726"/>
      <c r="Q41" s="1726"/>
    </row>
    <row r="42" spans="1:17">
      <c r="A42" s="1726" t="s">
        <v>227</v>
      </c>
      <c r="B42" s="1726"/>
      <c r="C42" s="1726"/>
      <c r="D42" s="1726"/>
      <c r="E42" s="1726"/>
      <c r="F42" s="1726"/>
      <c r="G42" s="1726"/>
      <c r="H42" s="1726"/>
      <c r="I42" s="1726"/>
      <c r="J42" s="1726"/>
      <c r="K42" s="1726"/>
      <c r="L42" s="1726"/>
      <c r="M42" s="1726"/>
      <c r="N42" s="1726"/>
      <c r="O42" s="1726"/>
      <c r="P42" s="1726"/>
      <c r="Q42" s="1726"/>
    </row>
    <row r="43" spans="1:17" ht="11.1" customHeight="1">
      <c r="A43" s="1056"/>
      <c r="B43" s="1054"/>
      <c r="C43" s="1055"/>
      <c r="D43" s="1056"/>
      <c r="E43" s="1055"/>
      <c r="F43" s="1055"/>
      <c r="G43" s="1055"/>
      <c r="H43" s="1055"/>
      <c r="I43" s="1056"/>
      <c r="J43" s="1055"/>
      <c r="K43" s="1055"/>
      <c r="L43" s="1055"/>
      <c r="M43" s="1055"/>
      <c r="N43" s="729"/>
      <c r="O43" s="729"/>
      <c r="P43" s="729"/>
      <c r="Q43" s="729"/>
    </row>
    <row r="44" spans="1:17" s="656" customFormat="1" ht="12.75" customHeight="1">
      <c r="A44" s="1832" t="s">
        <v>457</v>
      </c>
      <c r="B44" s="1760" t="s">
        <v>428</v>
      </c>
      <c r="C44" s="1761"/>
      <c r="D44" s="1761"/>
      <c r="E44" s="1762"/>
      <c r="F44" s="1760" t="s">
        <v>429</v>
      </c>
      <c r="G44" s="1761"/>
      <c r="H44" s="1761"/>
      <c r="I44" s="1762"/>
      <c r="J44" s="1763" t="s">
        <v>430</v>
      </c>
      <c r="K44" s="1764"/>
      <c r="L44" s="1764"/>
      <c r="M44" s="1765"/>
      <c r="N44" s="1766" t="s">
        <v>142</v>
      </c>
      <c r="O44" s="1767"/>
      <c r="P44" s="1767"/>
      <c r="Q44" s="1768"/>
    </row>
    <row r="45" spans="1:17" s="656" customFormat="1" ht="22.5" customHeight="1">
      <c r="A45" s="1833"/>
      <c r="B45" s="1250" t="s">
        <v>706</v>
      </c>
      <c r="C45" s="1250" t="s">
        <v>396</v>
      </c>
      <c r="D45" s="277" t="s">
        <v>708</v>
      </c>
      <c r="E45" s="277" t="s">
        <v>709</v>
      </c>
      <c r="F45" s="1250" t="s">
        <v>706</v>
      </c>
      <c r="G45" s="1250" t="s">
        <v>396</v>
      </c>
      <c r="H45" s="277" t="s">
        <v>708</v>
      </c>
      <c r="I45" s="277" t="s">
        <v>709</v>
      </c>
      <c r="J45" s="1250" t="s">
        <v>706</v>
      </c>
      <c r="K45" s="1250" t="s">
        <v>396</v>
      </c>
      <c r="L45" s="277" t="s">
        <v>708</v>
      </c>
      <c r="M45" s="277" t="s">
        <v>709</v>
      </c>
      <c r="N45" s="1250" t="s">
        <v>706</v>
      </c>
      <c r="O45" s="1250" t="s">
        <v>396</v>
      </c>
      <c r="P45" s="277" t="s">
        <v>708</v>
      </c>
      <c r="Q45" s="277" t="s">
        <v>709</v>
      </c>
    </row>
    <row r="46" spans="1:17">
      <c r="A46" s="1291" t="s">
        <v>8</v>
      </c>
      <c r="B46" s="780"/>
      <c r="C46" s="780"/>
      <c r="D46" s="881"/>
      <c r="E46" s="881"/>
      <c r="F46" s="780"/>
      <c r="G46" s="780"/>
      <c r="H46" s="881"/>
      <c r="I46" s="881"/>
      <c r="J46" s="780"/>
      <c r="K46" s="780"/>
      <c r="L46" s="881"/>
      <c r="M46" s="881"/>
      <c r="N46" s="780"/>
      <c r="O46" s="780"/>
      <c r="P46" s="881"/>
      <c r="Q46" s="881"/>
    </row>
    <row r="47" spans="1:17">
      <c r="A47" s="1297" t="s">
        <v>521</v>
      </c>
      <c r="B47" s="771">
        <v>40</v>
      </c>
      <c r="C47" s="771">
        <v>44</v>
      </c>
      <c r="D47" s="771">
        <v>84</v>
      </c>
      <c r="E47" s="771">
        <v>0</v>
      </c>
      <c r="F47" s="771">
        <v>64</v>
      </c>
      <c r="G47" s="771">
        <v>66</v>
      </c>
      <c r="H47" s="771">
        <v>130</v>
      </c>
      <c r="I47" s="771">
        <v>0</v>
      </c>
      <c r="J47" s="771">
        <v>0</v>
      </c>
      <c r="K47" s="771">
        <v>0</v>
      </c>
      <c r="L47" s="773">
        <v>0</v>
      </c>
      <c r="M47" s="773">
        <v>0</v>
      </c>
      <c r="N47" s="773">
        <v>104</v>
      </c>
      <c r="O47" s="773">
        <v>110</v>
      </c>
      <c r="P47" s="773">
        <v>214</v>
      </c>
      <c r="Q47" s="773">
        <v>0</v>
      </c>
    </row>
    <row r="48" spans="1:17">
      <c r="A48" s="1297" t="s">
        <v>522</v>
      </c>
      <c r="B48" s="771">
        <v>18</v>
      </c>
      <c r="C48" s="771">
        <v>16</v>
      </c>
      <c r="D48" s="771">
        <v>34</v>
      </c>
      <c r="E48" s="771">
        <v>0</v>
      </c>
      <c r="F48" s="771">
        <v>0</v>
      </c>
      <c r="G48" s="771">
        <v>0</v>
      </c>
      <c r="H48" s="771">
        <v>0</v>
      </c>
      <c r="I48" s="771">
        <v>0</v>
      </c>
      <c r="J48" s="771">
        <v>0</v>
      </c>
      <c r="K48" s="771">
        <v>0</v>
      </c>
      <c r="L48" s="773">
        <v>0</v>
      </c>
      <c r="M48" s="773">
        <v>0</v>
      </c>
      <c r="N48" s="773">
        <v>18</v>
      </c>
      <c r="O48" s="773">
        <v>16</v>
      </c>
      <c r="P48" s="773">
        <v>34</v>
      </c>
      <c r="Q48" s="773">
        <v>0</v>
      </c>
    </row>
    <row r="49" spans="1:35">
      <c r="A49" s="1298" t="s">
        <v>19</v>
      </c>
      <c r="B49" s="771"/>
      <c r="C49" s="771"/>
      <c r="D49" s="771"/>
      <c r="E49" s="771"/>
      <c r="F49" s="771"/>
      <c r="G49" s="771"/>
      <c r="H49" s="771"/>
      <c r="I49" s="771"/>
      <c r="J49" s="771"/>
      <c r="K49" s="771"/>
      <c r="L49" s="773"/>
      <c r="M49" s="773"/>
      <c r="N49" s="773"/>
      <c r="O49" s="773"/>
      <c r="P49" s="773"/>
      <c r="Q49" s="773"/>
    </row>
    <row r="50" spans="1:35">
      <c r="A50" s="1297" t="s">
        <v>524</v>
      </c>
      <c r="B50" s="771">
        <v>66</v>
      </c>
      <c r="C50" s="775">
        <v>4</v>
      </c>
      <c r="D50" s="771">
        <v>70</v>
      </c>
      <c r="E50" s="775">
        <v>0</v>
      </c>
      <c r="F50" s="775">
        <v>0</v>
      </c>
      <c r="G50" s="775">
        <v>2</v>
      </c>
      <c r="H50" s="771">
        <v>2</v>
      </c>
      <c r="I50" s="775">
        <v>0</v>
      </c>
      <c r="J50" s="775">
        <v>12</v>
      </c>
      <c r="K50" s="775">
        <v>6</v>
      </c>
      <c r="L50" s="773">
        <v>18</v>
      </c>
      <c r="M50" s="773">
        <v>0</v>
      </c>
      <c r="N50" s="773">
        <v>78</v>
      </c>
      <c r="O50" s="773">
        <v>12</v>
      </c>
      <c r="P50" s="773">
        <v>90</v>
      </c>
      <c r="Q50" s="773">
        <v>0</v>
      </c>
    </row>
    <row r="51" spans="1:35">
      <c r="A51" s="1297" t="s">
        <v>526</v>
      </c>
      <c r="B51" s="771">
        <v>152</v>
      </c>
      <c r="C51" s="771">
        <v>88</v>
      </c>
      <c r="D51" s="771">
        <v>240</v>
      </c>
      <c r="E51" s="771">
        <v>18</v>
      </c>
      <c r="F51" s="775">
        <v>20</v>
      </c>
      <c r="G51" s="775">
        <v>20</v>
      </c>
      <c r="H51" s="771">
        <v>40</v>
      </c>
      <c r="I51" s="775">
        <v>0</v>
      </c>
      <c r="J51" s="775">
        <v>0</v>
      </c>
      <c r="K51" s="775">
        <v>0</v>
      </c>
      <c r="L51" s="773">
        <v>0</v>
      </c>
      <c r="M51" s="773">
        <v>0</v>
      </c>
      <c r="N51" s="773">
        <v>172</v>
      </c>
      <c r="O51" s="773">
        <v>108</v>
      </c>
      <c r="P51" s="773">
        <v>280</v>
      </c>
      <c r="Q51" s="773">
        <v>18</v>
      </c>
    </row>
    <row r="52" spans="1:35">
      <c r="A52" s="1298" t="s">
        <v>703</v>
      </c>
      <c r="B52" s="771"/>
      <c r="C52" s="771"/>
      <c r="D52" s="771"/>
      <c r="E52" s="771"/>
      <c r="F52" s="775"/>
      <c r="G52" s="775"/>
      <c r="H52" s="771"/>
      <c r="I52" s="775"/>
      <c r="J52" s="775"/>
      <c r="K52" s="775"/>
      <c r="L52" s="773"/>
      <c r="M52" s="773"/>
      <c r="N52" s="773"/>
      <c r="O52" s="773"/>
      <c r="P52" s="773"/>
      <c r="Q52" s="773"/>
    </row>
    <row r="53" spans="1:35">
      <c r="A53" s="1297" t="s">
        <v>529</v>
      </c>
      <c r="B53" s="771">
        <v>22</v>
      </c>
      <c r="C53" s="771">
        <v>28</v>
      </c>
      <c r="D53" s="771">
        <v>50</v>
      </c>
      <c r="E53" s="775">
        <v>0</v>
      </c>
      <c r="F53" s="771">
        <v>32</v>
      </c>
      <c r="G53" s="771">
        <v>36</v>
      </c>
      <c r="H53" s="771">
        <v>68</v>
      </c>
      <c r="I53" s="775">
        <v>0</v>
      </c>
      <c r="J53" s="775">
        <v>0</v>
      </c>
      <c r="K53" s="775">
        <v>0</v>
      </c>
      <c r="L53" s="773">
        <v>0</v>
      </c>
      <c r="M53" s="773">
        <v>0</v>
      </c>
      <c r="N53" s="773">
        <v>54</v>
      </c>
      <c r="O53" s="773">
        <v>64</v>
      </c>
      <c r="P53" s="773">
        <v>118</v>
      </c>
      <c r="Q53" s="773">
        <v>0</v>
      </c>
    </row>
    <row r="54" spans="1:35">
      <c r="A54" s="1298" t="s">
        <v>88</v>
      </c>
      <c r="B54" s="771"/>
      <c r="C54" s="771"/>
      <c r="D54" s="771"/>
      <c r="E54" s="775"/>
      <c r="F54" s="771"/>
      <c r="G54" s="771"/>
      <c r="H54" s="771"/>
      <c r="I54" s="775"/>
      <c r="J54" s="775"/>
      <c r="K54" s="775"/>
      <c r="L54" s="773"/>
      <c r="M54" s="773"/>
      <c r="N54" s="773"/>
      <c r="O54" s="773"/>
      <c r="P54" s="773"/>
      <c r="Q54" s="773"/>
    </row>
    <row r="55" spans="1:35">
      <c r="A55" s="1297" t="s">
        <v>534</v>
      </c>
      <c r="B55" s="771">
        <v>68</v>
      </c>
      <c r="C55" s="775">
        <v>12</v>
      </c>
      <c r="D55" s="771">
        <v>80</v>
      </c>
      <c r="E55" s="771">
        <v>8</v>
      </c>
      <c r="F55" s="771">
        <v>52</v>
      </c>
      <c r="G55" s="775">
        <v>0</v>
      </c>
      <c r="H55" s="771">
        <v>52</v>
      </c>
      <c r="I55" s="775">
        <v>0</v>
      </c>
      <c r="J55" s="775">
        <v>0</v>
      </c>
      <c r="K55" s="775">
        <v>0</v>
      </c>
      <c r="L55" s="773">
        <v>0</v>
      </c>
      <c r="M55" s="773">
        <v>0</v>
      </c>
      <c r="N55" s="773">
        <v>120</v>
      </c>
      <c r="O55" s="773">
        <v>12</v>
      </c>
      <c r="P55" s="773">
        <v>132</v>
      </c>
      <c r="Q55" s="773">
        <v>8</v>
      </c>
    </row>
    <row r="56" spans="1:35">
      <c r="A56" s="1298" t="s">
        <v>127</v>
      </c>
      <c r="B56" s="771"/>
      <c r="C56" s="775"/>
      <c r="D56" s="771"/>
      <c r="E56" s="771"/>
      <c r="F56" s="771"/>
      <c r="G56" s="775"/>
      <c r="H56" s="771"/>
      <c r="I56" s="775"/>
      <c r="J56" s="775"/>
      <c r="K56" s="775"/>
      <c r="L56" s="773"/>
      <c r="M56" s="773"/>
      <c r="N56" s="773"/>
      <c r="O56" s="773"/>
      <c r="P56" s="773"/>
      <c r="Q56" s="773"/>
    </row>
    <row r="57" spans="1:35" ht="14.4" thickBot="1">
      <c r="A57" s="1297" t="s">
        <v>537</v>
      </c>
      <c r="B57" s="771">
        <v>18</v>
      </c>
      <c r="C57" s="771">
        <v>28</v>
      </c>
      <c r="D57" s="771">
        <v>46</v>
      </c>
      <c r="E57" s="775">
        <v>0</v>
      </c>
      <c r="F57" s="771">
        <v>8</v>
      </c>
      <c r="G57" s="771">
        <v>12</v>
      </c>
      <c r="H57" s="771">
        <v>20</v>
      </c>
      <c r="I57" s="775">
        <v>0</v>
      </c>
      <c r="J57" s="775">
        <v>0</v>
      </c>
      <c r="K57" s="775">
        <v>0</v>
      </c>
      <c r="L57" s="773">
        <v>0</v>
      </c>
      <c r="M57" s="773">
        <v>0</v>
      </c>
      <c r="N57" s="773">
        <v>26</v>
      </c>
      <c r="O57" s="773">
        <v>40</v>
      </c>
      <c r="P57" s="773">
        <v>66</v>
      </c>
      <c r="Q57" s="773">
        <v>0</v>
      </c>
    </row>
    <row r="58" spans="1:35" ht="14.4" thickBot="1">
      <c r="A58" s="718" t="s">
        <v>143</v>
      </c>
      <c r="B58" s="889">
        <f>SUM(B47:B57)</f>
        <v>384</v>
      </c>
      <c r="C58" s="889">
        <f t="shared" ref="C58:Q58" si="2">SUM(C47:C57)</f>
        <v>220</v>
      </c>
      <c r="D58" s="889">
        <f t="shared" si="2"/>
        <v>604</v>
      </c>
      <c r="E58" s="889">
        <f t="shared" si="2"/>
        <v>26</v>
      </c>
      <c r="F58" s="889">
        <f t="shared" si="2"/>
        <v>176</v>
      </c>
      <c r="G58" s="889">
        <f t="shared" si="2"/>
        <v>136</v>
      </c>
      <c r="H58" s="889">
        <f t="shared" si="2"/>
        <v>312</v>
      </c>
      <c r="I58" s="889">
        <f t="shared" si="2"/>
        <v>0</v>
      </c>
      <c r="J58" s="889">
        <f t="shared" si="2"/>
        <v>12</v>
      </c>
      <c r="K58" s="889">
        <f t="shared" si="2"/>
        <v>6</v>
      </c>
      <c r="L58" s="889">
        <f t="shared" si="2"/>
        <v>18</v>
      </c>
      <c r="M58" s="889">
        <f t="shared" si="2"/>
        <v>0</v>
      </c>
      <c r="N58" s="889">
        <f t="shared" si="2"/>
        <v>572</v>
      </c>
      <c r="O58" s="889">
        <f t="shared" si="2"/>
        <v>362</v>
      </c>
      <c r="P58" s="889">
        <f t="shared" si="2"/>
        <v>934</v>
      </c>
      <c r="Q58" s="1299">
        <f t="shared" si="2"/>
        <v>26</v>
      </c>
    </row>
    <row r="59" spans="1:35" ht="11.1" customHeight="1"/>
    <row r="60" spans="1:35">
      <c r="A60" s="1726" t="s">
        <v>833</v>
      </c>
      <c r="B60" s="1726"/>
      <c r="C60" s="1726"/>
      <c r="D60" s="1726"/>
      <c r="E60" s="1726"/>
      <c r="F60" s="1726"/>
      <c r="G60" s="1726"/>
      <c r="H60" s="1726"/>
      <c r="I60" s="1726"/>
      <c r="J60" s="1726"/>
      <c r="K60" s="1726"/>
      <c r="L60" s="1726"/>
      <c r="M60" s="1726"/>
      <c r="N60" s="1726"/>
      <c r="O60" s="1726"/>
      <c r="P60" s="1726"/>
      <c r="Q60" s="1726"/>
    </row>
    <row r="61" spans="1:35">
      <c r="A61" s="1726" t="s">
        <v>227</v>
      </c>
      <c r="B61" s="1726"/>
      <c r="C61" s="1726"/>
      <c r="D61" s="1726"/>
      <c r="E61" s="1726"/>
      <c r="F61" s="1726"/>
      <c r="G61" s="1726"/>
      <c r="H61" s="1726"/>
      <c r="I61" s="1726"/>
      <c r="J61" s="1726"/>
      <c r="K61" s="1726"/>
      <c r="L61" s="1726"/>
      <c r="M61" s="1726"/>
      <c r="N61" s="1726"/>
      <c r="O61" s="1726"/>
      <c r="P61" s="1726"/>
      <c r="Q61" s="1726"/>
    </row>
    <row r="62" spans="1:35" ht="11.1" customHeight="1">
      <c r="A62" s="1290"/>
      <c r="B62" s="1290"/>
      <c r="C62" s="1290"/>
      <c r="D62" s="1256"/>
      <c r="E62" s="1256"/>
      <c r="F62" s="1256"/>
      <c r="G62" s="1256"/>
      <c r="H62" s="1256"/>
      <c r="I62" s="1256"/>
      <c r="J62" s="1256"/>
      <c r="K62" s="1256"/>
      <c r="L62" s="1256"/>
      <c r="M62" s="1256"/>
      <c r="N62" s="1256"/>
      <c r="O62" s="1256"/>
      <c r="P62" s="216"/>
      <c r="Q62" s="216"/>
    </row>
    <row r="63" spans="1:35" s="656" customFormat="1" ht="12.75" customHeight="1">
      <c r="A63" s="1832" t="s">
        <v>457</v>
      </c>
      <c r="B63" s="1760" t="s">
        <v>428</v>
      </c>
      <c r="C63" s="1761"/>
      <c r="D63" s="1761"/>
      <c r="E63" s="1762"/>
      <c r="F63" s="1760" t="s">
        <v>429</v>
      </c>
      <c r="G63" s="1761"/>
      <c r="H63" s="1761"/>
      <c r="I63" s="1762"/>
      <c r="J63" s="1763" t="s">
        <v>430</v>
      </c>
      <c r="K63" s="1764"/>
      <c r="L63" s="1764"/>
      <c r="M63" s="1765"/>
      <c r="N63" s="1766" t="s">
        <v>142</v>
      </c>
      <c r="O63" s="1767"/>
      <c r="P63" s="1767"/>
      <c r="Q63" s="1768"/>
      <c r="AI63" s="1342"/>
    </row>
    <row r="64" spans="1:35" s="656" customFormat="1" ht="23.25" customHeight="1">
      <c r="A64" s="1833"/>
      <c r="B64" s="239" t="s">
        <v>706</v>
      </c>
      <c r="C64" s="239" t="s">
        <v>396</v>
      </c>
      <c r="D64" s="731" t="s">
        <v>708</v>
      </c>
      <c r="E64" s="731" t="s">
        <v>709</v>
      </c>
      <c r="F64" s="239" t="s">
        <v>706</v>
      </c>
      <c r="G64" s="239" t="s">
        <v>396</v>
      </c>
      <c r="H64" s="731" t="s">
        <v>708</v>
      </c>
      <c r="I64" s="731" t="s">
        <v>709</v>
      </c>
      <c r="J64" s="239" t="s">
        <v>706</v>
      </c>
      <c r="K64" s="239" t="s">
        <v>396</v>
      </c>
      <c r="L64" s="731" t="s">
        <v>708</v>
      </c>
      <c r="M64" s="731" t="s">
        <v>709</v>
      </c>
      <c r="N64" s="239" t="s">
        <v>706</v>
      </c>
      <c r="O64" s="239" t="s">
        <v>396</v>
      </c>
      <c r="P64" s="731" t="s">
        <v>708</v>
      </c>
      <c r="Q64" s="731" t="s">
        <v>709</v>
      </c>
    </row>
    <row r="65" spans="1:17" ht="12" customHeight="1">
      <c r="A65" s="1300" t="s">
        <v>19</v>
      </c>
      <c r="B65" s="1223"/>
      <c r="C65" s="1223"/>
      <c r="D65" s="1223"/>
      <c r="E65" s="1223"/>
      <c r="F65" s="1223"/>
      <c r="G65" s="1223"/>
      <c r="H65" s="1223"/>
      <c r="I65" s="1223"/>
      <c r="J65" s="1223"/>
      <c r="K65" s="1223"/>
      <c r="L65" s="1223"/>
      <c r="M65" s="1223"/>
      <c r="N65" s="1223"/>
      <c r="O65" s="1223"/>
      <c r="P65" s="1223"/>
      <c r="Q65" s="1223"/>
    </row>
    <row r="66" spans="1:17" ht="12" customHeight="1">
      <c r="A66" s="481" t="s">
        <v>20</v>
      </c>
      <c r="B66" s="28">
        <v>28</v>
      </c>
      <c r="C66" s="28">
        <v>11</v>
      </c>
      <c r="D66" s="28">
        <v>39</v>
      </c>
      <c r="E66" s="28">
        <v>0</v>
      </c>
      <c r="F66" s="28">
        <v>28</v>
      </c>
      <c r="G66" s="28">
        <v>10</v>
      </c>
      <c r="H66" s="28">
        <v>38</v>
      </c>
      <c r="I66" s="28">
        <v>0</v>
      </c>
      <c r="J66" s="28">
        <v>23</v>
      </c>
      <c r="K66" s="28">
        <v>13</v>
      </c>
      <c r="L66" s="28">
        <v>36</v>
      </c>
      <c r="M66" s="28">
        <v>1</v>
      </c>
      <c r="N66" s="28">
        <v>79</v>
      </c>
      <c r="O66" s="28">
        <v>34</v>
      </c>
      <c r="P66" s="28">
        <v>113</v>
      </c>
      <c r="Q66" s="28">
        <v>1</v>
      </c>
    </row>
    <row r="67" spans="1:17" ht="11.1" customHeight="1">
      <c r="A67" s="1301"/>
      <c r="B67" s="1301"/>
      <c r="C67" s="1301"/>
      <c r="D67" s="1301"/>
      <c r="E67" s="1301"/>
      <c r="F67" s="1301"/>
      <c r="G67" s="1301"/>
      <c r="H67" s="1301"/>
      <c r="I67" s="1301"/>
      <c r="J67" s="1301"/>
      <c r="K67" s="1301"/>
      <c r="L67" s="1301"/>
      <c r="M67" s="1301"/>
      <c r="N67" s="1301"/>
      <c r="O67" s="1301"/>
      <c r="P67" s="1301"/>
      <c r="Q67" s="1301"/>
    </row>
    <row r="68" spans="1:17" ht="11.1" customHeight="1">
      <c r="A68" s="1261"/>
      <c r="B68" s="1302"/>
      <c r="C68" s="1302"/>
      <c r="D68" s="1302"/>
      <c r="E68" s="1302"/>
      <c r="F68" s="1302"/>
      <c r="G68" s="1302"/>
      <c r="H68" s="1302"/>
      <c r="I68" s="1302"/>
      <c r="J68" s="1302"/>
      <c r="K68" s="1302"/>
      <c r="L68" s="1302"/>
      <c r="M68" s="1302"/>
      <c r="N68" s="1057"/>
      <c r="O68" s="1057"/>
      <c r="P68" s="1057"/>
      <c r="Q68" s="1057"/>
    </row>
    <row r="69" spans="1:17" ht="11.1" customHeight="1">
      <c r="A69" s="1261"/>
      <c r="B69" s="1303"/>
      <c r="C69" s="1304"/>
      <c r="D69" s="1304"/>
      <c r="E69" s="1304"/>
      <c r="F69" s="1304"/>
      <c r="G69" s="1304"/>
      <c r="H69" s="1304"/>
      <c r="I69" s="1304"/>
      <c r="J69" s="1304"/>
      <c r="K69" s="1304"/>
      <c r="L69" s="1304"/>
      <c r="M69" s="1304"/>
      <c r="N69" s="1304"/>
      <c r="O69" s="1304"/>
      <c r="P69" s="1304"/>
      <c r="Q69" s="1304"/>
    </row>
    <row r="70" spans="1:17" ht="11.1" customHeight="1">
      <c r="A70" s="959"/>
      <c r="B70" s="942"/>
      <c r="C70" s="942"/>
      <c r="D70" s="942"/>
      <c r="E70" s="942"/>
      <c r="F70" s="942"/>
      <c r="G70" s="942"/>
      <c r="H70" s="942"/>
      <c r="I70" s="942"/>
      <c r="J70" s="942"/>
      <c r="K70" s="942"/>
      <c r="L70" s="942"/>
      <c r="M70" s="942"/>
      <c r="N70" s="942"/>
      <c r="O70" s="942"/>
      <c r="P70" s="942"/>
      <c r="Q70" s="942"/>
    </row>
    <row r="71" spans="1:17" ht="11.1" customHeight="1">
      <c r="A71" s="1139"/>
      <c r="B71" s="1057"/>
      <c r="C71" s="1057"/>
      <c r="D71" s="1057"/>
      <c r="E71" s="1057"/>
      <c r="F71" s="1057"/>
      <c r="G71" s="1057"/>
      <c r="H71" s="1057"/>
      <c r="I71" s="1057"/>
      <c r="J71" s="1057"/>
      <c r="K71" s="1057"/>
      <c r="L71" s="1057"/>
      <c r="M71" s="1057"/>
      <c r="N71" s="1057"/>
      <c r="O71" s="1057"/>
      <c r="P71" s="1057"/>
      <c r="Q71" s="1057"/>
    </row>
    <row r="72" spans="1:17" ht="11.1" customHeight="1">
      <c r="A72" s="634"/>
      <c r="B72" s="1057"/>
      <c r="C72" s="1057"/>
      <c r="D72" s="1057"/>
      <c r="E72" s="1057"/>
      <c r="F72" s="1057"/>
      <c r="G72" s="1057"/>
      <c r="H72" s="1057"/>
      <c r="I72" s="1057"/>
      <c r="J72" s="1057"/>
      <c r="K72" s="1057"/>
      <c r="L72" s="1057"/>
      <c r="M72" s="1057"/>
      <c r="N72" s="1057"/>
      <c r="O72" s="1057"/>
      <c r="P72" s="1057"/>
      <c r="Q72" s="1057"/>
    </row>
    <row r="73" spans="1:17" ht="11.1" customHeight="1">
      <c r="A73" s="959"/>
      <c r="B73" s="942"/>
      <c r="C73" s="942"/>
      <c r="D73" s="942"/>
      <c r="E73" s="942"/>
      <c r="F73" s="942"/>
      <c r="G73" s="942"/>
      <c r="H73" s="942"/>
      <c r="I73" s="942"/>
      <c r="J73" s="942"/>
      <c r="K73" s="942"/>
      <c r="L73" s="942"/>
      <c r="M73" s="942"/>
      <c r="N73" s="942"/>
      <c r="O73" s="942"/>
      <c r="P73" s="942"/>
      <c r="Q73" s="942"/>
    </row>
    <row r="74" spans="1:17" ht="11.1" customHeight="1">
      <c r="A74" s="634"/>
      <c r="B74" s="1140"/>
      <c r="C74" s="1140"/>
      <c r="D74" s="1140"/>
      <c r="E74" s="1140"/>
      <c r="F74" s="1140"/>
      <c r="G74" s="1140"/>
      <c r="H74" s="1140"/>
      <c r="I74" s="1140"/>
      <c r="J74" s="1140"/>
      <c r="K74" s="1140"/>
      <c r="L74" s="1140"/>
      <c r="M74" s="1140"/>
      <c r="N74" s="1140"/>
      <c r="O74" s="1140"/>
      <c r="P74" s="1140"/>
      <c r="Q74" s="1140"/>
    </row>
    <row r="75" spans="1:17" ht="11.1" customHeight="1"/>
    <row r="76" spans="1:17" ht="11.1" customHeight="1"/>
    <row r="77" spans="1:17" ht="11.1" customHeight="1"/>
    <row r="78" spans="1:17" ht="11.1" customHeight="1"/>
    <row r="79" spans="1:17" ht="11.1" customHeight="1"/>
    <row r="80" spans="1:17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  <row r="96" ht="11.1" customHeight="1"/>
    <row r="97" ht="11.1" customHeight="1"/>
    <row r="98" ht="11.1" customHeight="1"/>
    <row r="99" ht="11.1" customHeight="1"/>
    <row r="100" ht="11.1" customHeight="1"/>
    <row r="101" ht="11.1" customHeight="1"/>
    <row r="102" ht="11.1" customHeight="1"/>
    <row r="103" ht="11.1" customHeight="1"/>
    <row r="104" ht="11.1" customHeight="1"/>
    <row r="105" ht="11.1" customHeight="1"/>
    <row r="106" ht="11.1" customHeight="1"/>
    <row r="107" ht="11.1" customHeight="1"/>
    <row r="108" ht="11.1" customHeight="1"/>
    <row r="109" ht="11.1" customHeight="1"/>
    <row r="110" ht="11.1" customHeight="1"/>
    <row r="111" ht="11.1" customHeight="1"/>
    <row r="112" ht="11.1" customHeight="1"/>
    <row r="113" ht="11.1" customHeight="1"/>
    <row r="114" ht="11.1" customHeight="1"/>
    <row r="115" ht="11.1" customHeight="1"/>
    <row r="116" ht="11.1" customHeight="1"/>
    <row r="117" ht="11.1" customHeight="1"/>
    <row r="118" ht="11.1" customHeight="1"/>
    <row r="119" ht="11.1" customHeight="1"/>
    <row r="120" ht="11.1" customHeight="1"/>
    <row r="121" ht="11.1" customHeight="1"/>
    <row r="122" ht="11.1" customHeight="1"/>
    <row r="123" ht="11.1" customHeight="1"/>
    <row r="124" ht="11.1" customHeight="1"/>
    <row r="125" ht="11.1" customHeight="1"/>
    <row r="126" ht="11.1" customHeight="1"/>
    <row r="127" ht="11.1" customHeight="1"/>
    <row r="128" ht="11.1" customHeight="1"/>
    <row r="129" ht="11.1" customHeight="1"/>
    <row r="130" ht="11.1" customHeight="1"/>
    <row r="131" ht="11.1" customHeight="1"/>
    <row r="132" ht="11.1" customHeight="1"/>
    <row r="133" ht="11.1" customHeight="1"/>
    <row r="134" ht="11.1" customHeight="1"/>
    <row r="135" ht="11.1" customHeight="1"/>
    <row r="136" ht="11.1" customHeight="1"/>
    <row r="137" ht="11.1" customHeight="1"/>
    <row r="138" ht="11.1" customHeight="1"/>
    <row r="139" ht="11.1" customHeight="1"/>
    <row r="140" ht="11.1" customHeight="1"/>
    <row r="141" ht="11.1" customHeight="1"/>
    <row r="142" ht="11.1" customHeight="1"/>
    <row r="143" ht="11.1" customHeight="1"/>
    <row r="144" ht="11.1" customHeight="1"/>
    <row r="145" ht="11.1" customHeight="1"/>
    <row r="146" ht="11.1" customHeight="1"/>
    <row r="147" ht="11.1" customHeight="1"/>
    <row r="148" ht="11.1" customHeight="1"/>
    <row r="149" ht="11.1" customHeight="1"/>
    <row r="150" ht="11.1" customHeight="1"/>
    <row r="151" ht="11.1" customHeight="1"/>
    <row r="152" ht="11.1" customHeight="1"/>
    <row r="153" ht="11.1" customHeight="1"/>
    <row r="154" ht="11.1" customHeight="1"/>
    <row r="155" ht="11.1" customHeight="1"/>
    <row r="156" ht="11.1" customHeight="1"/>
    <row r="157" ht="11.1" customHeight="1"/>
    <row r="158" ht="11.1" customHeight="1"/>
    <row r="159" ht="11.1" customHeight="1"/>
    <row r="160" ht="11.1" customHeight="1"/>
    <row r="161" ht="11.1" customHeight="1"/>
    <row r="162" ht="11.1" customHeight="1"/>
    <row r="163" ht="11.1" customHeight="1"/>
    <row r="164" ht="11.1" customHeight="1"/>
    <row r="165" ht="11.1" customHeight="1"/>
    <row r="166" ht="11.1" customHeight="1"/>
    <row r="167" ht="11.1" customHeight="1"/>
    <row r="168" ht="11.1" customHeight="1"/>
    <row r="169" ht="11.1" customHeight="1"/>
    <row r="170" ht="11.1" customHeight="1"/>
    <row r="171" ht="11.1" customHeight="1"/>
    <row r="172" ht="11.1" customHeight="1"/>
    <row r="173" ht="11.1" customHeight="1"/>
    <row r="174" ht="11.1" customHeight="1"/>
    <row r="175" ht="11.1" customHeight="1"/>
    <row r="176" ht="11.1" customHeight="1"/>
    <row r="177" ht="11.1" customHeight="1"/>
    <row r="178" ht="11.1" customHeight="1"/>
    <row r="179" ht="11.1" customHeight="1"/>
    <row r="180" ht="11.1" customHeight="1"/>
    <row r="181" ht="11.1" customHeight="1"/>
    <row r="182" ht="11.1" customHeight="1"/>
    <row r="183" ht="11.1" customHeight="1"/>
    <row r="184" ht="11.1" customHeight="1"/>
    <row r="185" ht="11.1" customHeight="1"/>
    <row r="186" ht="11.1" customHeight="1"/>
    <row r="187" ht="11.1" customHeight="1"/>
    <row r="188" ht="11.1" customHeight="1"/>
    <row r="189" ht="11.1" customHeight="1"/>
    <row r="190" ht="11.1" customHeight="1"/>
    <row r="191" ht="11.1" customHeight="1"/>
    <row r="192" ht="11.1" customHeight="1"/>
    <row r="193" ht="11.1" customHeight="1"/>
    <row r="194" ht="11.1" customHeight="1"/>
    <row r="195" ht="11.1" customHeight="1"/>
    <row r="196" ht="11.1" customHeight="1"/>
    <row r="197" ht="11.1" customHeight="1"/>
    <row r="198" ht="11.1" customHeight="1"/>
    <row r="199" ht="11.1" customHeight="1"/>
    <row r="200" ht="11.1" customHeight="1"/>
    <row r="201" ht="11.1" customHeight="1"/>
    <row r="202" ht="11.1" customHeight="1"/>
    <row r="203" ht="11.1" customHeight="1"/>
    <row r="204" ht="11.1" customHeight="1"/>
    <row r="205" ht="11.1" customHeight="1"/>
    <row r="206" ht="11.1" customHeight="1"/>
    <row r="207" ht="11.1" customHeight="1"/>
    <row r="208" ht="11.1" customHeight="1"/>
    <row r="209" ht="11.1" customHeight="1"/>
    <row r="210" ht="11.1" customHeight="1"/>
    <row r="211" ht="11.1" customHeight="1"/>
    <row r="212" ht="11.1" customHeight="1"/>
    <row r="213" ht="11.1" customHeight="1"/>
    <row r="214" ht="11.1" customHeight="1"/>
    <row r="215" ht="11.1" customHeight="1"/>
    <row r="216" ht="11.1" customHeight="1"/>
    <row r="217" ht="11.1" customHeight="1"/>
    <row r="218" ht="11.1" customHeight="1"/>
    <row r="219" ht="11.1" customHeight="1"/>
    <row r="220" ht="11.1" customHeight="1"/>
    <row r="221" ht="11.1" customHeight="1"/>
    <row r="222" ht="11.1" customHeight="1"/>
    <row r="223" ht="11.1" customHeight="1"/>
    <row r="224" ht="11.1" customHeight="1"/>
    <row r="225" ht="11.1" customHeight="1"/>
    <row r="226" ht="11.1" customHeight="1"/>
    <row r="227" ht="11.1" customHeight="1"/>
    <row r="228" ht="11.1" customHeight="1"/>
    <row r="229" ht="11.1" customHeight="1"/>
    <row r="230" ht="11.1" customHeight="1"/>
    <row r="231" ht="11.1" customHeight="1"/>
    <row r="232" ht="11.1" customHeight="1"/>
    <row r="233" ht="11.1" customHeight="1"/>
    <row r="234" ht="11.1" customHeight="1"/>
    <row r="235" ht="11.1" customHeight="1"/>
    <row r="236" ht="11.1" customHeight="1"/>
    <row r="237" ht="11.1" customHeight="1"/>
    <row r="238" ht="11.1" customHeight="1"/>
    <row r="239" ht="11.1" customHeight="1"/>
    <row r="240" ht="11.1" customHeight="1"/>
    <row r="241" ht="11.1" customHeight="1"/>
    <row r="242" ht="11.1" customHeight="1"/>
    <row r="243" ht="11.1" customHeight="1"/>
    <row r="244" ht="11.1" customHeight="1"/>
    <row r="245" ht="11.1" customHeight="1"/>
    <row r="246" ht="11.1" customHeight="1"/>
    <row r="247" ht="11.1" customHeight="1"/>
    <row r="248" ht="11.1" customHeight="1"/>
    <row r="249" ht="11.1" customHeight="1"/>
    <row r="250" ht="11.1" customHeight="1"/>
    <row r="251" ht="11.1" customHeight="1"/>
    <row r="252" ht="11.1" customHeight="1"/>
    <row r="253" ht="11.1" customHeight="1"/>
    <row r="254" ht="11.1" customHeight="1"/>
    <row r="255" ht="11.1" customHeight="1"/>
    <row r="256" ht="11.1" customHeight="1"/>
    <row r="257" ht="11.1" customHeight="1"/>
    <row r="258" ht="11.1" customHeight="1"/>
    <row r="259" ht="11.1" customHeight="1"/>
    <row r="260" ht="11.1" customHeight="1"/>
    <row r="261" ht="11.1" customHeight="1"/>
    <row r="262" ht="11.1" customHeight="1"/>
    <row r="263" ht="11.1" customHeight="1"/>
    <row r="264" ht="11.1" customHeight="1"/>
    <row r="265" ht="11.1" customHeight="1"/>
    <row r="266" ht="11.1" customHeight="1"/>
    <row r="267" ht="11.1" customHeight="1"/>
    <row r="268" ht="11.1" customHeight="1"/>
    <row r="269" ht="11.1" customHeight="1"/>
    <row r="270" ht="11.1" customHeight="1"/>
    <row r="271" ht="11.1" customHeight="1"/>
    <row r="272" ht="11.1" customHeight="1"/>
    <row r="273" ht="11.1" customHeight="1"/>
    <row r="274" ht="11.1" customHeight="1"/>
    <row r="275" ht="11.1" customHeight="1"/>
    <row r="276" ht="11.1" customHeight="1"/>
    <row r="277" ht="11.1" customHeight="1"/>
    <row r="278" ht="11.1" customHeight="1"/>
    <row r="279" ht="11.1" customHeight="1"/>
    <row r="280" ht="11.1" customHeight="1"/>
    <row r="281" ht="11.1" customHeight="1"/>
    <row r="282" ht="11.1" customHeight="1"/>
    <row r="283" ht="11.1" customHeight="1"/>
    <row r="284" ht="11.1" customHeight="1"/>
    <row r="285" ht="11.1" customHeight="1"/>
    <row r="286" ht="11.1" customHeight="1"/>
    <row r="287" ht="11.1" customHeight="1"/>
    <row r="288" ht="11.1" customHeight="1"/>
    <row r="289" ht="11.1" customHeight="1"/>
    <row r="290" ht="11.1" customHeight="1"/>
    <row r="291" ht="11.1" customHeight="1"/>
    <row r="292" ht="11.1" customHeight="1"/>
    <row r="293" ht="11.1" customHeight="1"/>
    <row r="294" ht="11.1" customHeight="1"/>
    <row r="295" ht="11.1" customHeight="1"/>
    <row r="296" ht="11.1" customHeight="1"/>
    <row r="297" ht="11.1" customHeight="1"/>
    <row r="298" ht="11.1" customHeight="1"/>
    <row r="299" ht="11.1" customHeight="1"/>
    <row r="300" ht="11.1" customHeight="1"/>
    <row r="301" ht="11.1" customHeight="1"/>
    <row r="302" ht="11.1" customHeight="1"/>
    <row r="303" ht="11.1" customHeight="1"/>
    <row r="304" ht="11.1" customHeight="1"/>
    <row r="305" ht="11.1" customHeight="1"/>
    <row r="306" ht="11.1" customHeight="1"/>
    <row r="307" ht="11.1" customHeight="1"/>
    <row r="308" ht="11.1" customHeight="1"/>
    <row r="309" ht="11.1" customHeight="1"/>
    <row r="310" ht="11.1" customHeight="1"/>
    <row r="311" ht="11.1" customHeight="1"/>
    <row r="312" ht="11.1" customHeight="1"/>
    <row r="313" ht="11.1" customHeight="1"/>
    <row r="314" ht="11.1" customHeight="1"/>
    <row r="315" ht="11.1" customHeight="1"/>
    <row r="316" ht="11.1" customHeight="1"/>
    <row r="317" ht="11.1" customHeight="1"/>
    <row r="318" ht="11.1" customHeight="1"/>
    <row r="319" ht="11.1" customHeight="1"/>
    <row r="320" ht="11.1" customHeight="1"/>
    <row r="321" ht="11.1" customHeight="1"/>
    <row r="322" ht="11.1" customHeight="1"/>
    <row r="323" ht="11.1" customHeight="1"/>
    <row r="324" ht="11.1" customHeight="1"/>
    <row r="325" ht="11.1" customHeight="1"/>
    <row r="326" ht="11.1" customHeight="1"/>
    <row r="327" ht="11.1" customHeight="1"/>
    <row r="328" ht="11.1" customHeight="1"/>
    <row r="329" ht="11.1" customHeight="1"/>
    <row r="330" ht="11.1" customHeight="1"/>
    <row r="331" ht="11.1" customHeight="1"/>
    <row r="332" ht="11.1" customHeight="1"/>
    <row r="333" ht="11.1" customHeight="1"/>
    <row r="334" ht="11.1" customHeight="1"/>
    <row r="335" ht="11.1" customHeight="1"/>
    <row r="336" ht="11.1" customHeight="1"/>
    <row r="337" ht="11.1" customHeight="1"/>
    <row r="338" ht="11.1" customHeight="1"/>
    <row r="339" ht="11.1" customHeight="1"/>
    <row r="340" ht="11.1" customHeight="1"/>
    <row r="341" ht="11.1" customHeight="1"/>
    <row r="342" ht="11.1" customHeight="1"/>
    <row r="343" ht="11.1" customHeight="1"/>
    <row r="344" ht="11.1" customHeight="1"/>
    <row r="345" ht="11.1" customHeight="1"/>
    <row r="346" ht="11.1" customHeight="1"/>
    <row r="347" ht="11.1" customHeight="1"/>
    <row r="348" ht="11.1" customHeight="1"/>
    <row r="349" ht="11.1" customHeight="1"/>
    <row r="350" ht="11.1" customHeight="1"/>
    <row r="351" ht="11.1" customHeight="1"/>
    <row r="352" ht="11.1" customHeight="1"/>
    <row r="353" ht="11.1" customHeight="1"/>
    <row r="354" ht="11.1" customHeight="1"/>
    <row r="355" ht="11.1" customHeight="1"/>
    <row r="356" ht="11.1" customHeight="1"/>
    <row r="357" ht="11.1" customHeight="1"/>
    <row r="358" ht="11.1" customHeight="1"/>
    <row r="359" ht="11.1" customHeight="1"/>
    <row r="360" ht="11.1" customHeight="1"/>
    <row r="361" ht="11.1" customHeight="1"/>
    <row r="362" ht="11.1" customHeight="1"/>
    <row r="363" ht="11.1" customHeight="1"/>
    <row r="364" ht="11.1" customHeight="1"/>
    <row r="365" ht="11.1" customHeight="1"/>
    <row r="366" ht="11.1" customHeight="1"/>
    <row r="367" ht="11.1" customHeight="1"/>
    <row r="368" ht="11.1" customHeight="1"/>
    <row r="369" ht="11.1" customHeight="1"/>
    <row r="370" ht="11.1" customHeight="1"/>
    <row r="371" ht="11.1" customHeight="1"/>
    <row r="372" ht="11.1" customHeight="1"/>
    <row r="373" ht="11.1" customHeight="1"/>
    <row r="374" ht="11.1" customHeight="1"/>
    <row r="375" ht="11.1" customHeight="1"/>
    <row r="376" ht="11.1" customHeight="1"/>
    <row r="377" ht="11.1" customHeight="1"/>
    <row r="378" ht="11.1" customHeight="1"/>
    <row r="379" ht="11.1" customHeight="1"/>
    <row r="380" ht="11.1" customHeight="1"/>
    <row r="381" ht="11.1" customHeight="1"/>
    <row r="382" ht="11.1" customHeight="1"/>
    <row r="383" ht="11.1" customHeight="1"/>
    <row r="384" ht="11.1" customHeight="1"/>
    <row r="385" ht="11.1" customHeight="1"/>
    <row r="386" ht="11.1" customHeight="1"/>
    <row r="387" ht="11.1" customHeight="1"/>
    <row r="388" ht="11.1" customHeight="1"/>
    <row r="389" ht="11.1" customHeight="1"/>
    <row r="390" ht="11.1" customHeight="1"/>
    <row r="391" ht="11.1" customHeight="1"/>
    <row r="392" ht="11.1" customHeight="1"/>
    <row r="393" ht="11.1" customHeight="1"/>
    <row r="394" ht="11.1" customHeight="1"/>
    <row r="395" ht="11.1" customHeight="1"/>
    <row r="396" ht="11.1" customHeight="1"/>
    <row r="397" ht="11.1" customHeight="1"/>
    <row r="398" ht="11.1" customHeight="1"/>
    <row r="399" ht="11.1" customHeight="1"/>
    <row r="400" ht="11.1" customHeight="1"/>
    <row r="401" ht="11.1" customHeight="1"/>
    <row r="402" ht="11.1" customHeight="1"/>
    <row r="403" ht="11.1" customHeight="1"/>
    <row r="404" ht="11.1" customHeight="1"/>
    <row r="405" ht="11.1" customHeight="1"/>
    <row r="406" ht="11.1" customHeight="1"/>
    <row r="407" ht="11.1" customHeight="1"/>
    <row r="408" ht="11.1" customHeight="1"/>
    <row r="409" ht="11.1" customHeight="1"/>
    <row r="410" ht="11.1" customHeight="1"/>
    <row r="411" ht="11.1" customHeight="1"/>
    <row r="412" ht="11.1" customHeight="1"/>
    <row r="413" ht="11.1" customHeight="1"/>
    <row r="414" ht="11.1" customHeight="1"/>
    <row r="415" ht="11.1" customHeight="1"/>
    <row r="416" ht="11.1" customHeight="1"/>
    <row r="417" ht="11.1" customHeight="1"/>
    <row r="418" ht="11.1" customHeight="1"/>
    <row r="419" ht="11.1" customHeight="1"/>
    <row r="420" ht="11.1" customHeight="1"/>
    <row r="421" ht="11.1" customHeight="1"/>
    <row r="422" ht="11.1" customHeight="1"/>
    <row r="423" ht="11.1" customHeight="1"/>
    <row r="424" ht="11.1" customHeight="1"/>
    <row r="425" ht="11.1" customHeight="1"/>
    <row r="426" ht="11.1" customHeight="1"/>
    <row r="427" ht="11.1" customHeight="1"/>
    <row r="428" ht="11.1" customHeight="1"/>
    <row r="429" ht="11.1" customHeight="1"/>
    <row r="430" ht="11.1" customHeight="1"/>
    <row r="431" ht="11.1" customHeight="1"/>
    <row r="432" ht="11.1" customHeight="1"/>
    <row r="433" ht="11.1" customHeight="1"/>
    <row r="434" ht="11.1" customHeight="1"/>
    <row r="435" ht="11.1" customHeight="1"/>
    <row r="436" ht="11.1" customHeight="1"/>
    <row r="437" ht="11.1" customHeight="1"/>
    <row r="438" ht="11.1" customHeight="1"/>
    <row r="439" ht="11.1" customHeight="1"/>
    <row r="440" ht="11.1" customHeight="1"/>
    <row r="441" ht="11.1" customHeight="1"/>
    <row r="442" ht="11.1" customHeight="1"/>
    <row r="443" ht="11.1" customHeight="1"/>
    <row r="444" ht="11.1" customHeight="1"/>
    <row r="445" ht="11.1" customHeight="1"/>
    <row r="446" ht="11.1" customHeight="1"/>
    <row r="447" ht="11.1" customHeight="1"/>
    <row r="448" ht="11.1" customHeight="1"/>
    <row r="449" ht="11.1" customHeight="1"/>
    <row r="450" ht="11.1" customHeight="1"/>
    <row r="451" ht="11.1" customHeight="1"/>
    <row r="452" ht="11.1" customHeight="1"/>
    <row r="453" ht="11.1" customHeight="1"/>
    <row r="454" ht="11.1" customHeight="1"/>
    <row r="455" ht="11.1" customHeight="1"/>
    <row r="456" ht="11.1" customHeight="1"/>
    <row r="457" ht="11.1" customHeight="1"/>
    <row r="458" ht="11.1" customHeight="1"/>
    <row r="459" ht="11.1" customHeight="1"/>
    <row r="460" ht="11.1" customHeight="1"/>
    <row r="461" ht="11.1" customHeight="1"/>
    <row r="462" ht="11.1" customHeight="1"/>
    <row r="463" ht="11.1" customHeight="1"/>
    <row r="464" ht="11.1" customHeight="1"/>
    <row r="465" ht="11.1" customHeight="1"/>
    <row r="466" ht="11.1" customHeight="1"/>
    <row r="467" ht="11.1" customHeight="1"/>
    <row r="468" ht="11.1" customHeight="1"/>
    <row r="469" ht="11.1" customHeight="1"/>
    <row r="470" ht="11.1" customHeight="1"/>
    <row r="471" ht="11.1" customHeight="1"/>
    <row r="472" ht="11.1" customHeight="1"/>
    <row r="473" ht="11.1" customHeight="1"/>
    <row r="474" ht="11.1" customHeight="1"/>
    <row r="475" ht="11.1" customHeight="1"/>
    <row r="476" ht="11.1" customHeight="1"/>
    <row r="477" ht="11.1" customHeight="1"/>
    <row r="478" ht="11.1" customHeight="1"/>
    <row r="479" ht="11.1" customHeight="1"/>
    <row r="480" ht="11.1" customHeight="1"/>
  </sheetData>
  <mergeCells count="28">
    <mergeCell ref="A63:A64"/>
    <mergeCell ref="A28:Q28"/>
    <mergeCell ref="A29:Q29"/>
    <mergeCell ref="A41:Q41"/>
    <mergeCell ref="A42:Q42"/>
    <mergeCell ref="B44:E44"/>
    <mergeCell ref="F44:I44"/>
    <mergeCell ref="J44:M44"/>
    <mergeCell ref="N44:Q44"/>
    <mergeCell ref="A60:Q60"/>
    <mergeCell ref="A61:Q61"/>
    <mergeCell ref="A31:A32"/>
    <mergeCell ref="A44:A45"/>
    <mergeCell ref="N63:Q63"/>
    <mergeCell ref="J63:M63"/>
    <mergeCell ref="N31:Q31"/>
    <mergeCell ref="A1:Q1"/>
    <mergeCell ref="A2:Q2"/>
    <mergeCell ref="A4:A5"/>
    <mergeCell ref="B4:E4"/>
    <mergeCell ref="F4:I4"/>
    <mergeCell ref="J4:M4"/>
    <mergeCell ref="N4:Q4"/>
    <mergeCell ref="J31:M31"/>
    <mergeCell ref="B31:E31"/>
    <mergeCell ref="F31:I31"/>
    <mergeCell ref="B63:E63"/>
    <mergeCell ref="F63:I63"/>
  </mergeCells>
  <printOptions horizontalCentered="1"/>
  <pageMargins left="0.51181102362204722" right="0.31496062992125984" top="0.39370078740157483" bottom="0.35433070866141736" header="0.31496062992125984" footer="0.31496062992125984"/>
  <pageSetup paperSize="9" scale="95" orientation="landscape" r:id="rId1"/>
  <headerFooter>
    <oddFooter>&amp;C &amp;P</oddFooter>
  </headerFooter>
  <rowBreaks count="1" manualBreakCount="1">
    <brk id="27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I63"/>
  <sheetViews>
    <sheetView workbookViewId="0">
      <selection activeCell="C19" sqref="C19"/>
    </sheetView>
  </sheetViews>
  <sheetFormatPr baseColWidth="10" defaultRowHeight="13.8"/>
  <cols>
    <col min="1" max="1" width="27.5546875" style="222" customWidth="1"/>
    <col min="2" max="2" width="6.33203125" style="306" customWidth="1"/>
    <col min="3" max="3" width="6.33203125" style="216" customWidth="1"/>
    <col min="4" max="4" width="7" style="216" customWidth="1"/>
    <col min="5" max="5" width="7.6640625" style="216" customWidth="1"/>
    <col min="6" max="7" width="6.6640625" style="216" customWidth="1"/>
    <col min="8" max="8" width="7" style="216" customWidth="1"/>
    <col min="9" max="9" width="7.6640625" style="216" customWidth="1"/>
    <col min="10" max="11" width="6.44140625" style="216" customWidth="1"/>
    <col min="12" max="12" width="7" style="216" customWidth="1"/>
    <col min="13" max="13" width="7.88671875" style="216" customWidth="1"/>
    <col min="14" max="15" width="6.44140625" style="216" customWidth="1"/>
    <col min="16" max="16" width="7" style="216" customWidth="1"/>
    <col min="17" max="17" width="8.109375" style="216" customWidth="1"/>
    <col min="18" max="256" width="11.44140625" style="478"/>
    <col min="257" max="257" width="17.33203125" style="478" customWidth="1"/>
    <col min="258" max="273" width="4.5546875" style="478" customWidth="1"/>
    <col min="274" max="512" width="11.44140625" style="478"/>
    <col min="513" max="513" width="17.33203125" style="478" customWidth="1"/>
    <col min="514" max="529" width="4.5546875" style="478" customWidth="1"/>
    <col min="530" max="768" width="11.44140625" style="478"/>
    <col min="769" max="769" width="17.33203125" style="478" customWidth="1"/>
    <col min="770" max="785" width="4.5546875" style="478" customWidth="1"/>
    <col min="786" max="1024" width="11.44140625" style="478"/>
    <col min="1025" max="1025" width="17.33203125" style="478" customWidth="1"/>
    <col min="1026" max="1041" width="4.5546875" style="478" customWidth="1"/>
    <col min="1042" max="1280" width="11.44140625" style="478"/>
    <col min="1281" max="1281" width="17.33203125" style="478" customWidth="1"/>
    <col min="1282" max="1297" width="4.5546875" style="478" customWidth="1"/>
    <col min="1298" max="1536" width="11.44140625" style="478"/>
    <col min="1537" max="1537" width="17.33203125" style="478" customWidth="1"/>
    <col min="1538" max="1553" width="4.5546875" style="478" customWidth="1"/>
    <col min="1554" max="1792" width="11.44140625" style="478"/>
    <col min="1793" max="1793" width="17.33203125" style="478" customWidth="1"/>
    <col min="1794" max="1809" width="4.5546875" style="478" customWidth="1"/>
    <col min="1810" max="2048" width="11.44140625" style="478"/>
    <col min="2049" max="2049" width="17.33203125" style="478" customWidth="1"/>
    <col min="2050" max="2065" width="4.5546875" style="478" customWidth="1"/>
    <col min="2066" max="2304" width="11.44140625" style="478"/>
    <col min="2305" max="2305" width="17.33203125" style="478" customWidth="1"/>
    <col min="2306" max="2321" width="4.5546875" style="478" customWidth="1"/>
    <col min="2322" max="2560" width="11.44140625" style="478"/>
    <col min="2561" max="2561" width="17.33203125" style="478" customWidth="1"/>
    <col min="2562" max="2577" width="4.5546875" style="478" customWidth="1"/>
    <col min="2578" max="2816" width="11.44140625" style="478"/>
    <col min="2817" max="2817" width="17.33203125" style="478" customWidth="1"/>
    <col min="2818" max="2833" width="4.5546875" style="478" customWidth="1"/>
    <col min="2834" max="3072" width="11.44140625" style="478"/>
    <col min="3073" max="3073" width="17.33203125" style="478" customWidth="1"/>
    <col min="3074" max="3089" width="4.5546875" style="478" customWidth="1"/>
    <col min="3090" max="3328" width="11.44140625" style="478"/>
    <col min="3329" max="3329" width="17.33203125" style="478" customWidth="1"/>
    <col min="3330" max="3345" width="4.5546875" style="478" customWidth="1"/>
    <col min="3346" max="3584" width="11.44140625" style="478"/>
    <col min="3585" max="3585" width="17.33203125" style="478" customWidth="1"/>
    <col min="3586" max="3601" width="4.5546875" style="478" customWidth="1"/>
    <col min="3602" max="3840" width="11.44140625" style="478"/>
    <col min="3841" max="3841" width="17.33203125" style="478" customWidth="1"/>
    <col min="3842" max="3857" width="4.5546875" style="478" customWidth="1"/>
    <col min="3858" max="4096" width="11.44140625" style="478"/>
    <col min="4097" max="4097" width="17.33203125" style="478" customWidth="1"/>
    <col min="4098" max="4113" width="4.5546875" style="478" customWidth="1"/>
    <col min="4114" max="4352" width="11.44140625" style="478"/>
    <col min="4353" max="4353" width="17.33203125" style="478" customWidth="1"/>
    <col min="4354" max="4369" width="4.5546875" style="478" customWidth="1"/>
    <col min="4370" max="4608" width="11.44140625" style="478"/>
    <col min="4609" max="4609" width="17.33203125" style="478" customWidth="1"/>
    <col min="4610" max="4625" width="4.5546875" style="478" customWidth="1"/>
    <col min="4626" max="4864" width="11.44140625" style="478"/>
    <col min="4865" max="4865" width="17.33203125" style="478" customWidth="1"/>
    <col min="4866" max="4881" width="4.5546875" style="478" customWidth="1"/>
    <col min="4882" max="5120" width="11.44140625" style="478"/>
    <col min="5121" max="5121" width="17.33203125" style="478" customWidth="1"/>
    <col min="5122" max="5137" width="4.5546875" style="478" customWidth="1"/>
    <col min="5138" max="5376" width="11.44140625" style="478"/>
    <col min="5377" max="5377" width="17.33203125" style="478" customWidth="1"/>
    <col min="5378" max="5393" width="4.5546875" style="478" customWidth="1"/>
    <col min="5394" max="5632" width="11.44140625" style="478"/>
    <col min="5633" max="5633" width="17.33203125" style="478" customWidth="1"/>
    <col min="5634" max="5649" width="4.5546875" style="478" customWidth="1"/>
    <col min="5650" max="5888" width="11.44140625" style="478"/>
    <col min="5889" max="5889" width="17.33203125" style="478" customWidth="1"/>
    <col min="5890" max="5905" width="4.5546875" style="478" customWidth="1"/>
    <col min="5906" max="6144" width="11.44140625" style="478"/>
    <col min="6145" max="6145" width="17.33203125" style="478" customWidth="1"/>
    <col min="6146" max="6161" width="4.5546875" style="478" customWidth="1"/>
    <col min="6162" max="6400" width="11.44140625" style="478"/>
    <col min="6401" max="6401" width="17.33203125" style="478" customWidth="1"/>
    <col min="6402" max="6417" width="4.5546875" style="478" customWidth="1"/>
    <col min="6418" max="6656" width="11.44140625" style="478"/>
    <col min="6657" max="6657" width="17.33203125" style="478" customWidth="1"/>
    <col min="6658" max="6673" width="4.5546875" style="478" customWidth="1"/>
    <col min="6674" max="6912" width="11.44140625" style="478"/>
    <col min="6913" max="6913" width="17.33203125" style="478" customWidth="1"/>
    <col min="6914" max="6929" width="4.5546875" style="478" customWidth="1"/>
    <col min="6930" max="7168" width="11.44140625" style="478"/>
    <col min="7169" max="7169" width="17.33203125" style="478" customWidth="1"/>
    <col min="7170" max="7185" width="4.5546875" style="478" customWidth="1"/>
    <col min="7186" max="7424" width="11.44140625" style="478"/>
    <col min="7425" max="7425" width="17.33203125" style="478" customWidth="1"/>
    <col min="7426" max="7441" width="4.5546875" style="478" customWidth="1"/>
    <col min="7442" max="7680" width="11.44140625" style="478"/>
    <col min="7681" max="7681" width="17.33203125" style="478" customWidth="1"/>
    <col min="7682" max="7697" width="4.5546875" style="478" customWidth="1"/>
    <col min="7698" max="7936" width="11.44140625" style="478"/>
    <col min="7937" max="7937" width="17.33203125" style="478" customWidth="1"/>
    <col min="7938" max="7953" width="4.5546875" style="478" customWidth="1"/>
    <col min="7954" max="8192" width="11.44140625" style="478"/>
    <col min="8193" max="8193" width="17.33203125" style="478" customWidth="1"/>
    <col min="8194" max="8209" width="4.5546875" style="478" customWidth="1"/>
    <col min="8210" max="8448" width="11.44140625" style="478"/>
    <col min="8449" max="8449" width="17.33203125" style="478" customWidth="1"/>
    <col min="8450" max="8465" width="4.5546875" style="478" customWidth="1"/>
    <col min="8466" max="8704" width="11.44140625" style="478"/>
    <col min="8705" max="8705" width="17.33203125" style="478" customWidth="1"/>
    <col min="8706" max="8721" width="4.5546875" style="478" customWidth="1"/>
    <col min="8722" max="8960" width="11.44140625" style="478"/>
    <col min="8961" max="8961" width="17.33203125" style="478" customWidth="1"/>
    <col min="8962" max="8977" width="4.5546875" style="478" customWidth="1"/>
    <col min="8978" max="9216" width="11.44140625" style="478"/>
    <col min="9217" max="9217" width="17.33203125" style="478" customWidth="1"/>
    <col min="9218" max="9233" width="4.5546875" style="478" customWidth="1"/>
    <col min="9234" max="9472" width="11.44140625" style="478"/>
    <col min="9473" max="9473" width="17.33203125" style="478" customWidth="1"/>
    <col min="9474" max="9489" width="4.5546875" style="478" customWidth="1"/>
    <col min="9490" max="9728" width="11.44140625" style="478"/>
    <col min="9729" max="9729" width="17.33203125" style="478" customWidth="1"/>
    <col min="9730" max="9745" width="4.5546875" style="478" customWidth="1"/>
    <col min="9746" max="9984" width="11.44140625" style="478"/>
    <col min="9985" max="9985" width="17.33203125" style="478" customWidth="1"/>
    <col min="9986" max="10001" width="4.5546875" style="478" customWidth="1"/>
    <col min="10002" max="10240" width="11.44140625" style="478"/>
    <col min="10241" max="10241" width="17.33203125" style="478" customWidth="1"/>
    <col min="10242" max="10257" width="4.5546875" style="478" customWidth="1"/>
    <col min="10258" max="10496" width="11.44140625" style="478"/>
    <col min="10497" max="10497" width="17.33203125" style="478" customWidth="1"/>
    <col min="10498" max="10513" width="4.5546875" style="478" customWidth="1"/>
    <col min="10514" max="10752" width="11.44140625" style="478"/>
    <col min="10753" max="10753" width="17.33203125" style="478" customWidth="1"/>
    <col min="10754" max="10769" width="4.5546875" style="478" customWidth="1"/>
    <col min="10770" max="11008" width="11.44140625" style="478"/>
    <col min="11009" max="11009" width="17.33203125" style="478" customWidth="1"/>
    <col min="11010" max="11025" width="4.5546875" style="478" customWidth="1"/>
    <col min="11026" max="11264" width="11.44140625" style="478"/>
    <col min="11265" max="11265" width="17.33203125" style="478" customWidth="1"/>
    <col min="11266" max="11281" width="4.5546875" style="478" customWidth="1"/>
    <col min="11282" max="11520" width="11.44140625" style="478"/>
    <col min="11521" max="11521" width="17.33203125" style="478" customWidth="1"/>
    <col min="11522" max="11537" width="4.5546875" style="478" customWidth="1"/>
    <col min="11538" max="11776" width="11.44140625" style="478"/>
    <col min="11777" max="11777" width="17.33203125" style="478" customWidth="1"/>
    <col min="11778" max="11793" width="4.5546875" style="478" customWidth="1"/>
    <col min="11794" max="12032" width="11.44140625" style="478"/>
    <col min="12033" max="12033" width="17.33203125" style="478" customWidth="1"/>
    <col min="12034" max="12049" width="4.5546875" style="478" customWidth="1"/>
    <col min="12050" max="12288" width="11.44140625" style="478"/>
    <col min="12289" max="12289" width="17.33203125" style="478" customWidth="1"/>
    <col min="12290" max="12305" width="4.5546875" style="478" customWidth="1"/>
    <col min="12306" max="12544" width="11.44140625" style="478"/>
    <col min="12545" max="12545" width="17.33203125" style="478" customWidth="1"/>
    <col min="12546" max="12561" width="4.5546875" style="478" customWidth="1"/>
    <col min="12562" max="12800" width="11.44140625" style="478"/>
    <col min="12801" max="12801" width="17.33203125" style="478" customWidth="1"/>
    <col min="12802" max="12817" width="4.5546875" style="478" customWidth="1"/>
    <col min="12818" max="13056" width="11.44140625" style="478"/>
    <col min="13057" max="13057" width="17.33203125" style="478" customWidth="1"/>
    <col min="13058" max="13073" width="4.5546875" style="478" customWidth="1"/>
    <col min="13074" max="13312" width="11.44140625" style="478"/>
    <col min="13313" max="13313" width="17.33203125" style="478" customWidth="1"/>
    <col min="13314" max="13329" width="4.5546875" style="478" customWidth="1"/>
    <col min="13330" max="13568" width="11.44140625" style="478"/>
    <col min="13569" max="13569" width="17.33203125" style="478" customWidth="1"/>
    <col min="13570" max="13585" width="4.5546875" style="478" customWidth="1"/>
    <col min="13586" max="13824" width="11.44140625" style="478"/>
    <col min="13825" max="13825" width="17.33203125" style="478" customWidth="1"/>
    <col min="13826" max="13841" width="4.5546875" style="478" customWidth="1"/>
    <col min="13842" max="14080" width="11.44140625" style="478"/>
    <col min="14081" max="14081" width="17.33203125" style="478" customWidth="1"/>
    <col min="14082" max="14097" width="4.5546875" style="478" customWidth="1"/>
    <col min="14098" max="14336" width="11.44140625" style="478"/>
    <col min="14337" max="14337" width="17.33203125" style="478" customWidth="1"/>
    <col min="14338" max="14353" width="4.5546875" style="478" customWidth="1"/>
    <col min="14354" max="14592" width="11.44140625" style="478"/>
    <col min="14593" max="14593" width="17.33203125" style="478" customWidth="1"/>
    <col min="14594" max="14609" width="4.5546875" style="478" customWidth="1"/>
    <col min="14610" max="14848" width="11.44140625" style="478"/>
    <col min="14849" max="14849" width="17.33203125" style="478" customWidth="1"/>
    <col min="14850" max="14865" width="4.5546875" style="478" customWidth="1"/>
    <col min="14866" max="15104" width="11.44140625" style="478"/>
    <col min="15105" max="15105" width="17.33203125" style="478" customWidth="1"/>
    <col min="15106" max="15121" width="4.5546875" style="478" customWidth="1"/>
    <col min="15122" max="15360" width="11.44140625" style="478"/>
    <col min="15361" max="15361" width="17.33203125" style="478" customWidth="1"/>
    <col min="15362" max="15377" width="4.5546875" style="478" customWidth="1"/>
    <col min="15378" max="15616" width="11.44140625" style="478"/>
    <col min="15617" max="15617" width="17.33203125" style="478" customWidth="1"/>
    <col min="15618" max="15633" width="4.5546875" style="478" customWidth="1"/>
    <col min="15634" max="15872" width="11.44140625" style="478"/>
    <col min="15873" max="15873" width="17.33203125" style="478" customWidth="1"/>
    <col min="15874" max="15889" width="4.5546875" style="478" customWidth="1"/>
    <col min="15890" max="16128" width="11.44140625" style="478"/>
    <col min="16129" max="16129" width="17.33203125" style="478" customWidth="1"/>
    <col min="16130" max="16145" width="4.5546875" style="478" customWidth="1"/>
    <col min="16146" max="16384" width="11.44140625" style="478"/>
  </cols>
  <sheetData>
    <row r="1" spans="1:17">
      <c r="A1" s="1445" t="s">
        <v>809</v>
      </c>
      <c r="B1" s="1445"/>
      <c r="C1" s="1445"/>
      <c r="D1" s="1445"/>
      <c r="E1" s="1445"/>
      <c r="F1" s="1445"/>
      <c r="G1" s="1445"/>
      <c r="H1" s="1445"/>
      <c r="I1" s="1445"/>
      <c r="J1" s="1445"/>
      <c r="K1" s="1445"/>
      <c r="L1" s="1445"/>
      <c r="M1" s="1445"/>
      <c r="N1" s="1445"/>
      <c r="O1" s="1445"/>
      <c r="P1" s="1445"/>
      <c r="Q1" s="1445"/>
    </row>
    <row r="2" spans="1:17">
      <c r="A2" s="1445" t="s">
        <v>227</v>
      </c>
      <c r="B2" s="1445"/>
      <c r="C2" s="1445"/>
      <c r="D2" s="1445"/>
      <c r="E2" s="1445"/>
      <c r="F2" s="1445"/>
      <c r="G2" s="1445"/>
      <c r="H2" s="1445"/>
      <c r="I2" s="1445"/>
      <c r="J2" s="1445"/>
      <c r="K2" s="1445"/>
      <c r="L2" s="1445"/>
      <c r="M2" s="1445"/>
      <c r="N2" s="1445"/>
      <c r="O2" s="1445"/>
      <c r="P2" s="1445"/>
      <c r="Q2" s="1445"/>
    </row>
    <row r="3" spans="1:17" ht="11.1" customHeight="1"/>
    <row r="4" spans="1:17" s="1236" customFormat="1" ht="12" customHeight="1">
      <c r="A4" s="1758" t="s">
        <v>433</v>
      </c>
      <c r="B4" s="1793" t="s">
        <v>428</v>
      </c>
      <c r="C4" s="1793"/>
      <c r="D4" s="1793"/>
      <c r="E4" s="1793"/>
      <c r="F4" s="1793" t="s">
        <v>429</v>
      </c>
      <c r="G4" s="1793"/>
      <c r="H4" s="1793"/>
      <c r="I4" s="1793"/>
      <c r="J4" s="1763" t="s">
        <v>430</v>
      </c>
      <c r="K4" s="1764"/>
      <c r="L4" s="1764"/>
      <c r="M4" s="1765"/>
      <c r="N4" s="1766" t="s">
        <v>142</v>
      </c>
      <c r="O4" s="1767"/>
      <c r="P4" s="1767"/>
      <c r="Q4" s="1768"/>
    </row>
    <row r="5" spans="1:17" s="656" customFormat="1" ht="28.8">
      <c r="A5" s="1759"/>
      <c r="B5" s="239" t="s">
        <v>706</v>
      </c>
      <c r="C5" s="239" t="s">
        <v>396</v>
      </c>
      <c r="D5" s="731" t="s">
        <v>708</v>
      </c>
      <c r="E5" s="731" t="s">
        <v>709</v>
      </c>
      <c r="F5" s="239" t="s">
        <v>706</v>
      </c>
      <c r="G5" s="239" t="s">
        <v>396</v>
      </c>
      <c r="H5" s="731" t="s">
        <v>708</v>
      </c>
      <c r="I5" s="731" t="s">
        <v>709</v>
      </c>
      <c r="J5" s="239" t="s">
        <v>706</v>
      </c>
      <c r="K5" s="239" t="s">
        <v>396</v>
      </c>
      <c r="L5" s="731" t="s">
        <v>708</v>
      </c>
      <c r="M5" s="731" t="s">
        <v>709</v>
      </c>
      <c r="N5" s="239" t="s">
        <v>706</v>
      </c>
      <c r="O5" s="239" t="s">
        <v>396</v>
      </c>
      <c r="P5" s="731" t="s">
        <v>708</v>
      </c>
      <c r="Q5" s="731" t="s">
        <v>709</v>
      </c>
    </row>
    <row r="6" spans="1:17">
      <c r="A6" s="877" t="s">
        <v>493</v>
      </c>
      <c r="B6" s="899">
        <v>42</v>
      </c>
      <c r="C6" s="900">
        <v>27</v>
      </c>
      <c r="D6" s="900">
        <f>+B6+C6</f>
        <v>69</v>
      </c>
      <c r="E6" s="900">
        <v>0</v>
      </c>
      <c r="F6" s="900">
        <v>29</v>
      </c>
      <c r="G6" s="900">
        <v>17</v>
      </c>
      <c r="H6" s="900">
        <f>+F6+G6</f>
        <v>46</v>
      </c>
      <c r="I6" s="900">
        <v>0</v>
      </c>
      <c r="J6" s="900">
        <v>19</v>
      </c>
      <c r="K6" s="900">
        <v>22</v>
      </c>
      <c r="L6" s="900">
        <f>+J6+K6</f>
        <v>41</v>
      </c>
      <c r="M6" s="900">
        <v>1</v>
      </c>
      <c r="N6" s="901">
        <f>+B6+F6+J6</f>
        <v>90</v>
      </c>
      <c r="O6" s="901">
        <f>+C6+G6+K6</f>
        <v>66</v>
      </c>
      <c r="P6" s="901">
        <f>+D6+H6+L6</f>
        <v>156</v>
      </c>
      <c r="Q6" s="901">
        <f>+E6+I6+M6</f>
        <v>1</v>
      </c>
    </row>
    <row r="7" spans="1:17">
      <c r="A7" s="746" t="s">
        <v>435</v>
      </c>
      <c r="B7" s="899">
        <v>161</v>
      </c>
      <c r="C7" s="900">
        <v>12</v>
      </c>
      <c r="D7" s="900">
        <f t="shared" ref="D7:D21" si="0">+B7+C7</f>
        <v>173</v>
      </c>
      <c r="E7" s="900">
        <v>0</v>
      </c>
      <c r="F7" s="900">
        <v>105</v>
      </c>
      <c r="G7" s="900">
        <v>13</v>
      </c>
      <c r="H7" s="900">
        <f t="shared" ref="H7:H21" si="1">+F7+G7</f>
        <v>118</v>
      </c>
      <c r="I7" s="900">
        <v>0</v>
      </c>
      <c r="J7" s="900">
        <v>76</v>
      </c>
      <c r="K7" s="900">
        <v>10</v>
      </c>
      <c r="L7" s="900">
        <f t="shared" ref="L7:L17" si="2">+J7+K7</f>
        <v>86</v>
      </c>
      <c r="M7" s="900">
        <v>0</v>
      </c>
      <c r="N7" s="901">
        <f t="shared" ref="N7:Q21" si="3">+B7+F7+J7</f>
        <v>342</v>
      </c>
      <c r="O7" s="901">
        <f t="shared" si="3"/>
        <v>35</v>
      </c>
      <c r="P7" s="901">
        <f t="shared" si="3"/>
        <v>377</v>
      </c>
      <c r="Q7" s="901">
        <f t="shared" si="3"/>
        <v>0</v>
      </c>
    </row>
    <row r="8" spans="1:17">
      <c r="A8" s="746" t="s">
        <v>436</v>
      </c>
      <c r="B8" s="899">
        <v>59</v>
      </c>
      <c r="C8" s="900">
        <v>60</v>
      </c>
      <c r="D8" s="900">
        <f t="shared" si="0"/>
        <v>119</v>
      </c>
      <c r="E8" s="900">
        <v>4</v>
      </c>
      <c r="F8" s="900">
        <v>75</v>
      </c>
      <c r="G8" s="900">
        <v>73</v>
      </c>
      <c r="H8" s="900">
        <f t="shared" si="1"/>
        <v>148</v>
      </c>
      <c r="I8" s="900">
        <v>1</v>
      </c>
      <c r="J8" s="900">
        <v>58</v>
      </c>
      <c r="K8" s="900">
        <v>75</v>
      </c>
      <c r="L8" s="900">
        <f t="shared" si="2"/>
        <v>133</v>
      </c>
      <c r="M8" s="900">
        <v>6</v>
      </c>
      <c r="N8" s="901">
        <f t="shared" si="3"/>
        <v>192</v>
      </c>
      <c r="O8" s="901">
        <f t="shared" si="3"/>
        <v>208</v>
      </c>
      <c r="P8" s="901">
        <f t="shared" si="3"/>
        <v>400</v>
      </c>
      <c r="Q8" s="901">
        <f t="shared" si="3"/>
        <v>11</v>
      </c>
    </row>
    <row r="9" spans="1:17">
      <c r="A9" s="746" t="s">
        <v>454</v>
      </c>
      <c r="B9" s="899">
        <v>10</v>
      </c>
      <c r="C9" s="900">
        <v>16</v>
      </c>
      <c r="D9" s="900">
        <f t="shared" si="0"/>
        <v>26</v>
      </c>
      <c r="E9" s="900">
        <v>1</v>
      </c>
      <c r="F9" s="900">
        <v>5</v>
      </c>
      <c r="G9" s="900">
        <v>17</v>
      </c>
      <c r="H9" s="900">
        <f t="shared" si="1"/>
        <v>22</v>
      </c>
      <c r="I9" s="900">
        <v>0</v>
      </c>
      <c r="J9" s="900">
        <v>6</v>
      </c>
      <c r="K9" s="900">
        <v>18</v>
      </c>
      <c r="L9" s="900">
        <f t="shared" si="2"/>
        <v>24</v>
      </c>
      <c r="M9" s="900">
        <v>0</v>
      </c>
      <c r="N9" s="901">
        <f t="shared" si="3"/>
        <v>21</v>
      </c>
      <c r="O9" s="901">
        <f t="shared" si="3"/>
        <v>51</v>
      </c>
      <c r="P9" s="901">
        <f t="shared" si="3"/>
        <v>72</v>
      </c>
      <c r="Q9" s="901">
        <f t="shared" si="3"/>
        <v>1</v>
      </c>
    </row>
    <row r="10" spans="1:17">
      <c r="A10" s="746" t="s">
        <v>494</v>
      </c>
      <c r="B10" s="899">
        <v>4</v>
      </c>
      <c r="C10" s="900">
        <v>9</v>
      </c>
      <c r="D10" s="900">
        <f t="shared" si="0"/>
        <v>13</v>
      </c>
      <c r="E10" s="900">
        <v>0</v>
      </c>
      <c r="F10" s="900"/>
      <c r="G10" s="900"/>
      <c r="H10" s="900"/>
      <c r="I10" s="900"/>
      <c r="J10" s="900"/>
      <c r="K10" s="900"/>
      <c r="L10" s="900"/>
      <c r="M10" s="900"/>
      <c r="N10" s="901">
        <f t="shared" si="3"/>
        <v>4</v>
      </c>
      <c r="O10" s="901">
        <f t="shared" si="3"/>
        <v>9</v>
      </c>
      <c r="P10" s="901">
        <f t="shared" si="3"/>
        <v>13</v>
      </c>
      <c r="Q10" s="901">
        <f t="shared" si="3"/>
        <v>0</v>
      </c>
    </row>
    <row r="11" spans="1:17">
      <c r="A11" s="746" t="s">
        <v>439</v>
      </c>
      <c r="B11" s="899">
        <v>51</v>
      </c>
      <c r="C11" s="900">
        <v>0</v>
      </c>
      <c r="D11" s="900">
        <f t="shared" si="0"/>
        <v>51</v>
      </c>
      <c r="E11" s="900">
        <v>4</v>
      </c>
      <c r="F11" s="900">
        <v>39</v>
      </c>
      <c r="G11" s="900">
        <v>0</v>
      </c>
      <c r="H11" s="900">
        <f t="shared" si="1"/>
        <v>39</v>
      </c>
      <c r="I11" s="900">
        <v>0</v>
      </c>
      <c r="J11" s="900">
        <v>32</v>
      </c>
      <c r="K11" s="900">
        <v>0</v>
      </c>
      <c r="L11" s="900">
        <f t="shared" si="2"/>
        <v>32</v>
      </c>
      <c r="M11" s="900">
        <v>2</v>
      </c>
      <c r="N11" s="901">
        <f t="shared" si="3"/>
        <v>122</v>
      </c>
      <c r="O11" s="901">
        <f t="shared" si="3"/>
        <v>0</v>
      </c>
      <c r="P11" s="901">
        <f t="shared" si="3"/>
        <v>122</v>
      </c>
      <c r="Q11" s="901">
        <f t="shared" si="3"/>
        <v>6</v>
      </c>
    </row>
    <row r="12" spans="1:17">
      <c r="A12" s="746" t="s">
        <v>440</v>
      </c>
      <c r="B12" s="899">
        <v>110</v>
      </c>
      <c r="C12" s="900">
        <v>9</v>
      </c>
      <c r="D12" s="900">
        <f t="shared" si="0"/>
        <v>119</v>
      </c>
      <c r="E12" s="900">
        <v>2</v>
      </c>
      <c r="F12" s="900">
        <v>67</v>
      </c>
      <c r="G12" s="900">
        <v>8</v>
      </c>
      <c r="H12" s="900">
        <f t="shared" si="1"/>
        <v>75</v>
      </c>
      <c r="I12" s="900">
        <v>4</v>
      </c>
      <c r="J12" s="900">
        <v>60</v>
      </c>
      <c r="K12" s="900">
        <v>8</v>
      </c>
      <c r="L12" s="900">
        <f t="shared" si="2"/>
        <v>68</v>
      </c>
      <c r="M12" s="900">
        <v>2</v>
      </c>
      <c r="N12" s="901">
        <f t="shared" si="3"/>
        <v>237</v>
      </c>
      <c r="O12" s="901">
        <f t="shared" si="3"/>
        <v>25</v>
      </c>
      <c r="P12" s="901">
        <f t="shared" si="3"/>
        <v>262</v>
      </c>
      <c r="Q12" s="901">
        <f t="shared" si="3"/>
        <v>8</v>
      </c>
    </row>
    <row r="13" spans="1:17">
      <c r="A13" s="746" t="s">
        <v>441</v>
      </c>
      <c r="B13" s="899">
        <v>18</v>
      </c>
      <c r="C13" s="900">
        <v>0</v>
      </c>
      <c r="D13" s="900">
        <f t="shared" si="0"/>
        <v>18</v>
      </c>
      <c r="E13" s="900">
        <v>4</v>
      </c>
      <c r="F13" s="900">
        <v>16</v>
      </c>
      <c r="G13" s="900">
        <v>0</v>
      </c>
      <c r="H13" s="900">
        <f t="shared" si="1"/>
        <v>16</v>
      </c>
      <c r="I13" s="900">
        <v>3</v>
      </c>
      <c r="J13" s="900">
        <v>27</v>
      </c>
      <c r="K13" s="900">
        <v>0</v>
      </c>
      <c r="L13" s="900">
        <f t="shared" si="2"/>
        <v>27</v>
      </c>
      <c r="M13" s="900">
        <v>0</v>
      </c>
      <c r="N13" s="901">
        <f t="shared" si="3"/>
        <v>61</v>
      </c>
      <c r="O13" s="901">
        <f t="shared" si="3"/>
        <v>0</v>
      </c>
      <c r="P13" s="901">
        <f t="shared" si="3"/>
        <v>61</v>
      </c>
      <c r="Q13" s="901">
        <f t="shared" si="3"/>
        <v>7</v>
      </c>
    </row>
    <row r="14" spans="1:17">
      <c r="A14" s="746" t="s">
        <v>478</v>
      </c>
      <c r="B14" s="899">
        <v>532</v>
      </c>
      <c r="C14" s="900">
        <v>584</v>
      </c>
      <c r="D14" s="900">
        <f t="shared" si="0"/>
        <v>1116</v>
      </c>
      <c r="E14" s="900">
        <v>37</v>
      </c>
      <c r="F14" s="900">
        <v>430</v>
      </c>
      <c r="G14" s="900">
        <v>451</v>
      </c>
      <c r="H14" s="900">
        <f t="shared" si="1"/>
        <v>881</v>
      </c>
      <c r="I14" s="900">
        <v>45</v>
      </c>
      <c r="J14" s="900">
        <v>347</v>
      </c>
      <c r="K14" s="900">
        <v>460</v>
      </c>
      <c r="L14" s="900">
        <f t="shared" si="2"/>
        <v>807</v>
      </c>
      <c r="M14" s="900">
        <v>58</v>
      </c>
      <c r="N14" s="901">
        <f t="shared" si="3"/>
        <v>1309</v>
      </c>
      <c r="O14" s="901">
        <f t="shared" si="3"/>
        <v>1495</v>
      </c>
      <c r="P14" s="901">
        <f t="shared" si="3"/>
        <v>2804</v>
      </c>
      <c r="Q14" s="901">
        <f t="shared" si="3"/>
        <v>140</v>
      </c>
    </row>
    <row r="15" spans="1:17">
      <c r="A15" s="746" t="s">
        <v>443</v>
      </c>
      <c r="B15" s="899"/>
      <c r="C15" s="900"/>
      <c r="D15" s="900"/>
      <c r="E15" s="900"/>
      <c r="F15" s="900"/>
      <c r="G15" s="900"/>
      <c r="H15" s="900"/>
      <c r="I15" s="900"/>
      <c r="J15" s="900">
        <v>1</v>
      </c>
      <c r="K15" s="900">
        <v>19</v>
      </c>
      <c r="L15" s="900">
        <f t="shared" si="2"/>
        <v>20</v>
      </c>
      <c r="M15" s="900">
        <v>0</v>
      </c>
      <c r="N15" s="901">
        <f t="shared" si="3"/>
        <v>1</v>
      </c>
      <c r="O15" s="901">
        <f t="shared" si="3"/>
        <v>19</v>
      </c>
      <c r="P15" s="901">
        <f t="shared" si="3"/>
        <v>20</v>
      </c>
      <c r="Q15" s="901">
        <f t="shared" si="3"/>
        <v>0</v>
      </c>
    </row>
    <row r="16" spans="1:17">
      <c r="A16" s="746" t="s">
        <v>465</v>
      </c>
      <c r="B16" s="899">
        <v>6</v>
      </c>
      <c r="C16" s="900">
        <v>3</v>
      </c>
      <c r="D16" s="900">
        <f t="shared" si="0"/>
        <v>9</v>
      </c>
      <c r="E16" s="900">
        <v>0</v>
      </c>
      <c r="F16" s="900"/>
      <c r="G16" s="900"/>
      <c r="H16" s="900"/>
      <c r="I16" s="900"/>
      <c r="J16" s="900"/>
      <c r="K16" s="900"/>
      <c r="L16" s="900"/>
      <c r="M16" s="900"/>
      <c r="N16" s="901">
        <f t="shared" si="3"/>
        <v>6</v>
      </c>
      <c r="O16" s="901">
        <f t="shared" si="3"/>
        <v>3</v>
      </c>
      <c r="P16" s="901">
        <f t="shared" si="3"/>
        <v>9</v>
      </c>
      <c r="Q16" s="901">
        <f t="shared" si="3"/>
        <v>0</v>
      </c>
    </row>
    <row r="17" spans="1:17">
      <c r="A17" s="746" t="s">
        <v>444</v>
      </c>
      <c r="B17" s="899">
        <v>212</v>
      </c>
      <c r="C17" s="900">
        <v>2</v>
      </c>
      <c r="D17" s="900">
        <f t="shared" si="0"/>
        <v>214</v>
      </c>
      <c r="E17" s="900">
        <v>0</v>
      </c>
      <c r="F17" s="900">
        <v>134</v>
      </c>
      <c r="G17" s="900">
        <v>1</v>
      </c>
      <c r="H17" s="900">
        <f t="shared" si="1"/>
        <v>135</v>
      </c>
      <c r="I17" s="900">
        <v>0</v>
      </c>
      <c r="J17" s="900">
        <v>114</v>
      </c>
      <c r="K17" s="900">
        <v>0</v>
      </c>
      <c r="L17" s="900">
        <f t="shared" si="2"/>
        <v>114</v>
      </c>
      <c r="M17" s="900">
        <v>7</v>
      </c>
      <c r="N17" s="901">
        <f t="shared" si="3"/>
        <v>460</v>
      </c>
      <c r="O17" s="901">
        <f t="shared" si="3"/>
        <v>3</v>
      </c>
      <c r="P17" s="901">
        <f t="shared" si="3"/>
        <v>463</v>
      </c>
      <c r="Q17" s="901">
        <f t="shared" si="3"/>
        <v>7</v>
      </c>
    </row>
    <row r="18" spans="1:17">
      <c r="A18" s="746" t="s">
        <v>447</v>
      </c>
      <c r="B18" s="899">
        <v>10</v>
      </c>
      <c r="C18" s="900">
        <v>0</v>
      </c>
      <c r="D18" s="900">
        <f t="shared" si="0"/>
        <v>10</v>
      </c>
      <c r="E18" s="900">
        <v>0</v>
      </c>
      <c r="F18" s="900">
        <v>5</v>
      </c>
      <c r="G18" s="900">
        <v>0</v>
      </c>
      <c r="H18" s="900">
        <f t="shared" si="1"/>
        <v>5</v>
      </c>
      <c r="I18" s="900">
        <v>0</v>
      </c>
      <c r="J18" s="900"/>
      <c r="K18" s="900"/>
      <c r="L18" s="900"/>
      <c r="M18" s="900"/>
      <c r="N18" s="901">
        <f t="shared" si="3"/>
        <v>15</v>
      </c>
      <c r="O18" s="901">
        <f t="shared" si="3"/>
        <v>0</v>
      </c>
      <c r="P18" s="901">
        <f t="shared" si="3"/>
        <v>15</v>
      </c>
      <c r="Q18" s="901">
        <f t="shared" si="3"/>
        <v>0</v>
      </c>
    </row>
    <row r="19" spans="1:17">
      <c r="A19" s="746" t="s">
        <v>470</v>
      </c>
      <c r="B19" s="899">
        <v>4</v>
      </c>
      <c r="C19" s="900">
        <v>0</v>
      </c>
      <c r="D19" s="900">
        <f t="shared" si="0"/>
        <v>4</v>
      </c>
      <c r="E19" s="900">
        <v>0</v>
      </c>
      <c r="F19" s="900">
        <v>5</v>
      </c>
      <c r="G19" s="900">
        <v>0</v>
      </c>
      <c r="H19" s="900">
        <f t="shared" si="1"/>
        <v>5</v>
      </c>
      <c r="I19" s="900">
        <v>0</v>
      </c>
      <c r="J19" s="900"/>
      <c r="K19" s="900"/>
      <c r="L19" s="900"/>
      <c r="M19" s="900"/>
      <c r="N19" s="901">
        <f t="shared" si="3"/>
        <v>9</v>
      </c>
      <c r="O19" s="901">
        <f t="shared" si="3"/>
        <v>0</v>
      </c>
      <c r="P19" s="901">
        <f t="shared" si="3"/>
        <v>9</v>
      </c>
      <c r="Q19" s="901">
        <f t="shared" si="3"/>
        <v>0</v>
      </c>
    </row>
    <row r="20" spans="1:17">
      <c r="A20" s="746" t="s">
        <v>448</v>
      </c>
      <c r="B20" s="899">
        <v>0</v>
      </c>
      <c r="C20" s="900">
        <v>10</v>
      </c>
      <c r="D20" s="900">
        <f t="shared" si="0"/>
        <v>10</v>
      </c>
      <c r="E20" s="900">
        <v>0</v>
      </c>
      <c r="F20" s="900">
        <v>7</v>
      </c>
      <c r="G20" s="900">
        <v>11</v>
      </c>
      <c r="H20" s="900">
        <f t="shared" si="1"/>
        <v>18</v>
      </c>
      <c r="I20" s="900">
        <v>0</v>
      </c>
      <c r="J20" s="900"/>
      <c r="K20" s="900"/>
      <c r="L20" s="900"/>
      <c r="M20" s="900"/>
      <c r="N20" s="901">
        <f t="shared" si="3"/>
        <v>7</v>
      </c>
      <c r="O20" s="901">
        <f t="shared" si="3"/>
        <v>21</v>
      </c>
      <c r="P20" s="901">
        <f t="shared" si="3"/>
        <v>28</v>
      </c>
      <c r="Q20" s="901">
        <f t="shared" si="3"/>
        <v>0</v>
      </c>
    </row>
    <row r="21" spans="1:17" ht="14.4" thickBot="1">
      <c r="A21" s="746" t="s">
        <v>449</v>
      </c>
      <c r="B21" s="899">
        <v>14</v>
      </c>
      <c r="C21" s="900">
        <v>0</v>
      </c>
      <c r="D21" s="900">
        <f t="shared" si="0"/>
        <v>14</v>
      </c>
      <c r="E21" s="900">
        <v>1</v>
      </c>
      <c r="F21" s="900">
        <v>8</v>
      </c>
      <c r="G21" s="900">
        <v>0</v>
      </c>
      <c r="H21" s="900">
        <f t="shared" si="1"/>
        <v>8</v>
      </c>
      <c r="I21" s="900">
        <v>0</v>
      </c>
      <c r="J21" s="900"/>
      <c r="K21" s="900"/>
      <c r="L21" s="900"/>
      <c r="M21" s="900"/>
      <c r="N21" s="901">
        <f t="shared" si="3"/>
        <v>22</v>
      </c>
      <c r="O21" s="901">
        <f t="shared" si="3"/>
        <v>0</v>
      </c>
      <c r="P21" s="901">
        <f t="shared" si="3"/>
        <v>22</v>
      </c>
      <c r="Q21" s="901">
        <f t="shared" si="3"/>
        <v>1</v>
      </c>
    </row>
    <row r="22" spans="1:17" s="640" customFormat="1" ht="14.4" thickBot="1">
      <c r="A22" s="902" t="s">
        <v>143</v>
      </c>
      <c r="B22" s="636">
        <f t="shared" ref="B22:Q22" si="4">SUM(B6:B21)</f>
        <v>1233</v>
      </c>
      <c r="C22" s="644">
        <f t="shared" si="4"/>
        <v>732</v>
      </c>
      <c r="D22" s="644">
        <f t="shared" si="4"/>
        <v>1965</v>
      </c>
      <c r="E22" s="644">
        <f t="shared" si="4"/>
        <v>53</v>
      </c>
      <c r="F22" s="644">
        <f t="shared" si="4"/>
        <v>925</v>
      </c>
      <c r="G22" s="644">
        <f t="shared" si="4"/>
        <v>591</v>
      </c>
      <c r="H22" s="644">
        <f t="shared" si="4"/>
        <v>1516</v>
      </c>
      <c r="I22" s="644">
        <f t="shared" si="4"/>
        <v>53</v>
      </c>
      <c r="J22" s="644">
        <f t="shared" si="4"/>
        <v>740</v>
      </c>
      <c r="K22" s="644">
        <f t="shared" si="4"/>
        <v>612</v>
      </c>
      <c r="L22" s="644">
        <f t="shared" si="4"/>
        <v>1352</v>
      </c>
      <c r="M22" s="644">
        <f t="shared" si="4"/>
        <v>76</v>
      </c>
      <c r="N22" s="644">
        <f t="shared" si="4"/>
        <v>2898</v>
      </c>
      <c r="O22" s="644">
        <f t="shared" si="4"/>
        <v>1935</v>
      </c>
      <c r="P22" s="644">
        <f t="shared" si="4"/>
        <v>4833</v>
      </c>
      <c r="Q22" s="645">
        <f t="shared" si="4"/>
        <v>182</v>
      </c>
    </row>
    <row r="23" spans="1:17" ht="9" customHeight="1">
      <c r="A23" s="749"/>
      <c r="B23" s="903"/>
      <c r="C23" s="904"/>
      <c r="D23" s="904"/>
      <c r="E23" s="904"/>
      <c r="F23" s="904"/>
      <c r="G23" s="904"/>
      <c r="H23" s="904"/>
      <c r="I23" s="904"/>
      <c r="J23" s="904"/>
      <c r="K23" s="904"/>
      <c r="L23" s="904"/>
      <c r="M23" s="904"/>
    </row>
    <row r="24" spans="1:17">
      <c r="A24" s="1445" t="s">
        <v>810</v>
      </c>
      <c r="B24" s="1445"/>
      <c r="C24" s="1445"/>
      <c r="D24" s="1445"/>
      <c r="E24" s="1445"/>
      <c r="F24" s="1445"/>
      <c r="G24" s="1445"/>
      <c r="H24" s="1445"/>
      <c r="I24" s="1445"/>
      <c r="J24" s="1445"/>
      <c r="K24" s="1445"/>
      <c r="L24" s="1445"/>
      <c r="M24" s="1445"/>
      <c r="N24" s="1445"/>
      <c r="O24" s="1445"/>
      <c r="P24" s="1445"/>
      <c r="Q24" s="1445"/>
    </row>
    <row r="25" spans="1:17">
      <c r="A25" s="1445" t="s">
        <v>227</v>
      </c>
      <c r="B25" s="1445"/>
      <c r="C25" s="1445"/>
      <c r="D25" s="1445"/>
      <c r="E25" s="1445"/>
      <c r="F25" s="1445"/>
      <c r="G25" s="1445"/>
      <c r="H25" s="1445"/>
      <c r="I25" s="1445"/>
      <c r="J25" s="1445"/>
      <c r="K25" s="1445"/>
      <c r="L25" s="1445"/>
      <c r="M25" s="1445"/>
      <c r="N25" s="1445"/>
      <c r="O25" s="1445"/>
      <c r="P25" s="1445"/>
      <c r="Q25" s="1445"/>
    </row>
    <row r="26" spans="1:17" ht="8.25" customHeight="1"/>
    <row r="27" spans="1:17" s="656" customFormat="1" ht="9.6">
      <c r="A27" s="1758" t="s">
        <v>433</v>
      </c>
      <c r="B27" s="1853" t="s">
        <v>428</v>
      </c>
      <c r="C27" s="1853"/>
      <c r="D27" s="1853"/>
      <c r="E27" s="1853"/>
      <c r="F27" s="1853" t="s">
        <v>429</v>
      </c>
      <c r="G27" s="1853"/>
      <c r="H27" s="1853"/>
      <c r="I27" s="1853"/>
      <c r="J27" s="1720" t="s">
        <v>430</v>
      </c>
      <c r="K27" s="1721"/>
      <c r="L27" s="1721"/>
      <c r="M27" s="1722"/>
      <c r="N27" s="1723" t="s">
        <v>142</v>
      </c>
      <c r="O27" s="1724"/>
      <c r="P27" s="1724"/>
      <c r="Q27" s="1725"/>
    </row>
    <row r="28" spans="1:17" s="656" customFormat="1" ht="22.5" customHeight="1" thickBot="1">
      <c r="A28" s="1851"/>
      <c r="B28" s="241" t="s">
        <v>706</v>
      </c>
      <c r="C28" s="241" t="s">
        <v>396</v>
      </c>
      <c r="D28" s="278" t="s">
        <v>708</v>
      </c>
      <c r="E28" s="278" t="s">
        <v>709</v>
      </c>
      <c r="F28" s="241" t="s">
        <v>706</v>
      </c>
      <c r="G28" s="241" t="s">
        <v>396</v>
      </c>
      <c r="H28" s="278" t="s">
        <v>708</v>
      </c>
      <c r="I28" s="278" t="s">
        <v>709</v>
      </c>
      <c r="J28" s="241" t="s">
        <v>706</v>
      </c>
      <c r="K28" s="241" t="s">
        <v>396</v>
      </c>
      <c r="L28" s="278" t="s">
        <v>708</v>
      </c>
      <c r="M28" s="278" t="s">
        <v>709</v>
      </c>
      <c r="N28" s="241" t="s">
        <v>706</v>
      </c>
      <c r="O28" s="241" t="s">
        <v>396</v>
      </c>
      <c r="P28" s="278" t="s">
        <v>708</v>
      </c>
      <c r="Q28" s="278" t="s">
        <v>709</v>
      </c>
    </row>
    <row r="29" spans="1:17" ht="21.75" customHeight="1" thickBot="1">
      <c r="A29" s="1305" t="s">
        <v>453</v>
      </c>
      <c r="B29" s="1306">
        <v>135</v>
      </c>
      <c r="C29" s="1307">
        <v>128</v>
      </c>
      <c r="D29" s="1307">
        <f>+B29+C29</f>
        <v>263</v>
      </c>
      <c r="E29" s="1307">
        <v>24</v>
      </c>
      <c r="F29" s="1307">
        <v>87</v>
      </c>
      <c r="G29" s="1307">
        <v>104</v>
      </c>
      <c r="H29" s="1307">
        <f>+F29+G29</f>
        <v>191</v>
      </c>
      <c r="I29" s="1307">
        <v>2</v>
      </c>
      <c r="J29" s="1307">
        <v>60</v>
      </c>
      <c r="K29" s="1307">
        <v>62</v>
      </c>
      <c r="L29" s="1307">
        <f>+J29+K29</f>
        <v>122</v>
      </c>
      <c r="M29" s="1307">
        <v>8</v>
      </c>
      <c r="N29" s="1307">
        <f>+B29+F29+J29</f>
        <v>282</v>
      </c>
      <c r="O29" s="1307">
        <f>+C29+G29+K29</f>
        <v>294</v>
      </c>
      <c r="P29" s="1307">
        <f>+D29+H29+L29</f>
        <v>576</v>
      </c>
      <c r="Q29" s="1308">
        <f>+E29+I29+M29</f>
        <v>34</v>
      </c>
    </row>
    <row r="30" spans="1:17" ht="8.25" customHeight="1">
      <c r="A30" s="1309"/>
      <c r="B30" s="1310"/>
      <c r="C30" s="1310"/>
      <c r="D30" s="1310"/>
      <c r="E30" s="1310"/>
      <c r="F30" s="1310"/>
      <c r="G30" s="1310"/>
      <c r="H30" s="1310"/>
      <c r="I30" s="1310"/>
      <c r="J30" s="1310"/>
      <c r="K30" s="1310"/>
      <c r="L30" s="1310"/>
      <c r="M30" s="1310"/>
      <c r="N30" s="1310"/>
      <c r="O30" s="1310"/>
      <c r="P30" s="1310"/>
      <c r="Q30" s="1310"/>
    </row>
    <row r="31" spans="1:17">
      <c r="A31" s="1445" t="s">
        <v>811</v>
      </c>
      <c r="B31" s="1445"/>
      <c r="C31" s="1445"/>
      <c r="D31" s="1445"/>
      <c r="E31" s="1445"/>
      <c r="F31" s="1445"/>
      <c r="G31" s="1445"/>
      <c r="H31" s="1445"/>
      <c r="I31" s="1445"/>
      <c r="J31" s="1445"/>
      <c r="K31" s="1445"/>
      <c r="L31" s="1445"/>
      <c r="M31" s="1445"/>
      <c r="N31" s="1445"/>
      <c r="O31" s="1445"/>
      <c r="P31" s="1445"/>
      <c r="Q31" s="1445"/>
    </row>
    <row r="32" spans="1:17">
      <c r="A32" s="1445" t="s">
        <v>227</v>
      </c>
      <c r="B32" s="1445"/>
      <c r="C32" s="1445"/>
      <c r="D32" s="1445"/>
      <c r="E32" s="1445"/>
      <c r="F32" s="1445"/>
      <c r="G32" s="1445"/>
      <c r="H32" s="1445"/>
      <c r="I32" s="1445"/>
      <c r="J32" s="1445"/>
      <c r="K32" s="1445"/>
      <c r="L32" s="1445"/>
      <c r="M32" s="1445"/>
      <c r="N32" s="1445"/>
      <c r="O32" s="1445"/>
      <c r="P32" s="1445"/>
      <c r="Q32" s="1445"/>
    </row>
    <row r="33" spans="1:17" ht="7.5" customHeight="1"/>
    <row r="34" spans="1:17" s="656" customFormat="1" ht="9.6">
      <c r="A34" s="1860" t="s">
        <v>433</v>
      </c>
      <c r="B34" s="1853" t="s">
        <v>428</v>
      </c>
      <c r="C34" s="1853"/>
      <c r="D34" s="1853"/>
      <c r="E34" s="1853"/>
      <c r="F34" s="1853" t="s">
        <v>429</v>
      </c>
      <c r="G34" s="1853"/>
      <c r="H34" s="1853"/>
      <c r="I34" s="1853"/>
      <c r="J34" s="1720" t="s">
        <v>430</v>
      </c>
      <c r="K34" s="1721"/>
      <c r="L34" s="1721"/>
      <c r="M34" s="1722"/>
      <c r="N34" s="1723" t="s">
        <v>142</v>
      </c>
      <c r="O34" s="1724"/>
      <c r="P34" s="1724"/>
      <c r="Q34" s="1725"/>
    </row>
    <row r="35" spans="1:17" s="656" customFormat="1" ht="24" customHeight="1">
      <c r="A35" s="1861"/>
      <c r="B35" s="239" t="s">
        <v>706</v>
      </c>
      <c r="C35" s="239" t="s">
        <v>396</v>
      </c>
      <c r="D35" s="1340" t="s">
        <v>708</v>
      </c>
      <c r="E35" s="1340" t="s">
        <v>709</v>
      </c>
      <c r="F35" s="239" t="s">
        <v>706</v>
      </c>
      <c r="G35" s="239" t="s">
        <v>396</v>
      </c>
      <c r="H35" s="1340" t="s">
        <v>708</v>
      </c>
      <c r="I35" s="1340" t="s">
        <v>709</v>
      </c>
      <c r="J35" s="239" t="s">
        <v>706</v>
      </c>
      <c r="K35" s="239" t="s">
        <v>396</v>
      </c>
      <c r="L35" s="1340" t="s">
        <v>708</v>
      </c>
      <c r="M35" s="1340" t="s">
        <v>709</v>
      </c>
      <c r="N35" s="239" t="s">
        <v>706</v>
      </c>
      <c r="O35" s="239" t="s">
        <v>396</v>
      </c>
      <c r="P35" s="1340" t="s">
        <v>708</v>
      </c>
      <c r="Q35" s="1340" t="s">
        <v>709</v>
      </c>
    </row>
    <row r="36" spans="1:17" ht="14.25" customHeight="1">
      <c r="A36" s="877" t="s">
        <v>435</v>
      </c>
      <c r="B36" s="1052">
        <v>26</v>
      </c>
      <c r="C36" s="1053">
        <v>4</v>
      </c>
      <c r="D36" s="1053">
        <f>+B36+C36</f>
        <v>30</v>
      </c>
      <c r="E36" s="1053">
        <v>4</v>
      </c>
      <c r="F36" s="1053">
        <v>16</v>
      </c>
      <c r="G36" s="900">
        <v>0</v>
      </c>
      <c r="H36" s="900">
        <f>+F36+G36</f>
        <v>16</v>
      </c>
      <c r="I36" s="900">
        <v>0</v>
      </c>
      <c r="J36" s="900"/>
      <c r="K36" s="900"/>
      <c r="L36" s="900"/>
      <c r="M36" s="900"/>
      <c r="N36" s="901">
        <f>+B36+F36+J36</f>
        <v>42</v>
      </c>
      <c r="O36" s="901">
        <f>+C36+G36+K36</f>
        <v>4</v>
      </c>
      <c r="P36" s="901">
        <f>+D36+H36+L36</f>
        <v>46</v>
      </c>
      <c r="Q36" s="901">
        <f>+E36+I36+M36</f>
        <v>4</v>
      </c>
    </row>
    <row r="37" spans="1:17" ht="14.25" customHeight="1">
      <c r="A37" s="746" t="s">
        <v>473</v>
      </c>
      <c r="B37" s="899"/>
      <c r="C37" s="900"/>
      <c r="D37" s="1053"/>
      <c r="E37" s="900"/>
      <c r="F37" s="900"/>
      <c r="G37" s="900"/>
      <c r="H37" s="900"/>
      <c r="I37" s="900"/>
      <c r="J37" s="900"/>
      <c r="K37" s="900"/>
      <c r="L37" s="900"/>
      <c r="M37" s="900"/>
      <c r="N37" s="901"/>
      <c r="O37" s="901"/>
      <c r="P37" s="901"/>
      <c r="Q37" s="901"/>
    </row>
    <row r="38" spans="1:17" ht="14.25" customHeight="1">
      <c r="A38" s="746" t="s">
        <v>440</v>
      </c>
      <c r="B38" s="1052">
        <v>6</v>
      </c>
      <c r="C38" s="1053">
        <v>0</v>
      </c>
      <c r="D38" s="1053">
        <f t="shared" ref="D38:D48" si="5">+B38+C38</f>
        <v>6</v>
      </c>
      <c r="E38" s="1053"/>
      <c r="F38" s="1053"/>
      <c r="G38" s="1053"/>
      <c r="H38" s="900"/>
      <c r="I38" s="1053"/>
      <c r="J38" s="1053"/>
      <c r="K38" s="1053"/>
      <c r="L38" s="900"/>
      <c r="M38" s="1053"/>
      <c r="N38" s="901">
        <f t="shared" ref="N38:Q48" si="6">+B38+F38+J38</f>
        <v>6</v>
      </c>
      <c r="O38" s="901">
        <f t="shared" si="6"/>
        <v>0</v>
      </c>
      <c r="P38" s="901">
        <f t="shared" si="6"/>
        <v>6</v>
      </c>
      <c r="Q38" s="901">
        <f t="shared" si="6"/>
        <v>0</v>
      </c>
    </row>
    <row r="39" spans="1:17" ht="14.25" customHeight="1">
      <c r="A39" s="746" t="s">
        <v>478</v>
      </c>
      <c r="B39" s="899">
        <v>32</v>
      </c>
      <c r="C39" s="900">
        <v>40</v>
      </c>
      <c r="D39" s="1053">
        <f t="shared" si="5"/>
        <v>72</v>
      </c>
      <c r="E39" s="900">
        <v>0</v>
      </c>
      <c r="F39" s="900">
        <v>54</v>
      </c>
      <c r="G39" s="1053">
        <v>68</v>
      </c>
      <c r="H39" s="900">
        <f t="shared" ref="H39:H48" si="7">+F39+G39</f>
        <v>122</v>
      </c>
      <c r="I39" s="900">
        <v>0</v>
      </c>
      <c r="J39" s="900">
        <v>8</v>
      </c>
      <c r="K39" s="900">
        <v>0</v>
      </c>
      <c r="L39" s="900">
        <f t="shared" ref="L39:L41" si="8">+J39+K39</f>
        <v>8</v>
      </c>
      <c r="M39" s="900">
        <v>0</v>
      </c>
      <c r="N39" s="901">
        <f t="shared" si="6"/>
        <v>94</v>
      </c>
      <c r="O39" s="901">
        <f t="shared" si="6"/>
        <v>108</v>
      </c>
      <c r="P39" s="901">
        <f t="shared" si="6"/>
        <v>202</v>
      </c>
      <c r="Q39" s="901">
        <f t="shared" si="6"/>
        <v>0</v>
      </c>
    </row>
    <row r="40" spans="1:17" ht="14.25" customHeight="1">
      <c r="A40" s="746" t="s">
        <v>495</v>
      </c>
      <c r="B40" s="899">
        <v>0</v>
      </c>
      <c r="C40" s="1053">
        <v>4</v>
      </c>
      <c r="D40" s="1053">
        <f t="shared" si="5"/>
        <v>4</v>
      </c>
      <c r="E40" s="900">
        <v>0</v>
      </c>
      <c r="F40" s="900">
        <v>0</v>
      </c>
      <c r="G40" s="900">
        <v>0</v>
      </c>
      <c r="H40" s="900">
        <f t="shared" si="7"/>
        <v>0</v>
      </c>
      <c r="I40" s="900">
        <v>0</v>
      </c>
      <c r="J40" s="900"/>
      <c r="K40" s="900"/>
      <c r="L40" s="900"/>
      <c r="M40" s="900"/>
      <c r="N40" s="901">
        <f t="shared" si="6"/>
        <v>0</v>
      </c>
      <c r="O40" s="901">
        <f t="shared" si="6"/>
        <v>4</v>
      </c>
      <c r="P40" s="901">
        <f t="shared" si="6"/>
        <v>4</v>
      </c>
      <c r="Q40" s="901">
        <f t="shared" si="6"/>
        <v>0</v>
      </c>
    </row>
    <row r="41" spans="1:17" ht="14.25" customHeight="1">
      <c r="A41" s="746" t="s">
        <v>465</v>
      </c>
      <c r="B41" s="899">
        <v>40</v>
      </c>
      <c r="C41" s="900">
        <v>40</v>
      </c>
      <c r="D41" s="1053">
        <f t="shared" si="5"/>
        <v>80</v>
      </c>
      <c r="E41" s="900">
        <v>0</v>
      </c>
      <c r="F41" s="900">
        <v>30</v>
      </c>
      <c r="G41" s="1053">
        <v>24</v>
      </c>
      <c r="H41" s="900">
        <f t="shared" si="7"/>
        <v>54</v>
      </c>
      <c r="I41" s="900">
        <v>0</v>
      </c>
      <c r="J41" s="900">
        <v>4</v>
      </c>
      <c r="K41" s="900">
        <v>6</v>
      </c>
      <c r="L41" s="900">
        <f t="shared" si="8"/>
        <v>10</v>
      </c>
      <c r="M41" s="900">
        <v>0</v>
      </c>
      <c r="N41" s="901">
        <f t="shared" si="6"/>
        <v>74</v>
      </c>
      <c r="O41" s="901">
        <f t="shared" si="6"/>
        <v>70</v>
      </c>
      <c r="P41" s="901">
        <f t="shared" si="6"/>
        <v>144</v>
      </c>
      <c r="Q41" s="901">
        <f t="shared" si="6"/>
        <v>0</v>
      </c>
    </row>
    <row r="42" spans="1:17" ht="14.25" customHeight="1">
      <c r="A42" s="746" t="s">
        <v>491</v>
      </c>
      <c r="B42" s="1052">
        <v>82</v>
      </c>
      <c r="C42" s="1053">
        <v>68</v>
      </c>
      <c r="D42" s="1053">
        <f t="shared" si="5"/>
        <v>150</v>
      </c>
      <c r="E42" s="1053">
        <v>18</v>
      </c>
      <c r="F42" s="900">
        <v>0</v>
      </c>
      <c r="G42" s="900">
        <v>0</v>
      </c>
      <c r="H42" s="900">
        <f t="shared" si="7"/>
        <v>0</v>
      </c>
      <c r="I42" s="900">
        <v>0</v>
      </c>
      <c r="J42" s="900"/>
      <c r="K42" s="900"/>
      <c r="L42" s="900"/>
      <c r="M42" s="900"/>
      <c r="N42" s="901">
        <f t="shared" si="6"/>
        <v>82</v>
      </c>
      <c r="O42" s="901">
        <f t="shared" si="6"/>
        <v>68</v>
      </c>
      <c r="P42" s="901">
        <f t="shared" si="6"/>
        <v>150</v>
      </c>
      <c r="Q42" s="901">
        <f t="shared" si="6"/>
        <v>18</v>
      </c>
    </row>
    <row r="43" spans="1:17" ht="14.25" customHeight="1">
      <c r="A43" s="746" t="s">
        <v>479</v>
      </c>
      <c r="B43" s="1052">
        <v>10</v>
      </c>
      <c r="C43" s="1053">
        <v>14</v>
      </c>
      <c r="D43" s="1053">
        <f t="shared" si="5"/>
        <v>24</v>
      </c>
      <c r="E43" s="900">
        <v>0</v>
      </c>
      <c r="F43" s="1053">
        <v>6</v>
      </c>
      <c r="G43" s="1053">
        <v>8</v>
      </c>
      <c r="H43" s="900">
        <f t="shared" si="7"/>
        <v>14</v>
      </c>
      <c r="I43" s="900">
        <v>0</v>
      </c>
      <c r="J43" s="900"/>
      <c r="K43" s="900"/>
      <c r="L43" s="900"/>
      <c r="M43" s="900"/>
      <c r="N43" s="901">
        <f t="shared" si="6"/>
        <v>16</v>
      </c>
      <c r="O43" s="901">
        <f t="shared" si="6"/>
        <v>22</v>
      </c>
      <c r="P43" s="901">
        <f t="shared" si="6"/>
        <v>38</v>
      </c>
      <c r="Q43" s="901">
        <f t="shared" si="6"/>
        <v>0</v>
      </c>
    </row>
    <row r="44" spans="1:17" ht="14.25" customHeight="1">
      <c r="A44" s="746" t="s">
        <v>444</v>
      </c>
      <c r="B44" s="1052">
        <v>116</v>
      </c>
      <c r="C44" s="900">
        <v>0</v>
      </c>
      <c r="D44" s="1053">
        <f t="shared" si="5"/>
        <v>116</v>
      </c>
      <c r="E44" s="900"/>
      <c r="F44" s="900"/>
      <c r="G44" s="900"/>
      <c r="H44" s="900"/>
      <c r="I44" s="900"/>
      <c r="J44" s="900"/>
      <c r="K44" s="900"/>
      <c r="L44" s="900"/>
      <c r="M44" s="900"/>
      <c r="N44" s="901">
        <f t="shared" si="6"/>
        <v>116</v>
      </c>
      <c r="O44" s="901">
        <f t="shared" si="6"/>
        <v>0</v>
      </c>
      <c r="P44" s="901">
        <f t="shared" si="6"/>
        <v>116</v>
      </c>
      <c r="Q44" s="901">
        <f t="shared" si="6"/>
        <v>0</v>
      </c>
    </row>
    <row r="45" spans="1:17" ht="14.25" customHeight="1">
      <c r="A45" s="746" t="s">
        <v>447</v>
      </c>
      <c r="B45" s="1052">
        <v>16</v>
      </c>
      <c r="C45" s="1053">
        <v>8</v>
      </c>
      <c r="D45" s="1053">
        <f t="shared" si="5"/>
        <v>24</v>
      </c>
      <c r="E45" s="1053">
        <v>2</v>
      </c>
      <c r="F45" s="1053">
        <v>20</v>
      </c>
      <c r="G45" s="900">
        <v>0</v>
      </c>
      <c r="H45" s="900">
        <f t="shared" si="7"/>
        <v>20</v>
      </c>
      <c r="I45" s="900">
        <v>0</v>
      </c>
      <c r="J45" s="900"/>
      <c r="K45" s="900"/>
      <c r="L45" s="900"/>
      <c r="M45" s="900"/>
      <c r="N45" s="901">
        <f t="shared" si="6"/>
        <v>36</v>
      </c>
      <c r="O45" s="901">
        <f t="shared" si="6"/>
        <v>8</v>
      </c>
      <c r="P45" s="901">
        <f t="shared" si="6"/>
        <v>44</v>
      </c>
      <c r="Q45" s="901">
        <f t="shared" si="6"/>
        <v>2</v>
      </c>
    </row>
    <row r="46" spans="1:17" ht="14.25" customHeight="1">
      <c r="A46" s="746" t="s">
        <v>449</v>
      </c>
      <c r="B46" s="1052">
        <v>26</v>
      </c>
      <c r="C46" s="900">
        <v>0</v>
      </c>
      <c r="D46" s="1053">
        <f t="shared" si="5"/>
        <v>26</v>
      </c>
      <c r="E46" s="1053">
        <v>2</v>
      </c>
      <c r="F46" s="1053">
        <v>16</v>
      </c>
      <c r="G46" s="900">
        <v>0</v>
      </c>
      <c r="H46" s="900">
        <f t="shared" si="7"/>
        <v>16</v>
      </c>
      <c r="I46" s="900">
        <v>0</v>
      </c>
      <c r="J46" s="900"/>
      <c r="K46" s="900"/>
      <c r="L46" s="900"/>
      <c r="M46" s="900"/>
      <c r="N46" s="901">
        <f t="shared" si="6"/>
        <v>42</v>
      </c>
      <c r="O46" s="901">
        <f t="shared" si="6"/>
        <v>0</v>
      </c>
      <c r="P46" s="901">
        <f t="shared" si="6"/>
        <v>42</v>
      </c>
      <c r="Q46" s="901">
        <f t="shared" si="6"/>
        <v>2</v>
      </c>
    </row>
    <row r="47" spans="1:17" ht="14.25" customHeight="1">
      <c r="A47" s="746" t="s">
        <v>496</v>
      </c>
      <c r="B47" s="1052">
        <v>18</v>
      </c>
      <c r="C47" s="1053">
        <v>28</v>
      </c>
      <c r="D47" s="1053">
        <f t="shared" si="5"/>
        <v>46</v>
      </c>
      <c r="E47" s="900">
        <v>0</v>
      </c>
      <c r="F47" s="1053">
        <v>8</v>
      </c>
      <c r="G47" s="1053">
        <v>12</v>
      </c>
      <c r="H47" s="900">
        <f t="shared" si="7"/>
        <v>20</v>
      </c>
      <c r="I47" s="900">
        <v>0</v>
      </c>
      <c r="J47" s="900"/>
      <c r="K47" s="900"/>
      <c r="L47" s="900"/>
      <c r="M47" s="900"/>
      <c r="N47" s="901">
        <f t="shared" si="6"/>
        <v>26</v>
      </c>
      <c r="O47" s="901">
        <f t="shared" si="6"/>
        <v>40</v>
      </c>
      <c r="P47" s="901">
        <f t="shared" si="6"/>
        <v>66</v>
      </c>
      <c r="Q47" s="901">
        <f t="shared" si="6"/>
        <v>0</v>
      </c>
    </row>
    <row r="48" spans="1:17" ht="14.25" customHeight="1" thickBot="1">
      <c r="A48" s="746" t="s">
        <v>497</v>
      </c>
      <c r="B48" s="1052">
        <v>12</v>
      </c>
      <c r="C48" s="1053">
        <v>14</v>
      </c>
      <c r="D48" s="1053">
        <f t="shared" si="5"/>
        <v>26</v>
      </c>
      <c r="E48" s="900">
        <v>0</v>
      </c>
      <c r="F48" s="1053">
        <v>26</v>
      </c>
      <c r="G48" s="1053">
        <v>24</v>
      </c>
      <c r="H48" s="900">
        <f t="shared" si="7"/>
        <v>50</v>
      </c>
      <c r="I48" s="900">
        <v>0</v>
      </c>
      <c r="J48" s="900"/>
      <c r="K48" s="900"/>
      <c r="L48" s="900"/>
      <c r="M48" s="900"/>
      <c r="N48" s="901">
        <f t="shared" si="6"/>
        <v>38</v>
      </c>
      <c r="O48" s="901">
        <f t="shared" si="6"/>
        <v>38</v>
      </c>
      <c r="P48" s="901">
        <f t="shared" si="6"/>
        <v>76</v>
      </c>
      <c r="Q48" s="901">
        <f t="shared" si="6"/>
        <v>0</v>
      </c>
    </row>
    <row r="49" spans="1:35" ht="15" customHeight="1" thickBot="1">
      <c r="A49" s="758" t="s">
        <v>143</v>
      </c>
      <c r="B49" s="889">
        <v>384</v>
      </c>
      <c r="C49" s="890">
        <v>220</v>
      </c>
      <c r="D49" s="890">
        <f>+B49+C49</f>
        <v>604</v>
      </c>
      <c r="E49" s="644">
        <v>26</v>
      </c>
      <c r="F49" s="890">
        <v>176</v>
      </c>
      <c r="G49" s="890">
        <v>136</v>
      </c>
      <c r="H49" s="644">
        <f>+F49+G49</f>
        <v>312</v>
      </c>
      <c r="I49" s="644">
        <v>0</v>
      </c>
      <c r="J49" s="644">
        <v>12</v>
      </c>
      <c r="K49" s="644">
        <v>6</v>
      </c>
      <c r="L49" s="644">
        <f>+J49+K49</f>
        <v>18</v>
      </c>
      <c r="M49" s="644">
        <v>0</v>
      </c>
      <c r="N49" s="760">
        <f>+B49+F49+J49</f>
        <v>572</v>
      </c>
      <c r="O49" s="760">
        <f>+C49+G49+K49</f>
        <v>362</v>
      </c>
      <c r="P49" s="760">
        <f>+D49+H49+L49</f>
        <v>934</v>
      </c>
      <c r="Q49" s="891">
        <f>+E49+I49+M49</f>
        <v>26</v>
      </c>
    </row>
    <row r="50" spans="1:35">
      <c r="A50" s="749"/>
      <c r="B50" s="1054"/>
      <c r="C50" s="1055"/>
      <c r="D50" s="1055"/>
      <c r="E50" s="1056"/>
      <c r="F50" s="1055"/>
      <c r="G50" s="1055"/>
      <c r="H50" s="1055"/>
      <c r="I50" s="1056"/>
      <c r="J50" s="1056"/>
      <c r="K50" s="1056"/>
      <c r="L50" s="1056"/>
      <c r="M50" s="1056"/>
      <c r="N50" s="729"/>
      <c r="O50" s="729"/>
      <c r="P50" s="729"/>
      <c r="Q50" s="729"/>
    </row>
    <row r="51" spans="1:35">
      <c r="A51" s="1445" t="s">
        <v>812</v>
      </c>
      <c r="B51" s="1445"/>
      <c r="C51" s="1445"/>
      <c r="D51" s="1445"/>
      <c r="E51" s="1445"/>
      <c r="F51" s="1445"/>
      <c r="G51" s="1445"/>
      <c r="H51" s="1445"/>
      <c r="I51" s="1445"/>
      <c r="J51" s="1445"/>
      <c r="K51" s="1445"/>
      <c r="L51" s="1445"/>
      <c r="M51" s="1445"/>
      <c r="N51" s="1445"/>
      <c r="O51" s="1445"/>
      <c r="P51" s="1445"/>
      <c r="Q51" s="1445"/>
    </row>
    <row r="52" spans="1:35">
      <c r="A52" s="1445" t="s">
        <v>227</v>
      </c>
      <c r="B52" s="1445"/>
      <c r="C52" s="1445"/>
      <c r="D52" s="1445"/>
      <c r="E52" s="1445"/>
      <c r="F52" s="1445"/>
      <c r="G52" s="1445"/>
      <c r="H52" s="1445"/>
      <c r="I52" s="1445"/>
      <c r="J52" s="1445"/>
      <c r="K52" s="1445"/>
      <c r="L52" s="1445"/>
      <c r="M52" s="1445"/>
      <c r="N52" s="1445"/>
      <c r="O52" s="1445"/>
      <c r="P52" s="1445"/>
      <c r="Q52" s="1445"/>
    </row>
    <row r="53" spans="1:35" ht="11.1" customHeight="1">
      <c r="A53" s="749"/>
      <c r="B53" s="1311"/>
      <c r="C53" s="1312"/>
      <c r="D53" s="1312"/>
      <c r="E53" s="1312"/>
      <c r="F53" s="1312"/>
      <c r="G53" s="1312"/>
      <c r="H53" s="1312"/>
      <c r="I53" s="1312"/>
      <c r="J53" s="1312"/>
      <c r="K53" s="1312"/>
      <c r="L53" s="1312"/>
      <c r="M53" s="1312"/>
    </row>
    <row r="54" spans="1:35" s="656" customFormat="1" ht="9.6">
      <c r="A54" s="1758" t="s">
        <v>433</v>
      </c>
      <c r="B54" s="1857" t="s">
        <v>428</v>
      </c>
      <c r="C54" s="1858"/>
      <c r="D54" s="1858"/>
      <c r="E54" s="1859"/>
      <c r="F54" s="1857" t="s">
        <v>429</v>
      </c>
      <c r="G54" s="1858"/>
      <c r="H54" s="1858"/>
      <c r="I54" s="1859"/>
      <c r="J54" s="1720" t="s">
        <v>430</v>
      </c>
      <c r="K54" s="1721"/>
      <c r="L54" s="1721"/>
      <c r="M54" s="1722"/>
      <c r="N54" s="1723" t="s">
        <v>142</v>
      </c>
      <c r="O54" s="1724"/>
      <c r="P54" s="1724"/>
      <c r="Q54" s="1725"/>
    </row>
    <row r="55" spans="1:35" s="656" customFormat="1" ht="21" customHeight="1">
      <c r="A55" s="1759"/>
      <c r="B55" s="1366" t="s">
        <v>706</v>
      </c>
      <c r="C55" s="1366" t="s">
        <v>396</v>
      </c>
      <c r="D55" s="1367" t="s">
        <v>708</v>
      </c>
      <c r="E55" s="1367" t="s">
        <v>709</v>
      </c>
      <c r="F55" s="1366" t="s">
        <v>706</v>
      </c>
      <c r="G55" s="1366" t="s">
        <v>396</v>
      </c>
      <c r="H55" s="1367" t="s">
        <v>708</v>
      </c>
      <c r="I55" s="1367" t="s">
        <v>709</v>
      </c>
      <c r="J55" s="1366" t="s">
        <v>706</v>
      </c>
      <c r="K55" s="1366" t="s">
        <v>396</v>
      </c>
      <c r="L55" s="1367" t="s">
        <v>708</v>
      </c>
      <c r="M55" s="1367" t="s">
        <v>709</v>
      </c>
      <c r="N55" s="1366" t="s">
        <v>706</v>
      </c>
      <c r="O55" s="1366" t="s">
        <v>396</v>
      </c>
      <c r="P55" s="1367" t="s">
        <v>708</v>
      </c>
      <c r="Q55" s="1367" t="s">
        <v>709</v>
      </c>
    </row>
    <row r="56" spans="1:35">
      <c r="A56" s="1313" t="s">
        <v>435</v>
      </c>
      <c r="B56" s="901">
        <v>17</v>
      </c>
      <c r="C56" s="901">
        <v>3</v>
      </c>
      <c r="D56" s="901">
        <f>+B56+C56</f>
        <v>20</v>
      </c>
      <c r="E56" s="901">
        <v>0</v>
      </c>
      <c r="F56" s="901">
        <v>17</v>
      </c>
      <c r="G56" s="901">
        <v>1</v>
      </c>
      <c r="H56" s="901">
        <f>+F56+G56</f>
        <v>18</v>
      </c>
      <c r="I56" s="901">
        <v>0</v>
      </c>
      <c r="J56" s="901">
        <v>12</v>
      </c>
      <c r="K56" s="901">
        <v>2</v>
      </c>
      <c r="L56" s="901">
        <f>+J56+K56</f>
        <v>14</v>
      </c>
      <c r="M56" s="901">
        <v>0</v>
      </c>
      <c r="N56" s="901">
        <f t="shared" ref="N56:Q57" si="9">+B56+F56+J56</f>
        <v>46</v>
      </c>
      <c r="O56" s="901">
        <f t="shared" si="9"/>
        <v>6</v>
      </c>
      <c r="P56" s="901">
        <f t="shared" si="9"/>
        <v>52</v>
      </c>
      <c r="Q56" s="901">
        <f t="shared" si="9"/>
        <v>0</v>
      </c>
    </row>
    <row r="57" spans="1:35" ht="14.4" thickBot="1">
      <c r="A57" s="1313" t="s">
        <v>478</v>
      </c>
      <c r="B57" s="901">
        <v>11</v>
      </c>
      <c r="C57" s="901">
        <v>8</v>
      </c>
      <c r="D57" s="901">
        <f>+B57+C57</f>
        <v>19</v>
      </c>
      <c r="E57" s="901">
        <v>0</v>
      </c>
      <c r="F57" s="901">
        <v>11</v>
      </c>
      <c r="G57" s="901">
        <v>9</v>
      </c>
      <c r="H57" s="901">
        <f>+F57+G57</f>
        <v>20</v>
      </c>
      <c r="I57" s="901">
        <v>0</v>
      </c>
      <c r="J57" s="901">
        <v>11</v>
      </c>
      <c r="K57" s="901">
        <v>11</v>
      </c>
      <c r="L57" s="901">
        <f>+J57+K57</f>
        <v>22</v>
      </c>
      <c r="M57" s="901">
        <v>1</v>
      </c>
      <c r="N57" s="901">
        <f t="shared" si="9"/>
        <v>33</v>
      </c>
      <c r="O57" s="901">
        <f t="shared" si="9"/>
        <v>28</v>
      </c>
      <c r="P57" s="901">
        <f t="shared" si="9"/>
        <v>61</v>
      </c>
      <c r="Q57" s="901">
        <f t="shared" si="9"/>
        <v>1</v>
      </c>
    </row>
    <row r="58" spans="1:35" ht="17.25" customHeight="1" thickBot="1">
      <c r="A58" s="1137" t="s">
        <v>143</v>
      </c>
      <c r="B58" s="760">
        <f t="shared" ref="B58:Q58" si="10">+B56+B57</f>
        <v>28</v>
      </c>
      <c r="C58" s="760">
        <f t="shared" si="10"/>
        <v>11</v>
      </c>
      <c r="D58" s="760">
        <f t="shared" si="10"/>
        <v>39</v>
      </c>
      <c r="E58" s="760">
        <f t="shared" si="10"/>
        <v>0</v>
      </c>
      <c r="F58" s="760">
        <f t="shared" si="10"/>
        <v>28</v>
      </c>
      <c r="G58" s="760">
        <f t="shared" si="10"/>
        <v>10</v>
      </c>
      <c r="H58" s="760">
        <f t="shared" si="10"/>
        <v>38</v>
      </c>
      <c r="I58" s="760">
        <f t="shared" si="10"/>
        <v>0</v>
      </c>
      <c r="J58" s="760">
        <f t="shared" si="10"/>
        <v>23</v>
      </c>
      <c r="K58" s="760">
        <f t="shared" si="10"/>
        <v>13</v>
      </c>
      <c r="L58" s="760">
        <f t="shared" si="10"/>
        <v>36</v>
      </c>
      <c r="M58" s="760">
        <f t="shared" si="10"/>
        <v>1</v>
      </c>
      <c r="N58" s="760">
        <f t="shared" si="10"/>
        <v>79</v>
      </c>
      <c r="O58" s="760">
        <f t="shared" si="10"/>
        <v>34</v>
      </c>
      <c r="P58" s="891">
        <f t="shared" si="10"/>
        <v>113</v>
      </c>
      <c r="Q58" s="1138">
        <f t="shared" si="10"/>
        <v>1</v>
      </c>
    </row>
    <row r="59" spans="1:35" ht="30.75" customHeight="1">
      <c r="A59" s="226"/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</row>
    <row r="63" spans="1:35">
      <c r="AI63" s="507"/>
    </row>
  </sheetData>
  <mergeCells count="28">
    <mergeCell ref="A51:Q51"/>
    <mergeCell ref="A52:Q52"/>
    <mergeCell ref="A54:A55"/>
    <mergeCell ref="B54:E54"/>
    <mergeCell ref="F54:I54"/>
    <mergeCell ref="J54:M54"/>
    <mergeCell ref="N54:Q54"/>
    <mergeCell ref="A31:Q31"/>
    <mergeCell ref="A32:Q32"/>
    <mergeCell ref="A34:A35"/>
    <mergeCell ref="B34:E34"/>
    <mergeCell ref="F34:I34"/>
    <mergeCell ref="J34:M34"/>
    <mergeCell ref="N34:Q34"/>
    <mergeCell ref="A24:Q24"/>
    <mergeCell ref="A25:Q25"/>
    <mergeCell ref="A27:A28"/>
    <mergeCell ref="B27:E27"/>
    <mergeCell ref="F27:I27"/>
    <mergeCell ref="J27:M27"/>
    <mergeCell ref="N27:Q27"/>
    <mergeCell ref="A1:Q1"/>
    <mergeCell ref="A2:Q2"/>
    <mergeCell ref="A4:A5"/>
    <mergeCell ref="B4:E4"/>
    <mergeCell ref="F4:I4"/>
    <mergeCell ref="J4:M4"/>
    <mergeCell ref="N4:Q4"/>
  </mergeCells>
  <printOptions horizontalCentered="1"/>
  <pageMargins left="0.51181102362204722" right="0.31496062992125984" top="0.39370078740157483" bottom="0.35433070866141736" header="0.31496062992125984" footer="0.31496062992125984"/>
  <pageSetup paperSize="9" scale="95" orientation="landscape" r:id="rId1"/>
  <headerFooter>
    <oddFooter>&amp;C &amp;P</oddFooter>
  </headerFooter>
  <rowBreaks count="1" manualBreakCount="1">
    <brk id="30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I65"/>
  <sheetViews>
    <sheetView workbookViewId="0">
      <selection activeCell="M27" sqref="M27"/>
    </sheetView>
  </sheetViews>
  <sheetFormatPr baseColWidth="10" defaultRowHeight="13.8"/>
  <cols>
    <col min="1" max="1" width="21.88671875" style="222" customWidth="1"/>
    <col min="2" max="2" width="12.88671875" style="306" customWidth="1"/>
    <col min="3" max="4" width="11" style="216" customWidth="1"/>
    <col min="5" max="5" width="13.109375" style="216" customWidth="1"/>
    <col min="6" max="6" width="11" style="216" customWidth="1"/>
    <col min="7" max="11" width="9.6640625" style="478" customWidth="1"/>
    <col min="12" max="184" width="11.44140625" style="478"/>
    <col min="185" max="185" width="20.5546875" style="478" customWidth="1"/>
    <col min="186" max="186" width="12.88671875" style="478" customWidth="1"/>
    <col min="187" max="190" width="11" style="478" customWidth="1"/>
    <col min="191" max="440" width="11.44140625" style="478"/>
    <col min="441" max="441" width="20.5546875" style="478" customWidth="1"/>
    <col min="442" max="442" width="12.88671875" style="478" customWidth="1"/>
    <col min="443" max="446" width="11" style="478" customWidth="1"/>
    <col min="447" max="696" width="11.44140625" style="478"/>
    <col min="697" max="697" width="20.5546875" style="478" customWidth="1"/>
    <col min="698" max="698" width="12.88671875" style="478" customWidth="1"/>
    <col min="699" max="702" width="11" style="478" customWidth="1"/>
    <col min="703" max="952" width="11.44140625" style="478"/>
    <col min="953" max="953" width="20.5546875" style="478" customWidth="1"/>
    <col min="954" max="954" width="12.88671875" style="478" customWidth="1"/>
    <col min="955" max="958" width="11" style="478" customWidth="1"/>
    <col min="959" max="1208" width="11.44140625" style="478"/>
    <col min="1209" max="1209" width="20.5546875" style="478" customWidth="1"/>
    <col min="1210" max="1210" width="12.88671875" style="478" customWidth="1"/>
    <col min="1211" max="1214" width="11" style="478" customWidth="1"/>
    <col min="1215" max="1464" width="11.44140625" style="478"/>
    <col min="1465" max="1465" width="20.5546875" style="478" customWidth="1"/>
    <col min="1466" max="1466" width="12.88671875" style="478" customWidth="1"/>
    <col min="1467" max="1470" width="11" style="478" customWidth="1"/>
    <col min="1471" max="1720" width="11.44140625" style="478"/>
    <col min="1721" max="1721" width="20.5546875" style="478" customWidth="1"/>
    <col min="1722" max="1722" width="12.88671875" style="478" customWidth="1"/>
    <col min="1723" max="1726" width="11" style="478" customWidth="1"/>
    <col min="1727" max="1976" width="11.44140625" style="478"/>
    <col min="1977" max="1977" width="20.5546875" style="478" customWidth="1"/>
    <col min="1978" max="1978" width="12.88671875" style="478" customWidth="1"/>
    <col min="1979" max="1982" width="11" style="478" customWidth="1"/>
    <col min="1983" max="2232" width="11.44140625" style="478"/>
    <col min="2233" max="2233" width="20.5546875" style="478" customWidth="1"/>
    <col min="2234" max="2234" width="12.88671875" style="478" customWidth="1"/>
    <col min="2235" max="2238" width="11" style="478" customWidth="1"/>
    <col min="2239" max="2488" width="11.44140625" style="478"/>
    <col min="2489" max="2489" width="20.5546875" style="478" customWidth="1"/>
    <col min="2490" max="2490" width="12.88671875" style="478" customWidth="1"/>
    <col min="2491" max="2494" width="11" style="478" customWidth="1"/>
    <col min="2495" max="2744" width="11.44140625" style="478"/>
    <col min="2745" max="2745" width="20.5546875" style="478" customWidth="1"/>
    <col min="2746" max="2746" width="12.88671875" style="478" customWidth="1"/>
    <col min="2747" max="2750" width="11" style="478" customWidth="1"/>
    <col min="2751" max="3000" width="11.44140625" style="478"/>
    <col min="3001" max="3001" width="20.5546875" style="478" customWidth="1"/>
    <col min="3002" max="3002" width="12.88671875" style="478" customWidth="1"/>
    <col min="3003" max="3006" width="11" style="478" customWidth="1"/>
    <col min="3007" max="3256" width="11.44140625" style="478"/>
    <col min="3257" max="3257" width="20.5546875" style="478" customWidth="1"/>
    <col min="3258" max="3258" width="12.88671875" style="478" customWidth="1"/>
    <col min="3259" max="3262" width="11" style="478" customWidth="1"/>
    <col min="3263" max="3512" width="11.44140625" style="478"/>
    <col min="3513" max="3513" width="20.5546875" style="478" customWidth="1"/>
    <col min="3514" max="3514" width="12.88671875" style="478" customWidth="1"/>
    <col min="3515" max="3518" width="11" style="478" customWidth="1"/>
    <col min="3519" max="3768" width="11.44140625" style="478"/>
    <col min="3769" max="3769" width="20.5546875" style="478" customWidth="1"/>
    <col min="3770" max="3770" width="12.88671875" style="478" customWidth="1"/>
    <col min="3771" max="3774" width="11" style="478" customWidth="1"/>
    <col min="3775" max="4024" width="11.44140625" style="478"/>
    <col min="4025" max="4025" width="20.5546875" style="478" customWidth="1"/>
    <col min="4026" max="4026" width="12.88671875" style="478" customWidth="1"/>
    <col min="4027" max="4030" width="11" style="478" customWidth="1"/>
    <col min="4031" max="4280" width="11.44140625" style="478"/>
    <col min="4281" max="4281" width="20.5546875" style="478" customWidth="1"/>
    <col min="4282" max="4282" width="12.88671875" style="478" customWidth="1"/>
    <col min="4283" max="4286" width="11" style="478" customWidth="1"/>
    <col min="4287" max="4536" width="11.44140625" style="478"/>
    <col min="4537" max="4537" width="20.5546875" style="478" customWidth="1"/>
    <col min="4538" max="4538" width="12.88671875" style="478" customWidth="1"/>
    <col min="4539" max="4542" width="11" style="478" customWidth="1"/>
    <col min="4543" max="4792" width="11.44140625" style="478"/>
    <col min="4793" max="4793" width="20.5546875" style="478" customWidth="1"/>
    <col min="4794" max="4794" width="12.88671875" style="478" customWidth="1"/>
    <col min="4795" max="4798" width="11" style="478" customWidth="1"/>
    <col min="4799" max="5048" width="11.44140625" style="478"/>
    <col min="5049" max="5049" width="20.5546875" style="478" customWidth="1"/>
    <col min="5050" max="5050" width="12.88671875" style="478" customWidth="1"/>
    <col min="5051" max="5054" width="11" style="478" customWidth="1"/>
    <col min="5055" max="5304" width="11.44140625" style="478"/>
    <col min="5305" max="5305" width="20.5546875" style="478" customWidth="1"/>
    <col min="5306" max="5306" width="12.88671875" style="478" customWidth="1"/>
    <col min="5307" max="5310" width="11" style="478" customWidth="1"/>
    <col min="5311" max="5560" width="11.44140625" style="478"/>
    <col min="5561" max="5561" width="20.5546875" style="478" customWidth="1"/>
    <col min="5562" max="5562" width="12.88671875" style="478" customWidth="1"/>
    <col min="5563" max="5566" width="11" style="478" customWidth="1"/>
    <col min="5567" max="5816" width="11.44140625" style="478"/>
    <col min="5817" max="5817" width="20.5546875" style="478" customWidth="1"/>
    <col min="5818" max="5818" width="12.88671875" style="478" customWidth="1"/>
    <col min="5819" max="5822" width="11" style="478" customWidth="1"/>
    <col min="5823" max="6072" width="11.44140625" style="478"/>
    <col min="6073" max="6073" width="20.5546875" style="478" customWidth="1"/>
    <col min="6074" max="6074" width="12.88671875" style="478" customWidth="1"/>
    <col min="6075" max="6078" width="11" style="478" customWidth="1"/>
    <col min="6079" max="6328" width="11.44140625" style="478"/>
    <col min="6329" max="6329" width="20.5546875" style="478" customWidth="1"/>
    <col min="6330" max="6330" width="12.88671875" style="478" customWidth="1"/>
    <col min="6331" max="6334" width="11" style="478" customWidth="1"/>
    <col min="6335" max="6584" width="11.44140625" style="478"/>
    <col min="6585" max="6585" width="20.5546875" style="478" customWidth="1"/>
    <col min="6586" max="6586" width="12.88671875" style="478" customWidth="1"/>
    <col min="6587" max="6590" width="11" style="478" customWidth="1"/>
    <col min="6591" max="6840" width="11.44140625" style="478"/>
    <col min="6841" max="6841" width="20.5546875" style="478" customWidth="1"/>
    <col min="6842" max="6842" width="12.88671875" style="478" customWidth="1"/>
    <col min="6843" max="6846" width="11" style="478" customWidth="1"/>
    <col min="6847" max="7096" width="11.44140625" style="478"/>
    <col min="7097" max="7097" width="20.5546875" style="478" customWidth="1"/>
    <col min="7098" max="7098" width="12.88671875" style="478" customWidth="1"/>
    <col min="7099" max="7102" width="11" style="478" customWidth="1"/>
    <col min="7103" max="7352" width="11.44140625" style="478"/>
    <col min="7353" max="7353" width="20.5546875" style="478" customWidth="1"/>
    <col min="7354" max="7354" width="12.88671875" style="478" customWidth="1"/>
    <col min="7355" max="7358" width="11" style="478" customWidth="1"/>
    <col min="7359" max="7608" width="11.44140625" style="478"/>
    <col min="7609" max="7609" width="20.5546875" style="478" customWidth="1"/>
    <col min="7610" max="7610" width="12.88671875" style="478" customWidth="1"/>
    <col min="7611" max="7614" width="11" style="478" customWidth="1"/>
    <col min="7615" max="7864" width="11.44140625" style="478"/>
    <col min="7865" max="7865" width="20.5546875" style="478" customWidth="1"/>
    <col min="7866" max="7866" width="12.88671875" style="478" customWidth="1"/>
    <col min="7867" max="7870" width="11" style="478" customWidth="1"/>
    <col min="7871" max="8120" width="11.44140625" style="478"/>
    <col min="8121" max="8121" width="20.5546875" style="478" customWidth="1"/>
    <col min="8122" max="8122" width="12.88671875" style="478" customWidth="1"/>
    <col min="8123" max="8126" width="11" style="478" customWidth="1"/>
    <col min="8127" max="8376" width="11.44140625" style="478"/>
    <col min="8377" max="8377" width="20.5546875" style="478" customWidth="1"/>
    <col min="8378" max="8378" width="12.88671875" style="478" customWidth="1"/>
    <col min="8379" max="8382" width="11" style="478" customWidth="1"/>
    <col min="8383" max="8632" width="11.44140625" style="478"/>
    <col min="8633" max="8633" width="20.5546875" style="478" customWidth="1"/>
    <col min="8634" max="8634" width="12.88671875" style="478" customWidth="1"/>
    <col min="8635" max="8638" width="11" style="478" customWidth="1"/>
    <col min="8639" max="8888" width="11.44140625" style="478"/>
    <col min="8889" max="8889" width="20.5546875" style="478" customWidth="1"/>
    <col min="8890" max="8890" width="12.88671875" style="478" customWidth="1"/>
    <col min="8891" max="8894" width="11" style="478" customWidth="1"/>
    <col min="8895" max="9144" width="11.44140625" style="478"/>
    <col min="9145" max="9145" width="20.5546875" style="478" customWidth="1"/>
    <col min="9146" max="9146" width="12.88671875" style="478" customWidth="1"/>
    <col min="9147" max="9150" width="11" style="478" customWidth="1"/>
    <col min="9151" max="9400" width="11.44140625" style="478"/>
    <col min="9401" max="9401" width="20.5546875" style="478" customWidth="1"/>
    <col min="9402" max="9402" width="12.88671875" style="478" customWidth="1"/>
    <col min="9403" max="9406" width="11" style="478" customWidth="1"/>
    <col min="9407" max="9656" width="11.44140625" style="478"/>
    <col min="9657" max="9657" width="20.5546875" style="478" customWidth="1"/>
    <col min="9658" max="9658" width="12.88671875" style="478" customWidth="1"/>
    <col min="9659" max="9662" width="11" style="478" customWidth="1"/>
    <col min="9663" max="9912" width="11.44140625" style="478"/>
    <col min="9913" max="9913" width="20.5546875" style="478" customWidth="1"/>
    <col min="9914" max="9914" width="12.88671875" style="478" customWidth="1"/>
    <col min="9915" max="9918" width="11" style="478" customWidth="1"/>
    <col min="9919" max="10168" width="11.44140625" style="478"/>
    <col min="10169" max="10169" width="20.5546875" style="478" customWidth="1"/>
    <col min="10170" max="10170" width="12.88671875" style="478" customWidth="1"/>
    <col min="10171" max="10174" width="11" style="478" customWidth="1"/>
    <col min="10175" max="10424" width="11.44140625" style="478"/>
    <col min="10425" max="10425" width="20.5546875" style="478" customWidth="1"/>
    <col min="10426" max="10426" width="12.88671875" style="478" customWidth="1"/>
    <col min="10427" max="10430" width="11" style="478" customWidth="1"/>
    <col min="10431" max="10680" width="11.44140625" style="478"/>
    <col min="10681" max="10681" width="20.5546875" style="478" customWidth="1"/>
    <col min="10682" max="10682" width="12.88671875" style="478" customWidth="1"/>
    <col min="10683" max="10686" width="11" style="478" customWidth="1"/>
    <col min="10687" max="10936" width="11.44140625" style="478"/>
    <col min="10937" max="10937" width="20.5546875" style="478" customWidth="1"/>
    <col min="10938" max="10938" width="12.88671875" style="478" customWidth="1"/>
    <col min="10939" max="10942" width="11" style="478" customWidth="1"/>
    <col min="10943" max="11192" width="11.44140625" style="478"/>
    <col min="11193" max="11193" width="20.5546875" style="478" customWidth="1"/>
    <col min="11194" max="11194" width="12.88671875" style="478" customWidth="1"/>
    <col min="11195" max="11198" width="11" style="478" customWidth="1"/>
    <col min="11199" max="11448" width="11.44140625" style="478"/>
    <col min="11449" max="11449" width="20.5546875" style="478" customWidth="1"/>
    <col min="11450" max="11450" width="12.88671875" style="478" customWidth="1"/>
    <col min="11451" max="11454" width="11" style="478" customWidth="1"/>
    <col min="11455" max="11704" width="11.44140625" style="478"/>
    <col min="11705" max="11705" width="20.5546875" style="478" customWidth="1"/>
    <col min="11706" max="11706" width="12.88671875" style="478" customWidth="1"/>
    <col min="11707" max="11710" width="11" style="478" customWidth="1"/>
    <col min="11711" max="11960" width="11.44140625" style="478"/>
    <col min="11961" max="11961" width="20.5546875" style="478" customWidth="1"/>
    <col min="11962" max="11962" width="12.88671875" style="478" customWidth="1"/>
    <col min="11963" max="11966" width="11" style="478" customWidth="1"/>
    <col min="11967" max="12216" width="11.44140625" style="478"/>
    <col min="12217" max="12217" width="20.5546875" style="478" customWidth="1"/>
    <col min="12218" max="12218" width="12.88671875" style="478" customWidth="1"/>
    <col min="12219" max="12222" width="11" style="478" customWidth="1"/>
    <col min="12223" max="12472" width="11.44140625" style="478"/>
    <col min="12473" max="12473" width="20.5546875" style="478" customWidth="1"/>
    <col min="12474" max="12474" width="12.88671875" style="478" customWidth="1"/>
    <col min="12475" max="12478" width="11" style="478" customWidth="1"/>
    <col min="12479" max="12728" width="11.44140625" style="478"/>
    <col min="12729" max="12729" width="20.5546875" style="478" customWidth="1"/>
    <col min="12730" max="12730" width="12.88671875" style="478" customWidth="1"/>
    <col min="12731" max="12734" width="11" style="478" customWidth="1"/>
    <col min="12735" max="12984" width="11.44140625" style="478"/>
    <col min="12985" max="12985" width="20.5546875" style="478" customWidth="1"/>
    <col min="12986" max="12986" width="12.88671875" style="478" customWidth="1"/>
    <col min="12987" max="12990" width="11" style="478" customWidth="1"/>
    <col min="12991" max="13240" width="11.44140625" style="478"/>
    <col min="13241" max="13241" width="20.5546875" style="478" customWidth="1"/>
    <col min="13242" max="13242" width="12.88671875" style="478" customWidth="1"/>
    <col min="13243" max="13246" width="11" style="478" customWidth="1"/>
    <col min="13247" max="13496" width="11.44140625" style="478"/>
    <col min="13497" max="13497" width="20.5546875" style="478" customWidth="1"/>
    <col min="13498" max="13498" width="12.88671875" style="478" customWidth="1"/>
    <col min="13499" max="13502" width="11" style="478" customWidth="1"/>
    <col min="13503" max="13752" width="11.44140625" style="478"/>
    <col min="13753" max="13753" width="20.5546875" style="478" customWidth="1"/>
    <col min="13754" max="13754" width="12.88671875" style="478" customWidth="1"/>
    <col min="13755" max="13758" width="11" style="478" customWidth="1"/>
    <col min="13759" max="14008" width="11.44140625" style="478"/>
    <col min="14009" max="14009" width="20.5546875" style="478" customWidth="1"/>
    <col min="14010" max="14010" width="12.88671875" style="478" customWidth="1"/>
    <col min="14011" max="14014" width="11" style="478" customWidth="1"/>
    <col min="14015" max="14264" width="11.44140625" style="478"/>
    <col min="14265" max="14265" width="20.5546875" style="478" customWidth="1"/>
    <col min="14266" max="14266" width="12.88671875" style="478" customWidth="1"/>
    <col min="14267" max="14270" width="11" style="478" customWidth="1"/>
    <col min="14271" max="14520" width="11.44140625" style="478"/>
    <col min="14521" max="14521" width="20.5546875" style="478" customWidth="1"/>
    <col min="14522" max="14522" width="12.88671875" style="478" customWidth="1"/>
    <col min="14523" max="14526" width="11" style="478" customWidth="1"/>
    <col min="14527" max="14776" width="11.44140625" style="478"/>
    <col min="14777" max="14777" width="20.5546875" style="478" customWidth="1"/>
    <col min="14778" max="14778" width="12.88671875" style="478" customWidth="1"/>
    <col min="14779" max="14782" width="11" style="478" customWidth="1"/>
    <col min="14783" max="15032" width="11.44140625" style="478"/>
    <col min="15033" max="15033" width="20.5546875" style="478" customWidth="1"/>
    <col min="15034" max="15034" width="12.88671875" style="478" customWidth="1"/>
    <col min="15035" max="15038" width="11" style="478" customWidth="1"/>
    <col min="15039" max="15288" width="11.44140625" style="478"/>
    <col min="15289" max="15289" width="20.5546875" style="478" customWidth="1"/>
    <col min="15290" max="15290" width="12.88671875" style="478" customWidth="1"/>
    <col min="15291" max="15294" width="11" style="478" customWidth="1"/>
    <col min="15295" max="15544" width="11.44140625" style="478"/>
    <col min="15545" max="15545" width="20.5546875" style="478" customWidth="1"/>
    <col min="15546" max="15546" width="12.88671875" style="478" customWidth="1"/>
    <col min="15547" max="15550" width="11" style="478" customWidth="1"/>
    <col min="15551" max="15800" width="11.44140625" style="478"/>
    <col min="15801" max="15801" width="20.5546875" style="478" customWidth="1"/>
    <col min="15802" max="15802" width="12.88671875" style="478" customWidth="1"/>
    <col min="15803" max="15806" width="11" style="478" customWidth="1"/>
    <col min="15807" max="16056" width="11.44140625" style="478"/>
    <col min="16057" max="16057" width="20.5546875" style="478" customWidth="1"/>
    <col min="16058" max="16058" width="12.88671875" style="478" customWidth="1"/>
    <col min="16059" max="16062" width="11" style="478" customWidth="1"/>
    <col min="16063" max="16384" width="11.44140625" style="478"/>
  </cols>
  <sheetData>
    <row r="1" spans="1:12" ht="11.25" customHeight="1">
      <c r="A1" s="739" t="s">
        <v>816</v>
      </c>
      <c r="B1" s="739"/>
      <c r="C1" s="739"/>
      <c r="D1" s="739"/>
      <c r="E1" s="739"/>
      <c r="F1" s="739"/>
      <c r="G1" s="739"/>
      <c r="H1" s="739"/>
      <c r="I1" s="739"/>
      <c r="J1" s="739"/>
      <c r="K1" s="739"/>
      <c r="L1" s="565"/>
    </row>
    <row r="2" spans="1:12" ht="10.5" customHeight="1">
      <c r="A2" s="739" t="s">
        <v>227</v>
      </c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565"/>
    </row>
    <row r="3" spans="1:12" s="656" customFormat="1" ht="12" customHeight="1">
      <c r="A3" s="1862" t="s">
        <v>146</v>
      </c>
      <c r="B3" s="1867" t="s">
        <v>719</v>
      </c>
      <c r="C3" s="1849" t="s">
        <v>714</v>
      </c>
      <c r="D3" s="1849" t="s">
        <v>720</v>
      </c>
      <c r="E3" s="1849" t="s">
        <v>518</v>
      </c>
      <c r="F3" s="1842" t="s">
        <v>715</v>
      </c>
      <c r="G3" s="1864" t="s">
        <v>718</v>
      </c>
      <c r="H3" s="1865"/>
      <c r="I3" s="1866"/>
      <c r="J3" s="1839" t="s">
        <v>167</v>
      </c>
      <c r="K3" s="1840"/>
      <c r="L3" s="1841"/>
    </row>
    <row r="4" spans="1:12" s="656" customFormat="1" ht="10.5" customHeight="1">
      <c r="A4" s="1863"/>
      <c r="B4" s="1868"/>
      <c r="C4" s="1850"/>
      <c r="D4" s="1850"/>
      <c r="E4" s="1850"/>
      <c r="F4" s="1843"/>
      <c r="G4" s="1317" t="s">
        <v>665</v>
      </c>
      <c r="H4" s="1317" t="s">
        <v>666</v>
      </c>
      <c r="I4" s="1318" t="s">
        <v>142</v>
      </c>
      <c r="J4" s="1319" t="s">
        <v>665</v>
      </c>
      <c r="K4" s="1319" t="s">
        <v>666</v>
      </c>
      <c r="L4" s="1319" t="s">
        <v>142</v>
      </c>
    </row>
    <row r="5" spans="1:12" ht="9.9" customHeight="1">
      <c r="A5" s="803" t="s">
        <v>8</v>
      </c>
      <c r="B5" s="804">
        <v>2</v>
      </c>
      <c r="C5" s="805">
        <v>10</v>
      </c>
      <c r="D5" s="805">
        <v>1</v>
      </c>
      <c r="E5" s="806"/>
      <c r="F5" s="807">
        <v>1</v>
      </c>
      <c r="G5" s="808">
        <v>2</v>
      </c>
      <c r="H5" s="808">
        <v>6</v>
      </c>
      <c r="I5" s="809">
        <f>+G5+H5</f>
        <v>8</v>
      </c>
      <c r="J5" s="810">
        <v>2</v>
      </c>
      <c r="K5" s="810">
        <v>1</v>
      </c>
      <c r="L5" s="809">
        <f>+J5+K5</f>
        <v>3</v>
      </c>
    </row>
    <row r="6" spans="1:12" ht="9.9" customHeight="1">
      <c r="A6" s="811" t="s">
        <v>14</v>
      </c>
      <c r="B6" s="812">
        <v>1</v>
      </c>
      <c r="C6" s="813">
        <v>11</v>
      </c>
      <c r="D6" s="813">
        <v>1</v>
      </c>
      <c r="E6" s="814"/>
      <c r="F6" s="815">
        <v>1</v>
      </c>
      <c r="G6" s="816">
        <v>11</v>
      </c>
      <c r="H6" s="816">
        <v>7</v>
      </c>
      <c r="I6" s="799">
        <f>+G6+H6</f>
        <v>18</v>
      </c>
      <c r="J6" s="816">
        <v>1</v>
      </c>
      <c r="K6" s="816">
        <v>1</v>
      </c>
      <c r="L6" s="799">
        <f>+J6+K6</f>
        <v>2</v>
      </c>
    </row>
    <row r="7" spans="1:12" ht="9.9" customHeight="1">
      <c r="A7" s="811" t="s">
        <v>19</v>
      </c>
      <c r="B7" s="812">
        <v>19</v>
      </c>
      <c r="C7" s="813">
        <v>114</v>
      </c>
      <c r="D7" s="813">
        <v>20</v>
      </c>
      <c r="E7" s="813">
        <v>8</v>
      </c>
      <c r="F7" s="815">
        <v>8</v>
      </c>
      <c r="G7" s="816">
        <v>151</v>
      </c>
      <c r="H7" s="816">
        <v>77</v>
      </c>
      <c r="I7" s="799">
        <f t="shared" ref="I7:I26" si="0">+G7+H7</f>
        <v>228</v>
      </c>
      <c r="J7" s="817">
        <v>21</v>
      </c>
      <c r="K7" s="817">
        <v>21</v>
      </c>
      <c r="L7" s="799">
        <f t="shared" ref="L7:L26" si="1">+J7+K7</f>
        <v>42</v>
      </c>
    </row>
    <row r="8" spans="1:12" ht="9.9" customHeight="1">
      <c r="A8" s="811" t="s">
        <v>28</v>
      </c>
      <c r="B8" s="812"/>
      <c r="C8" s="813"/>
      <c r="D8" s="813"/>
      <c r="E8" s="813"/>
      <c r="F8" s="815"/>
      <c r="G8" s="802"/>
      <c r="H8" s="802"/>
      <c r="I8" s="799"/>
      <c r="J8" s="802"/>
      <c r="K8" s="802"/>
      <c r="L8" s="799"/>
    </row>
    <row r="9" spans="1:12" ht="9.9" customHeight="1">
      <c r="A9" s="811" t="s">
        <v>35</v>
      </c>
      <c r="B9" s="812"/>
      <c r="C9" s="813"/>
      <c r="D9" s="813"/>
      <c r="E9" s="813"/>
      <c r="F9" s="815"/>
      <c r="G9" s="802"/>
      <c r="H9" s="802"/>
      <c r="I9" s="799"/>
      <c r="J9" s="802"/>
      <c r="K9" s="802"/>
      <c r="L9" s="799"/>
    </row>
    <row r="10" spans="1:12" ht="9.9" customHeight="1">
      <c r="A10" s="811" t="s">
        <v>40</v>
      </c>
      <c r="B10" s="812"/>
      <c r="C10" s="813"/>
      <c r="D10" s="813"/>
      <c r="E10" s="813"/>
      <c r="F10" s="815"/>
      <c r="G10" s="802"/>
      <c r="H10" s="802"/>
      <c r="I10" s="799"/>
      <c r="J10" s="802"/>
      <c r="K10" s="802"/>
      <c r="L10" s="799"/>
    </row>
    <row r="11" spans="1:12" ht="9.9" customHeight="1">
      <c r="A11" s="811" t="s">
        <v>511</v>
      </c>
      <c r="B11" s="812">
        <v>1</v>
      </c>
      <c r="C11" s="813">
        <v>3</v>
      </c>
      <c r="D11" s="814"/>
      <c r="E11" s="814"/>
      <c r="F11" s="815"/>
      <c r="G11" s="802">
        <v>9</v>
      </c>
      <c r="H11" s="802">
        <v>2</v>
      </c>
      <c r="I11" s="799">
        <f t="shared" si="0"/>
        <v>11</v>
      </c>
      <c r="J11" s="802">
        <v>2</v>
      </c>
      <c r="K11" s="802">
        <v>0</v>
      </c>
      <c r="L11" s="799">
        <f t="shared" si="1"/>
        <v>2</v>
      </c>
    </row>
    <row r="12" spans="1:12" ht="9.9" customHeight="1">
      <c r="A12" s="811" t="s">
        <v>54</v>
      </c>
      <c r="B12" s="812"/>
      <c r="C12" s="813"/>
      <c r="D12" s="814"/>
      <c r="E12" s="814"/>
      <c r="F12" s="815"/>
      <c r="G12" s="802"/>
      <c r="H12" s="802"/>
      <c r="I12" s="799"/>
      <c r="J12" s="802"/>
      <c r="K12" s="802"/>
      <c r="L12" s="799"/>
    </row>
    <row r="13" spans="1:12" ht="9.9" customHeight="1">
      <c r="A13" s="811" t="s">
        <v>501</v>
      </c>
      <c r="B13" s="812">
        <v>2</v>
      </c>
      <c r="C13" s="813">
        <v>12</v>
      </c>
      <c r="D13" s="814">
        <v>3</v>
      </c>
      <c r="E13" s="814"/>
      <c r="F13" s="815">
        <v>1</v>
      </c>
      <c r="G13" s="816">
        <v>14</v>
      </c>
      <c r="H13" s="816">
        <v>7</v>
      </c>
      <c r="I13" s="799">
        <f t="shared" si="0"/>
        <v>21</v>
      </c>
      <c r="J13" s="802">
        <v>3</v>
      </c>
      <c r="K13" s="802">
        <v>4</v>
      </c>
      <c r="L13" s="799">
        <f t="shared" si="1"/>
        <v>7</v>
      </c>
    </row>
    <row r="14" spans="1:12" ht="9.9" customHeight="1">
      <c r="A14" s="811" t="s">
        <v>68</v>
      </c>
      <c r="B14" s="812"/>
      <c r="C14" s="813"/>
      <c r="D14" s="814"/>
      <c r="E14" s="814"/>
      <c r="F14" s="815"/>
      <c r="G14" s="802"/>
      <c r="H14" s="802"/>
      <c r="I14" s="799"/>
      <c r="J14" s="802"/>
      <c r="K14" s="802"/>
      <c r="L14" s="799"/>
    </row>
    <row r="15" spans="1:12" ht="9.9" customHeight="1">
      <c r="A15" s="811" t="s">
        <v>502</v>
      </c>
      <c r="B15" s="812">
        <v>3</v>
      </c>
      <c r="C15" s="813">
        <v>19</v>
      </c>
      <c r="D15" s="814">
        <v>4</v>
      </c>
      <c r="E15" s="814">
        <v>1</v>
      </c>
      <c r="F15" s="818">
        <v>1</v>
      </c>
      <c r="G15" s="816">
        <v>31</v>
      </c>
      <c r="H15" s="816">
        <v>12</v>
      </c>
      <c r="I15" s="799">
        <f t="shared" si="0"/>
        <v>43</v>
      </c>
      <c r="J15" s="802">
        <v>1</v>
      </c>
      <c r="K15" s="802">
        <v>3</v>
      </c>
      <c r="L15" s="799">
        <f t="shared" si="1"/>
        <v>4</v>
      </c>
    </row>
    <row r="16" spans="1:12" ht="9.9" customHeight="1">
      <c r="A16" s="811" t="s">
        <v>79</v>
      </c>
      <c r="B16" s="812"/>
      <c r="C16" s="813"/>
      <c r="D16" s="814"/>
      <c r="E16" s="814"/>
      <c r="F16" s="818"/>
      <c r="G16" s="802"/>
      <c r="H16" s="802"/>
      <c r="I16" s="799"/>
      <c r="J16" s="802"/>
      <c r="K16" s="802"/>
      <c r="L16" s="799"/>
    </row>
    <row r="17" spans="1:12" ht="9.9" customHeight="1">
      <c r="A17" s="811" t="s">
        <v>82</v>
      </c>
      <c r="B17" s="812"/>
      <c r="C17" s="813"/>
      <c r="D17" s="814"/>
      <c r="E17" s="814"/>
      <c r="F17" s="818"/>
      <c r="G17" s="802"/>
      <c r="H17" s="802"/>
      <c r="I17" s="799"/>
      <c r="J17" s="802"/>
      <c r="K17" s="802"/>
      <c r="L17" s="799"/>
    </row>
    <row r="18" spans="1:12" ht="9.9" customHeight="1">
      <c r="A18" s="811" t="s">
        <v>503</v>
      </c>
      <c r="B18" s="812">
        <v>2</v>
      </c>
      <c r="C18" s="813">
        <v>9</v>
      </c>
      <c r="D18" s="813">
        <v>5</v>
      </c>
      <c r="E18" s="814">
        <v>1</v>
      </c>
      <c r="F18" s="815">
        <v>1</v>
      </c>
      <c r="G18" s="816">
        <v>16</v>
      </c>
      <c r="H18" s="816">
        <v>7</v>
      </c>
      <c r="I18" s="799">
        <f t="shared" si="0"/>
        <v>23</v>
      </c>
      <c r="J18" s="802">
        <v>1</v>
      </c>
      <c r="K18" s="802">
        <v>4</v>
      </c>
      <c r="L18" s="799">
        <f t="shared" si="1"/>
        <v>5</v>
      </c>
    </row>
    <row r="19" spans="1:12" ht="9.9" customHeight="1">
      <c r="A19" s="811" t="s">
        <v>94</v>
      </c>
      <c r="B19" s="812"/>
      <c r="C19" s="813"/>
      <c r="D19" s="813"/>
      <c r="E19" s="814"/>
      <c r="F19" s="815"/>
      <c r="G19" s="802"/>
      <c r="H19" s="802"/>
      <c r="I19" s="799"/>
      <c r="J19" s="802"/>
      <c r="K19" s="802"/>
      <c r="L19" s="799"/>
    </row>
    <row r="20" spans="1:12" ht="9.9" customHeight="1">
      <c r="A20" s="811" t="s">
        <v>98</v>
      </c>
      <c r="B20" s="812"/>
      <c r="C20" s="813"/>
      <c r="D20" s="813"/>
      <c r="E20" s="814"/>
      <c r="F20" s="815"/>
      <c r="G20" s="802"/>
      <c r="H20" s="802"/>
      <c r="I20" s="799"/>
      <c r="J20" s="802"/>
      <c r="K20" s="802"/>
      <c r="L20" s="799"/>
    </row>
    <row r="21" spans="1:12" ht="9.9" customHeight="1">
      <c r="A21" s="811" t="s">
        <v>102</v>
      </c>
      <c r="B21" s="812"/>
      <c r="C21" s="813"/>
      <c r="D21" s="813"/>
      <c r="E21" s="814"/>
      <c r="F21" s="815"/>
      <c r="G21" s="802"/>
      <c r="H21" s="802"/>
      <c r="I21" s="799"/>
      <c r="J21" s="802"/>
      <c r="K21" s="802"/>
      <c r="L21" s="799"/>
    </row>
    <row r="22" spans="1:12" ht="9.9" customHeight="1">
      <c r="A22" s="811" t="s">
        <v>108</v>
      </c>
      <c r="B22" s="812">
        <v>1</v>
      </c>
      <c r="C22" s="813">
        <v>3</v>
      </c>
      <c r="D22" s="813"/>
      <c r="E22" s="814"/>
      <c r="F22" s="815"/>
      <c r="G22" s="802">
        <v>2</v>
      </c>
      <c r="H22" s="802">
        <v>1</v>
      </c>
      <c r="I22" s="799">
        <f t="shared" si="0"/>
        <v>3</v>
      </c>
      <c r="J22" s="802">
        <v>1</v>
      </c>
      <c r="K22" s="802">
        <v>0</v>
      </c>
      <c r="L22" s="799">
        <f t="shared" si="1"/>
        <v>1</v>
      </c>
    </row>
    <row r="23" spans="1:12" ht="9.9" customHeight="1">
      <c r="A23" s="811" t="s">
        <v>114</v>
      </c>
      <c r="B23" s="812"/>
      <c r="C23" s="813"/>
      <c r="D23" s="813"/>
      <c r="E23" s="814"/>
      <c r="F23" s="815"/>
      <c r="G23" s="802"/>
      <c r="H23" s="802"/>
      <c r="I23" s="799"/>
      <c r="J23" s="802"/>
      <c r="K23" s="802"/>
      <c r="L23" s="799"/>
    </row>
    <row r="24" spans="1:12" ht="9.9" customHeight="1">
      <c r="A24" s="811" t="s">
        <v>119</v>
      </c>
      <c r="B24" s="812"/>
      <c r="C24" s="813"/>
      <c r="D24" s="813"/>
      <c r="E24" s="814"/>
      <c r="F24" s="815"/>
      <c r="G24" s="802"/>
      <c r="H24" s="802"/>
      <c r="I24" s="799"/>
      <c r="J24" s="802"/>
      <c r="K24" s="802"/>
      <c r="L24" s="799"/>
    </row>
    <row r="25" spans="1:12" ht="9.9" customHeight="1">
      <c r="A25" s="811" t="s">
        <v>505</v>
      </c>
      <c r="B25" s="812">
        <v>5</v>
      </c>
      <c r="C25" s="813">
        <v>21</v>
      </c>
      <c r="D25" s="814">
        <v>2</v>
      </c>
      <c r="E25" s="814">
        <v>1</v>
      </c>
      <c r="F25" s="815">
        <v>1</v>
      </c>
      <c r="G25" s="816">
        <v>17</v>
      </c>
      <c r="H25" s="816">
        <v>15</v>
      </c>
      <c r="I25" s="799">
        <f t="shared" si="0"/>
        <v>32</v>
      </c>
      <c r="J25" s="802">
        <v>8</v>
      </c>
      <c r="K25" s="802">
        <v>2</v>
      </c>
      <c r="L25" s="799">
        <f t="shared" si="1"/>
        <v>10</v>
      </c>
    </row>
    <row r="26" spans="1:12" ht="12" customHeight="1" thickBot="1">
      <c r="A26" s="819" t="s">
        <v>506</v>
      </c>
      <c r="B26" s="820">
        <v>1</v>
      </c>
      <c r="C26" s="821">
        <v>8</v>
      </c>
      <c r="D26" s="821">
        <v>3</v>
      </c>
      <c r="E26" s="822"/>
      <c r="F26" s="823">
        <v>3</v>
      </c>
      <c r="G26" s="824">
        <v>21</v>
      </c>
      <c r="H26" s="824">
        <v>3</v>
      </c>
      <c r="I26" s="799">
        <f t="shared" si="0"/>
        <v>24</v>
      </c>
      <c r="J26" s="825">
        <v>1</v>
      </c>
      <c r="K26" s="825">
        <v>2</v>
      </c>
      <c r="L26" s="799">
        <f t="shared" si="1"/>
        <v>3</v>
      </c>
    </row>
    <row r="27" spans="1:12" ht="11.25" customHeight="1" thickBot="1">
      <c r="A27" s="1320" t="s">
        <v>143</v>
      </c>
      <c r="B27" s="826">
        <f t="shared" ref="B27:G27" si="2">SUM(B5:B26)</f>
        <v>37</v>
      </c>
      <c r="C27" s="827">
        <f t="shared" si="2"/>
        <v>210</v>
      </c>
      <c r="D27" s="827">
        <f t="shared" si="2"/>
        <v>39</v>
      </c>
      <c r="E27" s="827">
        <f t="shared" si="2"/>
        <v>11</v>
      </c>
      <c r="F27" s="828">
        <f t="shared" si="2"/>
        <v>17</v>
      </c>
      <c r="G27" s="800">
        <f t="shared" si="2"/>
        <v>274</v>
      </c>
      <c r="H27" s="800">
        <f t="shared" ref="H27:K27" si="3">SUM(H5:H26)</f>
        <v>137</v>
      </c>
      <c r="I27" s="800">
        <f t="shared" si="3"/>
        <v>411</v>
      </c>
      <c r="J27" s="800">
        <f t="shared" si="3"/>
        <v>41</v>
      </c>
      <c r="K27" s="801">
        <f t="shared" si="3"/>
        <v>38</v>
      </c>
      <c r="L27" s="800">
        <f t="shared" ref="L27" si="4">SUM(L5:L26)</f>
        <v>79</v>
      </c>
    </row>
    <row r="28" spans="1:12" ht="6" customHeight="1">
      <c r="A28" s="749"/>
      <c r="B28" s="750"/>
      <c r="C28" s="751"/>
      <c r="D28" s="751"/>
      <c r="E28" s="751"/>
      <c r="F28" s="751"/>
      <c r="G28" s="752"/>
      <c r="H28" s="752"/>
      <c r="I28" s="752"/>
      <c r="J28" s="752"/>
      <c r="K28" s="752"/>
    </row>
    <row r="29" spans="1:12" ht="10.5" customHeight="1">
      <c r="A29" s="739" t="s">
        <v>813</v>
      </c>
      <c r="B29" s="739"/>
      <c r="C29" s="739"/>
      <c r="D29" s="739"/>
      <c r="E29" s="739"/>
      <c r="F29" s="739"/>
      <c r="G29" s="739"/>
      <c r="H29" s="739"/>
      <c r="I29" s="739"/>
      <c r="J29" s="739"/>
      <c r="K29" s="739"/>
      <c r="L29" s="565"/>
    </row>
    <row r="30" spans="1:12" ht="9.75" customHeight="1">
      <c r="A30" s="739" t="s">
        <v>227</v>
      </c>
      <c r="B30" s="739"/>
      <c r="C30" s="739"/>
      <c r="D30" s="739"/>
      <c r="E30" s="739"/>
      <c r="F30" s="739"/>
      <c r="G30" s="739"/>
      <c r="H30" s="739"/>
      <c r="I30" s="739"/>
      <c r="J30" s="739"/>
      <c r="K30" s="739"/>
      <c r="L30" s="565"/>
    </row>
    <row r="31" spans="1:12" s="656" customFormat="1" ht="11.25" customHeight="1">
      <c r="A31" s="1837" t="s">
        <v>457</v>
      </c>
      <c r="B31" s="1869" t="s">
        <v>719</v>
      </c>
      <c r="C31" s="1849" t="s">
        <v>714</v>
      </c>
      <c r="D31" s="1849" t="s">
        <v>720</v>
      </c>
      <c r="E31" s="1849" t="s">
        <v>518</v>
      </c>
      <c r="F31" s="1842" t="s">
        <v>715</v>
      </c>
      <c r="G31" s="1864" t="s">
        <v>718</v>
      </c>
      <c r="H31" s="1865"/>
      <c r="I31" s="1866"/>
      <c r="J31" s="1839" t="s">
        <v>167</v>
      </c>
      <c r="K31" s="1840"/>
      <c r="L31" s="1841"/>
    </row>
    <row r="32" spans="1:12" s="656" customFormat="1" ht="10.5" customHeight="1">
      <c r="A32" s="1838"/>
      <c r="B32" s="1870"/>
      <c r="C32" s="1850"/>
      <c r="D32" s="1850"/>
      <c r="E32" s="1850"/>
      <c r="F32" s="1843"/>
      <c r="G32" s="1317" t="s">
        <v>665</v>
      </c>
      <c r="H32" s="1317" t="s">
        <v>666</v>
      </c>
      <c r="I32" s="1318" t="s">
        <v>142</v>
      </c>
      <c r="J32" s="1319" t="s">
        <v>665</v>
      </c>
      <c r="K32" s="1319" t="s">
        <v>666</v>
      </c>
      <c r="L32" s="1319" t="s">
        <v>142</v>
      </c>
    </row>
    <row r="33" spans="1:12" ht="9.9" customHeight="1">
      <c r="A33" s="1019" t="s">
        <v>498</v>
      </c>
      <c r="B33" s="1020"/>
      <c r="C33" s="1021"/>
      <c r="D33" s="1021"/>
      <c r="E33" s="1022"/>
      <c r="F33" s="1023"/>
      <c r="G33" s="1024"/>
      <c r="H33" s="1024"/>
      <c r="I33" s="1025"/>
      <c r="J33" s="1024"/>
      <c r="K33" s="1024"/>
      <c r="L33" s="1025"/>
    </row>
    <row r="34" spans="1:12" ht="9.9" customHeight="1">
      <c r="A34" s="1026" t="s">
        <v>521</v>
      </c>
      <c r="B34" s="812">
        <v>1</v>
      </c>
      <c r="C34" s="813">
        <v>2</v>
      </c>
      <c r="D34" s="814"/>
      <c r="E34" s="814"/>
      <c r="F34" s="815"/>
      <c r="G34" s="1027">
        <v>2</v>
      </c>
      <c r="H34" s="802">
        <v>0</v>
      </c>
      <c r="I34" s="799">
        <f t="shared" ref="I34:I55" si="5">+G34+H34</f>
        <v>2</v>
      </c>
      <c r="J34" s="802">
        <v>1</v>
      </c>
      <c r="K34" s="802">
        <v>0</v>
      </c>
      <c r="L34" s="799">
        <f t="shared" ref="L34:L55" si="6">+J34+K34</f>
        <v>1</v>
      </c>
    </row>
    <row r="35" spans="1:12" ht="9.9" customHeight="1">
      <c r="A35" s="1028" t="s">
        <v>522</v>
      </c>
      <c r="B35" s="812">
        <v>1</v>
      </c>
      <c r="C35" s="813">
        <v>8</v>
      </c>
      <c r="D35" s="813">
        <v>1</v>
      </c>
      <c r="E35" s="814" t="s">
        <v>517</v>
      </c>
      <c r="F35" s="818">
        <v>1</v>
      </c>
      <c r="G35" s="802">
        <v>0</v>
      </c>
      <c r="H35" s="802">
        <v>6</v>
      </c>
      <c r="I35" s="799">
        <f t="shared" si="5"/>
        <v>6</v>
      </c>
      <c r="J35" s="802">
        <v>1</v>
      </c>
      <c r="K35" s="802">
        <v>1</v>
      </c>
      <c r="L35" s="799">
        <f t="shared" si="6"/>
        <v>2</v>
      </c>
    </row>
    <row r="36" spans="1:12" ht="9.9" customHeight="1">
      <c r="A36" s="1029" t="s">
        <v>499</v>
      </c>
      <c r="B36" s="812"/>
      <c r="C36" s="813"/>
      <c r="D36" s="813"/>
      <c r="E36" s="814"/>
      <c r="F36" s="815"/>
      <c r="G36" s="802"/>
      <c r="H36" s="802"/>
      <c r="I36" s="799"/>
      <c r="J36" s="802"/>
      <c r="K36" s="802"/>
      <c r="L36" s="799"/>
    </row>
    <row r="37" spans="1:12" ht="9.9" customHeight="1">
      <c r="A37" s="1028" t="s">
        <v>523</v>
      </c>
      <c r="B37" s="812">
        <v>1</v>
      </c>
      <c r="C37" s="813">
        <v>11</v>
      </c>
      <c r="D37" s="813">
        <v>1</v>
      </c>
      <c r="E37" s="814" t="s">
        <v>517</v>
      </c>
      <c r="F37" s="815">
        <v>1</v>
      </c>
      <c r="G37" s="802">
        <v>11</v>
      </c>
      <c r="H37" s="802">
        <v>7</v>
      </c>
      <c r="I37" s="799">
        <f t="shared" si="5"/>
        <v>18</v>
      </c>
      <c r="J37" s="802">
        <v>1</v>
      </c>
      <c r="K37" s="802">
        <v>1</v>
      </c>
      <c r="L37" s="799">
        <f t="shared" si="6"/>
        <v>2</v>
      </c>
    </row>
    <row r="38" spans="1:12" ht="9.9" customHeight="1">
      <c r="A38" s="1029" t="s">
        <v>500</v>
      </c>
      <c r="B38" s="812"/>
      <c r="C38" s="813"/>
      <c r="D38" s="813"/>
      <c r="E38" s="813"/>
      <c r="F38" s="815"/>
      <c r="G38" s="802"/>
      <c r="H38" s="802"/>
      <c r="I38" s="799"/>
      <c r="J38" s="802"/>
      <c r="K38" s="802"/>
      <c r="L38" s="799"/>
    </row>
    <row r="39" spans="1:12" ht="9.9" customHeight="1">
      <c r="A39" s="1028" t="s">
        <v>524</v>
      </c>
      <c r="B39" s="812">
        <v>4</v>
      </c>
      <c r="C39" s="813">
        <v>24</v>
      </c>
      <c r="D39" s="813">
        <v>9</v>
      </c>
      <c r="E39" s="813"/>
      <c r="F39" s="818">
        <v>1</v>
      </c>
      <c r="G39" s="802">
        <v>14</v>
      </c>
      <c r="H39" s="802">
        <v>14</v>
      </c>
      <c r="I39" s="799">
        <f t="shared" si="5"/>
        <v>28</v>
      </c>
      <c r="J39" s="802">
        <v>3</v>
      </c>
      <c r="K39" s="802">
        <v>5</v>
      </c>
      <c r="L39" s="799">
        <f t="shared" si="6"/>
        <v>8</v>
      </c>
    </row>
    <row r="40" spans="1:12" ht="9.9" customHeight="1">
      <c r="A40" s="1028" t="s">
        <v>525</v>
      </c>
      <c r="B40" s="812">
        <v>2</v>
      </c>
      <c r="C40" s="813">
        <v>10</v>
      </c>
      <c r="D40" s="813">
        <v>1</v>
      </c>
      <c r="E40" s="813"/>
      <c r="F40" s="818"/>
      <c r="G40" s="802">
        <v>7</v>
      </c>
      <c r="H40" s="802">
        <v>4</v>
      </c>
      <c r="I40" s="799">
        <f t="shared" si="5"/>
        <v>11</v>
      </c>
      <c r="J40" s="802">
        <v>0</v>
      </c>
      <c r="K40" s="802">
        <v>3</v>
      </c>
      <c r="L40" s="799">
        <f t="shared" si="6"/>
        <v>3</v>
      </c>
    </row>
    <row r="41" spans="1:12" ht="9.9" customHeight="1">
      <c r="A41" s="1028" t="s">
        <v>526</v>
      </c>
      <c r="B41" s="812">
        <v>13</v>
      </c>
      <c r="C41" s="813">
        <v>80</v>
      </c>
      <c r="D41" s="813">
        <v>10</v>
      </c>
      <c r="E41" s="813">
        <v>8</v>
      </c>
      <c r="F41" s="818">
        <v>7</v>
      </c>
      <c r="G41" s="802">
        <v>130</v>
      </c>
      <c r="H41" s="802">
        <v>59</v>
      </c>
      <c r="I41" s="799">
        <f t="shared" si="5"/>
        <v>189</v>
      </c>
      <c r="J41" s="802">
        <v>18</v>
      </c>
      <c r="K41" s="802">
        <v>13</v>
      </c>
      <c r="L41" s="799">
        <f t="shared" si="6"/>
        <v>31</v>
      </c>
    </row>
    <row r="42" spans="1:12" ht="9.9" customHeight="1">
      <c r="A42" s="1029" t="s">
        <v>511</v>
      </c>
      <c r="B42" s="812"/>
      <c r="C42" s="813"/>
      <c r="D42" s="814"/>
      <c r="E42" s="814"/>
      <c r="F42" s="815"/>
      <c r="G42" s="802"/>
      <c r="H42" s="802"/>
      <c r="I42" s="799"/>
      <c r="J42" s="802"/>
      <c r="K42" s="802"/>
      <c r="L42" s="799"/>
    </row>
    <row r="43" spans="1:12" ht="9.9" customHeight="1">
      <c r="A43" s="1028" t="s">
        <v>528</v>
      </c>
      <c r="B43" s="812">
        <v>1</v>
      </c>
      <c r="C43" s="813">
        <v>3</v>
      </c>
      <c r="D43" s="814"/>
      <c r="E43" s="814"/>
      <c r="F43" s="815"/>
      <c r="G43" s="802">
        <v>9</v>
      </c>
      <c r="H43" s="802">
        <v>2</v>
      </c>
      <c r="I43" s="799">
        <f t="shared" si="5"/>
        <v>11</v>
      </c>
      <c r="J43" s="802">
        <v>2</v>
      </c>
      <c r="K43" s="802">
        <v>0</v>
      </c>
      <c r="L43" s="799">
        <f t="shared" si="6"/>
        <v>2</v>
      </c>
    </row>
    <row r="44" spans="1:12" ht="9.9" customHeight="1">
      <c r="A44" s="1029" t="s">
        <v>501</v>
      </c>
      <c r="B44" s="812"/>
      <c r="C44" s="813"/>
      <c r="D44" s="814"/>
      <c r="E44" s="814"/>
      <c r="F44" s="815"/>
      <c r="G44" s="802"/>
      <c r="H44" s="802"/>
      <c r="I44" s="799"/>
      <c r="J44" s="802"/>
      <c r="K44" s="802"/>
      <c r="L44" s="799"/>
    </row>
    <row r="45" spans="1:12" ht="9.9" customHeight="1">
      <c r="A45" s="1028" t="s">
        <v>529</v>
      </c>
      <c r="B45" s="812">
        <v>2</v>
      </c>
      <c r="C45" s="813">
        <v>12</v>
      </c>
      <c r="D45" s="813">
        <v>3</v>
      </c>
      <c r="E45" s="813"/>
      <c r="F45" s="818">
        <v>1</v>
      </c>
      <c r="G45" s="802">
        <v>14</v>
      </c>
      <c r="H45" s="802">
        <v>7</v>
      </c>
      <c r="I45" s="799">
        <f t="shared" si="5"/>
        <v>21</v>
      </c>
      <c r="J45" s="802">
        <v>3</v>
      </c>
      <c r="K45" s="802">
        <v>4</v>
      </c>
      <c r="L45" s="799">
        <f t="shared" si="6"/>
        <v>7</v>
      </c>
    </row>
    <row r="46" spans="1:12" ht="9.9" customHeight="1">
      <c r="A46" s="1029" t="s">
        <v>502</v>
      </c>
      <c r="B46" s="812"/>
      <c r="C46" s="813"/>
      <c r="D46" s="814"/>
      <c r="E46" s="814"/>
      <c r="F46" s="818"/>
      <c r="G46" s="802"/>
      <c r="H46" s="802"/>
      <c r="I46" s="799"/>
      <c r="J46" s="802"/>
      <c r="K46" s="802"/>
      <c r="L46" s="799"/>
    </row>
    <row r="47" spans="1:12" ht="9.9" customHeight="1">
      <c r="A47" s="1028" t="s">
        <v>530</v>
      </c>
      <c r="B47" s="812">
        <v>3</v>
      </c>
      <c r="C47" s="813">
        <v>19</v>
      </c>
      <c r="D47" s="813">
        <v>4</v>
      </c>
      <c r="E47" s="813">
        <v>1</v>
      </c>
      <c r="F47" s="818">
        <v>1</v>
      </c>
      <c r="G47" s="802">
        <v>31</v>
      </c>
      <c r="H47" s="802">
        <v>12</v>
      </c>
      <c r="I47" s="799">
        <f t="shared" si="5"/>
        <v>43</v>
      </c>
      <c r="J47" s="802">
        <v>1</v>
      </c>
      <c r="K47" s="802">
        <v>3</v>
      </c>
      <c r="L47" s="799">
        <f t="shared" si="6"/>
        <v>4</v>
      </c>
    </row>
    <row r="48" spans="1:12" ht="9.9" customHeight="1">
      <c r="A48" s="1029" t="s">
        <v>108</v>
      </c>
      <c r="B48" s="812"/>
      <c r="C48" s="813"/>
      <c r="D48" s="813"/>
      <c r="E48" s="813"/>
      <c r="F48" s="818"/>
      <c r="G48" s="802"/>
      <c r="H48" s="802"/>
      <c r="I48" s="799"/>
      <c r="J48" s="802"/>
      <c r="K48" s="802"/>
      <c r="L48" s="799"/>
    </row>
    <row r="49" spans="1:12" ht="9.9" customHeight="1">
      <c r="A49" s="1028" t="s">
        <v>110</v>
      </c>
      <c r="B49" s="812">
        <v>1</v>
      </c>
      <c r="C49" s="813">
        <v>3</v>
      </c>
      <c r="D49" s="813"/>
      <c r="E49" s="814"/>
      <c r="F49" s="815"/>
      <c r="G49" s="802">
        <v>2</v>
      </c>
      <c r="H49" s="802">
        <v>1</v>
      </c>
      <c r="I49" s="799">
        <f t="shared" si="5"/>
        <v>3</v>
      </c>
      <c r="J49" s="802">
        <v>1</v>
      </c>
      <c r="K49" s="802">
        <v>0</v>
      </c>
      <c r="L49" s="799">
        <f t="shared" si="6"/>
        <v>1</v>
      </c>
    </row>
    <row r="50" spans="1:12" ht="9.9" customHeight="1">
      <c r="A50" s="1029" t="s">
        <v>503</v>
      </c>
      <c r="B50" s="812"/>
      <c r="C50" s="813"/>
      <c r="D50" s="813"/>
      <c r="E50" s="814"/>
      <c r="F50" s="815"/>
      <c r="G50" s="802"/>
      <c r="H50" s="802"/>
      <c r="I50" s="799"/>
      <c r="J50" s="802"/>
      <c r="K50" s="802"/>
      <c r="L50" s="799"/>
    </row>
    <row r="51" spans="1:12" ht="9.9" customHeight="1">
      <c r="A51" s="1028" t="s">
        <v>534</v>
      </c>
      <c r="B51" s="812">
        <v>2</v>
      </c>
      <c r="C51" s="813">
        <v>9</v>
      </c>
      <c r="D51" s="813">
        <v>5</v>
      </c>
      <c r="E51" s="813">
        <v>1</v>
      </c>
      <c r="F51" s="818">
        <v>1</v>
      </c>
      <c r="G51" s="802">
        <v>16</v>
      </c>
      <c r="H51" s="802">
        <v>7</v>
      </c>
      <c r="I51" s="799">
        <f t="shared" si="5"/>
        <v>23</v>
      </c>
      <c r="J51" s="802">
        <v>1</v>
      </c>
      <c r="K51" s="802">
        <v>4</v>
      </c>
      <c r="L51" s="799">
        <f t="shared" si="6"/>
        <v>5</v>
      </c>
    </row>
    <row r="52" spans="1:12" ht="9.9" customHeight="1">
      <c r="A52" s="1029" t="s">
        <v>505</v>
      </c>
      <c r="B52" s="812"/>
      <c r="C52" s="813"/>
      <c r="D52" s="814"/>
      <c r="E52" s="814"/>
      <c r="F52" s="815"/>
      <c r="G52" s="802"/>
      <c r="H52" s="802"/>
      <c r="I52" s="799"/>
      <c r="J52" s="802"/>
      <c r="K52" s="802"/>
      <c r="L52" s="799"/>
    </row>
    <row r="53" spans="1:12" ht="9.9" customHeight="1">
      <c r="A53" s="1028" t="s">
        <v>537</v>
      </c>
      <c r="B53" s="812">
        <v>5</v>
      </c>
      <c r="C53" s="813">
        <v>21</v>
      </c>
      <c r="D53" s="813">
        <v>2</v>
      </c>
      <c r="E53" s="813">
        <v>1</v>
      </c>
      <c r="F53" s="818">
        <v>1</v>
      </c>
      <c r="G53" s="802">
        <v>17</v>
      </c>
      <c r="H53" s="802">
        <v>15</v>
      </c>
      <c r="I53" s="799">
        <f t="shared" si="5"/>
        <v>32</v>
      </c>
      <c r="J53" s="802">
        <v>8</v>
      </c>
      <c r="K53" s="802">
        <v>2</v>
      </c>
      <c r="L53" s="799">
        <f t="shared" si="6"/>
        <v>10</v>
      </c>
    </row>
    <row r="54" spans="1:12" ht="9.9" customHeight="1">
      <c r="A54" s="1029" t="s">
        <v>506</v>
      </c>
      <c r="B54" s="812"/>
      <c r="C54" s="813"/>
      <c r="D54" s="813"/>
      <c r="E54" s="814"/>
      <c r="F54" s="818"/>
      <c r="G54" s="802"/>
      <c r="H54" s="802"/>
      <c r="I54" s="799"/>
      <c r="J54" s="802"/>
      <c r="K54" s="802"/>
      <c r="L54" s="799"/>
    </row>
    <row r="55" spans="1:12" ht="12" customHeight="1" thickBot="1">
      <c r="A55" s="1314" t="s">
        <v>540</v>
      </c>
      <c r="B55" s="820">
        <v>1</v>
      </c>
      <c r="C55" s="821">
        <v>8</v>
      </c>
      <c r="D55" s="821">
        <v>3</v>
      </c>
      <c r="E55" s="821"/>
      <c r="F55" s="823">
        <v>3</v>
      </c>
      <c r="G55" s="1284">
        <v>21</v>
      </c>
      <c r="H55" s="1284">
        <v>3</v>
      </c>
      <c r="I55" s="799">
        <f t="shared" si="5"/>
        <v>24</v>
      </c>
      <c r="J55" s="1284">
        <v>1</v>
      </c>
      <c r="K55" s="1284">
        <v>2</v>
      </c>
      <c r="L55" s="799">
        <f t="shared" si="6"/>
        <v>3</v>
      </c>
    </row>
    <row r="56" spans="1:12" ht="14.25" customHeight="1" thickBot="1">
      <c r="A56" s="1030" t="s">
        <v>143</v>
      </c>
      <c r="B56" s="1031">
        <f>SUM(B34:B55)</f>
        <v>37</v>
      </c>
      <c r="C56" s="1031">
        <f t="shared" ref="C56:K56" si="7">SUM(C34:C55)</f>
        <v>210</v>
      </c>
      <c r="D56" s="1031">
        <f t="shared" si="7"/>
        <v>39</v>
      </c>
      <c r="E56" s="1031">
        <f t="shared" si="7"/>
        <v>11</v>
      </c>
      <c r="F56" s="1031">
        <f t="shared" si="7"/>
        <v>17</v>
      </c>
      <c r="G56" s="1031">
        <f t="shared" si="7"/>
        <v>274</v>
      </c>
      <c r="H56" s="1031">
        <f t="shared" si="7"/>
        <v>137</v>
      </c>
      <c r="I56" s="1031">
        <f t="shared" si="7"/>
        <v>411</v>
      </c>
      <c r="J56" s="1031">
        <f t="shared" si="7"/>
        <v>41</v>
      </c>
      <c r="K56" s="1315">
        <f t="shared" si="7"/>
        <v>38</v>
      </c>
      <c r="L56" s="1031">
        <f t="shared" ref="L56" si="8">SUM(L34:L55)</f>
        <v>79</v>
      </c>
    </row>
    <row r="57" spans="1:12">
      <c r="G57" s="494"/>
      <c r="H57" s="494"/>
      <c r="I57" s="494"/>
      <c r="J57" s="494"/>
      <c r="K57" s="494"/>
    </row>
    <row r="58" spans="1:12" ht="8.25" customHeight="1">
      <c r="A58" s="298" t="s">
        <v>663</v>
      </c>
      <c r="G58" s="494"/>
      <c r="H58" s="494"/>
      <c r="I58" s="494"/>
      <c r="J58" s="494"/>
      <c r="K58" s="494"/>
    </row>
    <row r="65" spans="35:35">
      <c r="AI65" s="507"/>
    </row>
  </sheetData>
  <mergeCells count="16">
    <mergeCell ref="A31:A32"/>
    <mergeCell ref="A3:A4"/>
    <mergeCell ref="J31:L31"/>
    <mergeCell ref="J3:L3"/>
    <mergeCell ref="F31:F32"/>
    <mergeCell ref="G31:I31"/>
    <mergeCell ref="B3:B4"/>
    <mergeCell ref="C3:C4"/>
    <mergeCell ref="D3:D4"/>
    <mergeCell ref="E3:E4"/>
    <mergeCell ref="F3:F4"/>
    <mergeCell ref="G3:I3"/>
    <mergeCell ref="B31:B32"/>
    <mergeCell ref="C31:C32"/>
    <mergeCell ref="D31:D32"/>
    <mergeCell ref="E31:E32"/>
  </mergeCells>
  <printOptions horizontalCentered="1"/>
  <pageMargins left="0.51181102362204722" right="0.31496062992125984" top="0.39370078740157483" bottom="0.35433070866141736" header="0.31496062992125984" footer="0.31496062992125984"/>
  <pageSetup paperSize="9" scale="95" orientation="landscape" r:id="rId1"/>
  <headerFooter>
    <oddFooter>&amp;C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I64"/>
  <sheetViews>
    <sheetView topLeftCell="A2" workbookViewId="0">
      <selection activeCell="Q11" sqref="Q11"/>
    </sheetView>
  </sheetViews>
  <sheetFormatPr baseColWidth="10" defaultRowHeight="13.8"/>
  <cols>
    <col min="1" max="1" width="27.5546875" style="639" customWidth="1"/>
    <col min="2" max="2" width="7" style="305" customWidth="1"/>
    <col min="3" max="4" width="7" style="478" customWidth="1"/>
    <col min="5" max="5" width="9" style="478" customWidth="1"/>
    <col min="6" max="6" width="7" style="478" customWidth="1"/>
    <col min="7" max="7" width="6" style="478" customWidth="1"/>
    <col min="8" max="8" width="7" style="478" customWidth="1"/>
    <col min="9" max="9" width="9.44140625" style="478" customWidth="1"/>
    <col min="10" max="12" width="7" style="478" customWidth="1"/>
    <col min="13" max="13" width="8.6640625" style="478" customWidth="1"/>
    <col min="14" max="14" width="7" style="478" customWidth="1"/>
    <col min="15" max="15" width="6" style="478" customWidth="1"/>
    <col min="16" max="16" width="7" style="478" customWidth="1"/>
    <col min="17" max="17" width="8.44140625" style="478" customWidth="1"/>
    <col min="18" max="256" width="11.44140625" style="478"/>
    <col min="257" max="257" width="16.88671875" style="478" customWidth="1"/>
    <col min="258" max="273" width="5.5546875" style="478" customWidth="1"/>
    <col min="274" max="512" width="11.44140625" style="478"/>
    <col min="513" max="513" width="16.88671875" style="478" customWidth="1"/>
    <col min="514" max="529" width="5.5546875" style="478" customWidth="1"/>
    <col min="530" max="768" width="11.44140625" style="478"/>
    <col min="769" max="769" width="16.88671875" style="478" customWidth="1"/>
    <col min="770" max="785" width="5.5546875" style="478" customWidth="1"/>
    <col min="786" max="1024" width="11.44140625" style="478"/>
    <col min="1025" max="1025" width="16.88671875" style="478" customWidth="1"/>
    <col min="1026" max="1041" width="5.5546875" style="478" customWidth="1"/>
    <col min="1042" max="1280" width="11.44140625" style="478"/>
    <col min="1281" max="1281" width="16.88671875" style="478" customWidth="1"/>
    <col min="1282" max="1297" width="5.5546875" style="478" customWidth="1"/>
    <col min="1298" max="1536" width="11.44140625" style="478"/>
    <col min="1537" max="1537" width="16.88671875" style="478" customWidth="1"/>
    <col min="1538" max="1553" width="5.5546875" style="478" customWidth="1"/>
    <col min="1554" max="1792" width="11.44140625" style="478"/>
    <col min="1793" max="1793" width="16.88671875" style="478" customWidth="1"/>
    <col min="1794" max="1809" width="5.5546875" style="478" customWidth="1"/>
    <col min="1810" max="2048" width="11.44140625" style="478"/>
    <col min="2049" max="2049" width="16.88671875" style="478" customWidth="1"/>
    <col min="2050" max="2065" width="5.5546875" style="478" customWidth="1"/>
    <col min="2066" max="2304" width="11.44140625" style="478"/>
    <col min="2305" max="2305" width="16.88671875" style="478" customWidth="1"/>
    <col min="2306" max="2321" width="5.5546875" style="478" customWidth="1"/>
    <col min="2322" max="2560" width="11.44140625" style="478"/>
    <col min="2561" max="2561" width="16.88671875" style="478" customWidth="1"/>
    <col min="2562" max="2577" width="5.5546875" style="478" customWidth="1"/>
    <col min="2578" max="2816" width="11.44140625" style="478"/>
    <col min="2817" max="2817" width="16.88671875" style="478" customWidth="1"/>
    <col min="2818" max="2833" width="5.5546875" style="478" customWidth="1"/>
    <col min="2834" max="3072" width="11.44140625" style="478"/>
    <col min="3073" max="3073" width="16.88671875" style="478" customWidth="1"/>
    <col min="3074" max="3089" width="5.5546875" style="478" customWidth="1"/>
    <col min="3090" max="3328" width="11.44140625" style="478"/>
    <col min="3329" max="3329" width="16.88671875" style="478" customWidth="1"/>
    <col min="3330" max="3345" width="5.5546875" style="478" customWidth="1"/>
    <col min="3346" max="3584" width="11.44140625" style="478"/>
    <col min="3585" max="3585" width="16.88671875" style="478" customWidth="1"/>
    <col min="3586" max="3601" width="5.5546875" style="478" customWidth="1"/>
    <col min="3602" max="3840" width="11.44140625" style="478"/>
    <col min="3841" max="3841" width="16.88671875" style="478" customWidth="1"/>
    <col min="3842" max="3857" width="5.5546875" style="478" customWidth="1"/>
    <col min="3858" max="4096" width="11.44140625" style="478"/>
    <col min="4097" max="4097" width="16.88671875" style="478" customWidth="1"/>
    <col min="4098" max="4113" width="5.5546875" style="478" customWidth="1"/>
    <col min="4114" max="4352" width="11.44140625" style="478"/>
    <col min="4353" max="4353" width="16.88671875" style="478" customWidth="1"/>
    <col min="4354" max="4369" width="5.5546875" style="478" customWidth="1"/>
    <col min="4370" max="4608" width="11.44140625" style="478"/>
    <col min="4609" max="4609" width="16.88671875" style="478" customWidth="1"/>
    <col min="4610" max="4625" width="5.5546875" style="478" customWidth="1"/>
    <col min="4626" max="4864" width="11.44140625" style="478"/>
    <col min="4865" max="4865" width="16.88671875" style="478" customWidth="1"/>
    <col min="4866" max="4881" width="5.5546875" style="478" customWidth="1"/>
    <col min="4882" max="5120" width="11.44140625" style="478"/>
    <col min="5121" max="5121" width="16.88671875" style="478" customWidth="1"/>
    <col min="5122" max="5137" width="5.5546875" style="478" customWidth="1"/>
    <col min="5138" max="5376" width="11.44140625" style="478"/>
    <col min="5377" max="5377" width="16.88671875" style="478" customWidth="1"/>
    <col min="5378" max="5393" width="5.5546875" style="478" customWidth="1"/>
    <col min="5394" max="5632" width="11.44140625" style="478"/>
    <col min="5633" max="5633" width="16.88671875" style="478" customWidth="1"/>
    <col min="5634" max="5649" width="5.5546875" style="478" customWidth="1"/>
    <col min="5650" max="5888" width="11.44140625" style="478"/>
    <col min="5889" max="5889" width="16.88671875" style="478" customWidth="1"/>
    <col min="5890" max="5905" width="5.5546875" style="478" customWidth="1"/>
    <col min="5906" max="6144" width="11.44140625" style="478"/>
    <col min="6145" max="6145" width="16.88671875" style="478" customWidth="1"/>
    <col min="6146" max="6161" width="5.5546875" style="478" customWidth="1"/>
    <col min="6162" max="6400" width="11.44140625" style="478"/>
    <col min="6401" max="6401" width="16.88671875" style="478" customWidth="1"/>
    <col min="6402" max="6417" width="5.5546875" style="478" customWidth="1"/>
    <col min="6418" max="6656" width="11.44140625" style="478"/>
    <col min="6657" max="6657" width="16.88671875" style="478" customWidth="1"/>
    <col min="6658" max="6673" width="5.5546875" style="478" customWidth="1"/>
    <col min="6674" max="6912" width="11.44140625" style="478"/>
    <col min="6913" max="6913" width="16.88671875" style="478" customWidth="1"/>
    <col min="6914" max="6929" width="5.5546875" style="478" customWidth="1"/>
    <col min="6930" max="7168" width="11.44140625" style="478"/>
    <col min="7169" max="7169" width="16.88671875" style="478" customWidth="1"/>
    <col min="7170" max="7185" width="5.5546875" style="478" customWidth="1"/>
    <col min="7186" max="7424" width="11.44140625" style="478"/>
    <col min="7425" max="7425" width="16.88671875" style="478" customWidth="1"/>
    <col min="7426" max="7441" width="5.5546875" style="478" customWidth="1"/>
    <col min="7442" max="7680" width="11.44140625" style="478"/>
    <col min="7681" max="7681" width="16.88671875" style="478" customWidth="1"/>
    <col min="7682" max="7697" width="5.5546875" style="478" customWidth="1"/>
    <col min="7698" max="7936" width="11.44140625" style="478"/>
    <col min="7937" max="7937" width="16.88671875" style="478" customWidth="1"/>
    <col min="7938" max="7953" width="5.5546875" style="478" customWidth="1"/>
    <col min="7954" max="8192" width="11.44140625" style="478"/>
    <col min="8193" max="8193" width="16.88671875" style="478" customWidth="1"/>
    <col min="8194" max="8209" width="5.5546875" style="478" customWidth="1"/>
    <col min="8210" max="8448" width="11.44140625" style="478"/>
    <col min="8449" max="8449" width="16.88671875" style="478" customWidth="1"/>
    <col min="8450" max="8465" width="5.5546875" style="478" customWidth="1"/>
    <col min="8466" max="8704" width="11.44140625" style="478"/>
    <col min="8705" max="8705" width="16.88671875" style="478" customWidth="1"/>
    <col min="8706" max="8721" width="5.5546875" style="478" customWidth="1"/>
    <col min="8722" max="8960" width="11.44140625" style="478"/>
    <col min="8961" max="8961" width="16.88671875" style="478" customWidth="1"/>
    <col min="8962" max="8977" width="5.5546875" style="478" customWidth="1"/>
    <col min="8978" max="9216" width="11.44140625" style="478"/>
    <col min="9217" max="9217" width="16.88671875" style="478" customWidth="1"/>
    <col min="9218" max="9233" width="5.5546875" style="478" customWidth="1"/>
    <col min="9234" max="9472" width="11.44140625" style="478"/>
    <col min="9473" max="9473" width="16.88671875" style="478" customWidth="1"/>
    <col min="9474" max="9489" width="5.5546875" style="478" customWidth="1"/>
    <col min="9490" max="9728" width="11.44140625" style="478"/>
    <col min="9729" max="9729" width="16.88671875" style="478" customWidth="1"/>
    <col min="9730" max="9745" width="5.5546875" style="478" customWidth="1"/>
    <col min="9746" max="9984" width="11.44140625" style="478"/>
    <col min="9985" max="9985" width="16.88671875" style="478" customWidth="1"/>
    <col min="9986" max="10001" width="5.5546875" style="478" customWidth="1"/>
    <col min="10002" max="10240" width="11.44140625" style="478"/>
    <col min="10241" max="10241" width="16.88671875" style="478" customWidth="1"/>
    <col min="10242" max="10257" width="5.5546875" style="478" customWidth="1"/>
    <col min="10258" max="10496" width="11.44140625" style="478"/>
    <col min="10497" max="10497" width="16.88671875" style="478" customWidth="1"/>
    <col min="10498" max="10513" width="5.5546875" style="478" customWidth="1"/>
    <col min="10514" max="10752" width="11.44140625" style="478"/>
    <col min="10753" max="10753" width="16.88671875" style="478" customWidth="1"/>
    <col min="10754" max="10769" width="5.5546875" style="478" customWidth="1"/>
    <col min="10770" max="11008" width="11.44140625" style="478"/>
    <col min="11009" max="11009" width="16.88671875" style="478" customWidth="1"/>
    <col min="11010" max="11025" width="5.5546875" style="478" customWidth="1"/>
    <col min="11026" max="11264" width="11.44140625" style="478"/>
    <col min="11265" max="11265" width="16.88671875" style="478" customWidth="1"/>
    <col min="11266" max="11281" width="5.5546875" style="478" customWidth="1"/>
    <col min="11282" max="11520" width="11.44140625" style="478"/>
    <col min="11521" max="11521" width="16.88671875" style="478" customWidth="1"/>
    <col min="11522" max="11537" width="5.5546875" style="478" customWidth="1"/>
    <col min="11538" max="11776" width="11.44140625" style="478"/>
    <col min="11777" max="11777" width="16.88671875" style="478" customWidth="1"/>
    <col min="11778" max="11793" width="5.5546875" style="478" customWidth="1"/>
    <col min="11794" max="12032" width="11.44140625" style="478"/>
    <col min="12033" max="12033" width="16.88671875" style="478" customWidth="1"/>
    <col min="12034" max="12049" width="5.5546875" style="478" customWidth="1"/>
    <col min="12050" max="12288" width="11.44140625" style="478"/>
    <col min="12289" max="12289" width="16.88671875" style="478" customWidth="1"/>
    <col min="12290" max="12305" width="5.5546875" style="478" customWidth="1"/>
    <col min="12306" max="12544" width="11.44140625" style="478"/>
    <col min="12545" max="12545" width="16.88671875" style="478" customWidth="1"/>
    <col min="12546" max="12561" width="5.5546875" style="478" customWidth="1"/>
    <col min="12562" max="12800" width="11.44140625" style="478"/>
    <col min="12801" max="12801" width="16.88671875" style="478" customWidth="1"/>
    <col min="12802" max="12817" width="5.5546875" style="478" customWidth="1"/>
    <col min="12818" max="13056" width="11.44140625" style="478"/>
    <col min="13057" max="13057" width="16.88671875" style="478" customWidth="1"/>
    <col min="13058" max="13073" width="5.5546875" style="478" customWidth="1"/>
    <col min="13074" max="13312" width="11.44140625" style="478"/>
    <col min="13313" max="13313" width="16.88671875" style="478" customWidth="1"/>
    <col min="13314" max="13329" width="5.5546875" style="478" customWidth="1"/>
    <col min="13330" max="13568" width="11.44140625" style="478"/>
    <col min="13569" max="13569" width="16.88671875" style="478" customWidth="1"/>
    <col min="13570" max="13585" width="5.5546875" style="478" customWidth="1"/>
    <col min="13586" max="13824" width="11.44140625" style="478"/>
    <col min="13825" max="13825" width="16.88671875" style="478" customWidth="1"/>
    <col min="13826" max="13841" width="5.5546875" style="478" customWidth="1"/>
    <col min="13842" max="14080" width="11.44140625" style="478"/>
    <col min="14081" max="14081" width="16.88671875" style="478" customWidth="1"/>
    <col min="14082" max="14097" width="5.5546875" style="478" customWidth="1"/>
    <col min="14098" max="14336" width="11.44140625" style="478"/>
    <col min="14337" max="14337" width="16.88671875" style="478" customWidth="1"/>
    <col min="14338" max="14353" width="5.5546875" style="478" customWidth="1"/>
    <col min="14354" max="14592" width="11.44140625" style="478"/>
    <col min="14593" max="14593" width="16.88671875" style="478" customWidth="1"/>
    <col min="14594" max="14609" width="5.5546875" style="478" customWidth="1"/>
    <col min="14610" max="14848" width="11.44140625" style="478"/>
    <col min="14849" max="14849" width="16.88671875" style="478" customWidth="1"/>
    <col min="14850" max="14865" width="5.5546875" style="478" customWidth="1"/>
    <col min="14866" max="15104" width="11.44140625" style="478"/>
    <col min="15105" max="15105" width="16.88671875" style="478" customWidth="1"/>
    <col min="15106" max="15121" width="5.5546875" style="478" customWidth="1"/>
    <col min="15122" max="15360" width="11.44140625" style="478"/>
    <col min="15361" max="15361" width="16.88671875" style="478" customWidth="1"/>
    <col min="15362" max="15377" width="5.5546875" style="478" customWidth="1"/>
    <col min="15378" max="15616" width="11.44140625" style="478"/>
    <col min="15617" max="15617" width="16.88671875" style="478" customWidth="1"/>
    <col min="15618" max="15633" width="5.5546875" style="478" customWidth="1"/>
    <col min="15634" max="15872" width="11.44140625" style="478"/>
    <col min="15873" max="15873" width="16.88671875" style="478" customWidth="1"/>
    <col min="15874" max="15889" width="5.5546875" style="478" customWidth="1"/>
    <col min="15890" max="16128" width="11.44140625" style="478"/>
    <col min="16129" max="16129" width="16.88671875" style="478" customWidth="1"/>
    <col min="16130" max="16145" width="5.5546875" style="478" customWidth="1"/>
    <col min="16146" max="16384" width="11.44140625" style="478"/>
  </cols>
  <sheetData>
    <row r="1" spans="1:17" ht="33" customHeight="1">
      <c r="A1" s="437" t="s">
        <v>662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</row>
    <row r="2" spans="1:17">
      <c r="A2" s="1445" t="s">
        <v>841</v>
      </c>
      <c r="B2" s="1445"/>
      <c r="C2" s="1445"/>
      <c r="D2" s="1445"/>
      <c r="E2" s="1445"/>
      <c r="F2" s="1445"/>
      <c r="G2" s="1445"/>
      <c r="H2" s="1445"/>
      <c r="I2" s="1445"/>
      <c r="J2" s="1445"/>
      <c r="K2" s="1445"/>
      <c r="L2" s="1445"/>
      <c r="M2" s="1445"/>
      <c r="N2" s="1445"/>
      <c r="O2" s="1445"/>
      <c r="P2" s="1445"/>
      <c r="Q2" s="1445"/>
    </row>
    <row r="3" spans="1:17">
      <c r="A3" s="1445" t="s">
        <v>227</v>
      </c>
      <c r="B3" s="1445"/>
      <c r="C3" s="1445"/>
      <c r="D3" s="1445"/>
      <c r="E3" s="1445"/>
      <c r="F3" s="1445"/>
      <c r="G3" s="1445"/>
      <c r="H3" s="1445"/>
      <c r="I3" s="1445"/>
      <c r="J3" s="1445"/>
      <c r="K3" s="1445"/>
      <c r="L3" s="1445"/>
      <c r="M3" s="1445"/>
      <c r="N3" s="1445"/>
      <c r="O3" s="1445"/>
      <c r="P3" s="1445"/>
      <c r="Q3" s="1445"/>
    </row>
    <row r="4" spans="1:17" ht="11.1" customHeight="1">
      <c r="A4" s="1321"/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</row>
    <row r="5" spans="1:17" s="1331" customFormat="1" ht="14.25" customHeight="1">
      <c r="A5" s="1758" t="s">
        <v>146</v>
      </c>
      <c r="B5" s="1793" t="s">
        <v>428</v>
      </c>
      <c r="C5" s="1793"/>
      <c r="D5" s="1793"/>
      <c r="E5" s="1793"/>
      <c r="F5" s="1793" t="s">
        <v>429</v>
      </c>
      <c r="G5" s="1793"/>
      <c r="H5" s="1793"/>
      <c r="I5" s="1793"/>
      <c r="J5" s="1763" t="s">
        <v>430</v>
      </c>
      <c r="K5" s="1764"/>
      <c r="L5" s="1764"/>
      <c r="M5" s="1765"/>
      <c r="N5" s="1766" t="s">
        <v>142</v>
      </c>
      <c r="O5" s="1767"/>
      <c r="P5" s="1767"/>
      <c r="Q5" s="1768"/>
    </row>
    <row r="6" spans="1:17" s="1331" customFormat="1" ht="22.5" customHeight="1">
      <c r="A6" s="1871"/>
      <c r="B6" s="239" t="s">
        <v>706</v>
      </c>
      <c r="C6" s="239" t="s">
        <v>396</v>
      </c>
      <c r="D6" s="731" t="s">
        <v>708</v>
      </c>
      <c r="E6" s="731" t="s">
        <v>709</v>
      </c>
      <c r="F6" s="239" t="s">
        <v>706</v>
      </c>
      <c r="G6" s="239" t="s">
        <v>396</v>
      </c>
      <c r="H6" s="731" t="s">
        <v>708</v>
      </c>
      <c r="I6" s="731" t="s">
        <v>709</v>
      </c>
      <c r="J6" s="239" t="s">
        <v>706</v>
      </c>
      <c r="K6" s="239" t="s">
        <v>396</v>
      </c>
      <c r="L6" s="731" t="s">
        <v>708</v>
      </c>
      <c r="M6" s="731" t="s">
        <v>709</v>
      </c>
      <c r="N6" s="239" t="s">
        <v>706</v>
      </c>
      <c r="O6" s="239" t="s">
        <v>396</v>
      </c>
      <c r="P6" s="731" t="s">
        <v>708</v>
      </c>
      <c r="Q6" s="731" t="s">
        <v>709</v>
      </c>
    </row>
    <row r="7" spans="1:17" s="494" customFormat="1">
      <c r="A7" s="878" t="s">
        <v>498</v>
      </c>
      <c r="B7" s="879">
        <v>5</v>
      </c>
      <c r="C7" s="880">
        <v>6</v>
      </c>
      <c r="D7" s="880">
        <f t="shared" ref="D7:D12" si="0">B7+C7</f>
        <v>11</v>
      </c>
      <c r="E7" s="881">
        <v>0</v>
      </c>
      <c r="F7" s="880">
        <v>4</v>
      </c>
      <c r="G7" s="880">
        <v>2</v>
      </c>
      <c r="H7" s="880">
        <f t="shared" ref="H7:H12" si="1">F7+G7</f>
        <v>6</v>
      </c>
      <c r="I7" s="881">
        <v>0</v>
      </c>
      <c r="J7" s="881">
        <v>0</v>
      </c>
      <c r="K7" s="881">
        <v>0</v>
      </c>
      <c r="L7" s="881">
        <f t="shared" ref="L7:L12" si="2">J7+K7</f>
        <v>0</v>
      </c>
      <c r="M7" s="881">
        <v>0</v>
      </c>
      <c r="N7" s="882">
        <f t="shared" ref="N7:Q11" si="3">B7+F7+J7</f>
        <v>9</v>
      </c>
      <c r="O7" s="882">
        <f t="shared" si="3"/>
        <v>8</v>
      </c>
      <c r="P7" s="882">
        <f t="shared" si="3"/>
        <v>17</v>
      </c>
      <c r="Q7" s="882">
        <f t="shared" si="3"/>
        <v>0</v>
      </c>
    </row>
    <row r="8" spans="1:17" s="494" customFormat="1">
      <c r="A8" s="746" t="s">
        <v>500</v>
      </c>
      <c r="B8" s="883">
        <v>1147</v>
      </c>
      <c r="C8" s="743">
        <v>1131</v>
      </c>
      <c r="D8" s="743">
        <f t="shared" si="0"/>
        <v>2278</v>
      </c>
      <c r="E8" s="872">
        <v>9</v>
      </c>
      <c r="F8" s="872">
        <v>856</v>
      </c>
      <c r="G8" s="743">
        <v>887</v>
      </c>
      <c r="H8" s="743">
        <f t="shared" si="1"/>
        <v>1743</v>
      </c>
      <c r="I8" s="743">
        <v>24</v>
      </c>
      <c r="J8" s="872">
        <v>467</v>
      </c>
      <c r="K8" s="743">
        <v>460</v>
      </c>
      <c r="L8" s="872">
        <f t="shared" si="2"/>
        <v>927</v>
      </c>
      <c r="M8" s="743">
        <v>12</v>
      </c>
      <c r="N8" s="884">
        <f t="shared" si="3"/>
        <v>2470</v>
      </c>
      <c r="O8" s="884">
        <f t="shared" si="3"/>
        <v>2478</v>
      </c>
      <c r="P8" s="884">
        <f t="shared" si="3"/>
        <v>4948</v>
      </c>
      <c r="Q8" s="884">
        <f t="shared" si="3"/>
        <v>45</v>
      </c>
    </row>
    <row r="9" spans="1:17" s="494" customFormat="1">
      <c r="A9" s="746" t="s">
        <v>502</v>
      </c>
      <c r="B9" s="883">
        <v>8</v>
      </c>
      <c r="C9" s="743">
        <v>9</v>
      </c>
      <c r="D9" s="743">
        <f t="shared" si="0"/>
        <v>17</v>
      </c>
      <c r="E9" s="872">
        <v>0</v>
      </c>
      <c r="F9" s="743">
        <v>5</v>
      </c>
      <c r="G9" s="743">
        <v>10</v>
      </c>
      <c r="H9" s="743">
        <f t="shared" si="1"/>
        <v>15</v>
      </c>
      <c r="I9" s="872">
        <v>0</v>
      </c>
      <c r="J9" s="872">
        <v>0</v>
      </c>
      <c r="K9" s="872">
        <v>0</v>
      </c>
      <c r="L9" s="872">
        <f t="shared" si="2"/>
        <v>0</v>
      </c>
      <c r="M9" s="872">
        <v>0</v>
      </c>
      <c r="N9" s="884">
        <f t="shared" si="3"/>
        <v>13</v>
      </c>
      <c r="O9" s="884">
        <f t="shared" si="3"/>
        <v>19</v>
      </c>
      <c r="P9" s="884">
        <f t="shared" si="3"/>
        <v>32</v>
      </c>
      <c r="Q9" s="884">
        <f t="shared" si="3"/>
        <v>0</v>
      </c>
    </row>
    <row r="10" spans="1:17" s="494" customFormat="1">
      <c r="A10" s="746" t="s">
        <v>82</v>
      </c>
      <c r="B10" s="742">
        <v>0</v>
      </c>
      <c r="C10" s="743">
        <v>16</v>
      </c>
      <c r="D10" s="743">
        <f t="shared" si="0"/>
        <v>16</v>
      </c>
      <c r="E10" s="872">
        <v>0</v>
      </c>
      <c r="F10" s="872">
        <v>0</v>
      </c>
      <c r="G10" s="743">
        <v>10</v>
      </c>
      <c r="H10" s="743">
        <f t="shared" si="1"/>
        <v>10</v>
      </c>
      <c r="I10" s="743">
        <v>1</v>
      </c>
      <c r="J10" s="872">
        <v>0</v>
      </c>
      <c r="K10" s="743">
        <v>8</v>
      </c>
      <c r="L10" s="872">
        <f t="shared" si="2"/>
        <v>8</v>
      </c>
      <c r="M10" s="743">
        <v>1</v>
      </c>
      <c r="N10" s="884">
        <f t="shared" si="3"/>
        <v>0</v>
      </c>
      <c r="O10" s="884">
        <f t="shared" si="3"/>
        <v>34</v>
      </c>
      <c r="P10" s="884">
        <f t="shared" si="3"/>
        <v>34</v>
      </c>
      <c r="Q10" s="884">
        <v>2</v>
      </c>
    </row>
    <row r="11" spans="1:17" s="494" customFormat="1" ht="14.4" thickBot="1">
      <c r="A11" s="885" t="s">
        <v>505</v>
      </c>
      <c r="B11" s="886">
        <v>177</v>
      </c>
      <c r="C11" s="887">
        <v>179</v>
      </c>
      <c r="D11" s="887">
        <f t="shared" si="0"/>
        <v>356</v>
      </c>
      <c r="E11" s="888">
        <v>66</v>
      </c>
      <c r="F11" s="887">
        <v>78</v>
      </c>
      <c r="G11" s="887">
        <v>72</v>
      </c>
      <c r="H11" s="887">
        <f t="shared" si="1"/>
        <v>150</v>
      </c>
      <c r="I11" s="887">
        <v>51</v>
      </c>
      <c r="J11" s="887">
        <v>13</v>
      </c>
      <c r="K11" s="887">
        <v>48</v>
      </c>
      <c r="L11" s="888">
        <f t="shared" si="2"/>
        <v>61</v>
      </c>
      <c r="M11" s="888">
        <v>43</v>
      </c>
      <c r="N11" s="757">
        <f t="shared" si="3"/>
        <v>268</v>
      </c>
      <c r="O11" s="757">
        <f t="shared" si="3"/>
        <v>299</v>
      </c>
      <c r="P11" s="757">
        <f t="shared" si="3"/>
        <v>567</v>
      </c>
      <c r="Q11" s="757">
        <f>E11+I11+M11</f>
        <v>160</v>
      </c>
    </row>
    <row r="12" spans="1:17" s="494" customFormat="1" ht="14.4" thickBot="1">
      <c r="A12" s="758" t="s">
        <v>143</v>
      </c>
      <c r="B12" s="889">
        <v>1337</v>
      </c>
      <c r="C12" s="890">
        <v>1341</v>
      </c>
      <c r="D12" s="890">
        <f t="shared" si="0"/>
        <v>2678</v>
      </c>
      <c r="E12" s="644">
        <v>75</v>
      </c>
      <c r="F12" s="890">
        <v>943</v>
      </c>
      <c r="G12" s="890">
        <v>981</v>
      </c>
      <c r="H12" s="890">
        <f t="shared" si="1"/>
        <v>1924</v>
      </c>
      <c r="I12" s="890">
        <v>76</v>
      </c>
      <c r="J12" s="890">
        <v>480</v>
      </c>
      <c r="K12" s="890">
        <v>516</v>
      </c>
      <c r="L12" s="644">
        <f t="shared" si="2"/>
        <v>996</v>
      </c>
      <c r="M12" s="644">
        <v>56</v>
      </c>
      <c r="N12" s="760">
        <f>B12+F12+J12</f>
        <v>2760</v>
      </c>
      <c r="O12" s="760">
        <f>C12+G12+K12</f>
        <v>2838</v>
      </c>
      <c r="P12" s="760">
        <f>D12+H12+L12</f>
        <v>5598</v>
      </c>
      <c r="Q12" s="891">
        <f>E12+I12+M12</f>
        <v>207</v>
      </c>
    </row>
    <row r="13" spans="1:17" s="494" customFormat="1" ht="11.1" customHeight="1">
      <c r="A13" s="892"/>
      <c r="B13" s="893"/>
      <c r="C13" s="894"/>
      <c r="D13" s="894"/>
      <c r="E13" s="751"/>
      <c r="F13" s="894"/>
      <c r="G13" s="894"/>
      <c r="H13" s="894"/>
      <c r="I13" s="894"/>
      <c r="J13" s="894"/>
      <c r="K13" s="894"/>
      <c r="L13" s="751"/>
      <c r="M13" s="751"/>
      <c r="N13" s="895"/>
      <c r="O13" s="895"/>
      <c r="P13" s="895"/>
      <c r="Q13" s="895"/>
    </row>
    <row r="14" spans="1:17" s="494" customFormat="1">
      <c r="A14" s="1726" t="s">
        <v>843</v>
      </c>
      <c r="B14" s="1726"/>
      <c r="C14" s="1726"/>
      <c r="D14" s="1726"/>
      <c r="E14" s="1726"/>
      <c r="F14" s="1726"/>
      <c r="G14" s="1726"/>
      <c r="H14" s="1726"/>
      <c r="I14" s="1726"/>
      <c r="J14" s="1726"/>
      <c r="K14" s="1726"/>
      <c r="L14" s="1726"/>
      <c r="M14" s="1726"/>
      <c r="N14" s="1726"/>
      <c r="O14" s="1726"/>
      <c r="P14" s="1726"/>
      <c r="Q14" s="1726"/>
    </row>
    <row r="15" spans="1:17" s="494" customFormat="1">
      <c r="A15" s="1726" t="s">
        <v>227</v>
      </c>
      <c r="B15" s="1726"/>
      <c r="C15" s="1726"/>
      <c r="D15" s="1726"/>
      <c r="E15" s="1726"/>
      <c r="F15" s="1726"/>
      <c r="G15" s="1726"/>
      <c r="H15" s="1726"/>
      <c r="I15" s="1726"/>
      <c r="J15" s="1726"/>
      <c r="K15" s="1726"/>
      <c r="L15" s="1726"/>
      <c r="M15" s="1726"/>
      <c r="N15" s="1726"/>
      <c r="O15" s="1726"/>
      <c r="P15" s="1726"/>
      <c r="Q15" s="1726"/>
    </row>
    <row r="16" spans="1:17" s="494" customFormat="1" ht="11.1" customHeight="1">
      <c r="A16" s="1255"/>
      <c r="B16" s="30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1256"/>
      <c r="O16" s="1256"/>
      <c r="P16" s="1256"/>
      <c r="Q16" s="1256"/>
    </row>
    <row r="17" spans="1:17" s="244" customFormat="1" ht="11.1" customHeight="1">
      <c r="A17" s="1832" t="s">
        <v>457</v>
      </c>
      <c r="B17" s="1760" t="s">
        <v>428</v>
      </c>
      <c r="C17" s="1761"/>
      <c r="D17" s="1761"/>
      <c r="E17" s="1762"/>
      <c r="F17" s="1760" t="s">
        <v>429</v>
      </c>
      <c r="G17" s="1761"/>
      <c r="H17" s="1761"/>
      <c r="I17" s="1762"/>
      <c r="J17" s="1763" t="s">
        <v>430</v>
      </c>
      <c r="K17" s="1764"/>
      <c r="L17" s="1764"/>
      <c r="M17" s="1765"/>
      <c r="N17" s="1766" t="s">
        <v>142</v>
      </c>
      <c r="O17" s="1767"/>
      <c r="P17" s="1767"/>
      <c r="Q17" s="1768"/>
    </row>
    <row r="18" spans="1:17" s="244" customFormat="1" ht="20.25" customHeight="1">
      <c r="A18" s="1872"/>
      <c r="B18" s="241" t="s">
        <v>706</v>
      </c>
      <c r="C18" s="241" t="s">
        <v>396</v>
      </c>
      <c r="D18" s="278" t="s">
        <v>708</v>
      </c>
      <c r="E18" s="278" t="s">
        <v>709</v>
      </c>
      <c r="F18" s="241" t="s">
        <v>706</v>
      </c>
      <c r="G18" s="241" t="s">
        <v>396</v>
      </c>
      <c r="H18" s="278" t="s">
        <v>708</v>
      </c>
      <c r="I18" s="278" t="s">
        <v>709</v>
      </c>
      <c r="J18" s="241" t="s">
        <v>706</v>
      </c>
      <c r="K18" s="241" t="s">
        <v>396</v>
      </c>
      <c r="L18" s="278" t="s">
        <v>708</v>
      </c>
      <c r="M18" s="278" t="s">
        <v>709</v>
      </c>
      <c r="N18" s="241" t="s">
        <v>706</v>
      </c>
      <c r="O18" s="241" t="s">
        <v>396</v>
      </c>
      <c r="P18" s="278" t="s">
        <v>708</v>
      </c>
      <c r="Q18" s="278" t="s">
        <v>709</v>
      </c>
    </row>
    <row r="19" spans="1:17" s="494" customFormat="1" ht="12.75" customHeight="1">
      <c r="A19" s="896" t="s">
        <v>8</v>
      </c>
      <c r="B19" s="753"/>
      <c r="C19" s="753"/>
      <c r="D19" s="754"/>
      <c r="E19" s="754"/>
      <c r="F19" s="753"/>
      <c r="G19" s="753"/>
      <c r="H19" s="754"/>
      <c r="I19" s="754"/>
      <c r="J19" s="753"/>
      <c r="K19" s="753"/>
      <c r="L19" s="754"/>
      <c r="M19" s="754"/>
      <c r="N19" s="753"/>
      <c r="O19" s="753"/>
      <c r="P19" s="754"/>
      <c r="Q19" s="754"/>
    </row>
    <row r="20" spans="1:17" s="494" customFormat="1" ht="12.75" customHeight="1">
      <c r="A20" s="774" t="s">
        <v>522</v>
      </c>
      <c r="B20" s="771">
        <v>5</v>
      </c>
      <c r="C20" s="776">
        <v>6</v>
      </c>
      <c r="D20" s="776">
        <v>11</v>
      </c>
      <c r="E20" s="772">
        <v>0</v>
      </c>
      <c r="F20" s="776">
        <v>4</v>
      </c>
      <c r="G20" s="776">
        <v>2</v>
      </c>
      <c r="H20" s="776">
        <v>6</v>
      </c>
      <c r="I20" s="772">
        <v>0</v>
      </c>
      <c r="J20" s="772">
        <v>0</v>
      </c>
      <c r="K20" s="772">
        <v>0</v>
      </c>
      <c r="L20" s="772">
        <v>0</v>
      </c>
      <c r="M20" s="772">
        <v>0</v>
      </c>
      <c r="N20" s="773">
        <v>9</v>
      </c>
      <c r="O20" s="773">
        <v>8</v>
      </c>
      <c r="P20" s="773">
        <v>17</v>
      </c>
      <c r="Q20" s="773">
        <v>0</v>
      </c>
    </row>
    <row r="21" spans="1:17" s="494" customFormat="1" ht="12.75" customHeight="1">
      <c r="A21" s="770" t="s">
        <v>19</v>
      </c>
      <c r="B21" s="771"/>
      <c r="C21" s="776"/>
      <c r="D21" s="776"/>
      <c r="E21" s="772"/>
      <c r="F21" s="776"/>
      <c r="G21" s="776"/>
      <c r="H21" s="776"/>
      <c r="I21" s="772"/>
      <c r="J21" s="772"/>
      <c r="K21" s="772"/>
      <c r="L21" s="772"/>
      <c r="M21" s="772"/>
      <c r="N21" s="773"/>
      <c r="O21" s="773"/>
      <c r="P21" s="773"/>
      <c r="Q21" s="773"/>
    </row>
    <row r="22" spans="1:17" s="494" customFormat="1" ht="12.75" customHeight="1">
      <c r="A22" s="774" t="s">
        <v>20</v>
      </c>
      <c r="B22" s="771">
        <v>738</v>
      </c>
      <c r="C22" s="776">
        <v>833</v>
      </c>
      <c r="D22" s="776">
        <v>1571</v>
      </c>
      <c r="E22" s="776">
        <v>4</v>
      </c>
      <c r="F22" s="776">
        <v>625</v>
      </c>
      <c r="G22" s="776">
        <v>689</v>
      </c>
      <c r="H22" s="776">
        <v>1314</v>
      </c>
      <c r="I22" s="776">
        <v>6</v>
      </c>
      <c r="J22" s="776">
        <v>322</v>
      </c>
      <c r="K22" s="776">
        <v>332</v>
      </c>
      <c r="L22" s="776">
        <v>654</v>
      </c>
      <c r="M22" s="776">
        <v>0</v>
      </c>
      <c r="N22" s="776">
        <v>1685</v>
      </c>
      <c r="O22" s="776">
        <v>1854</v>
      </c>
      <c r="P22" s="776">
        <v>3539</v>
      </c>
      <c r="Q22" s="776">
        <v>10</v>
      </c>
    </row>
    <row r="23" spans="1:17" s="494" customFormat="1" ht="12.75" customHeight="1">
      <c r="A23" s="774" t="s">
        <v>525</v>
      </c>
      <c r="B23" s="771">
        <v>9</v>
      </c>
      <c r="C23" s="776">
        <v>9</v>
      </c>
      <c r="D23" s="776">
        <v>18</v>
      </c>
      <c r="E23" s="776">
        <v>0</v>
      </c>
      <c r="F23" s="776">
        <v>0</v>
      </c>
      <c r="G23" s="776">
        <v>0</v>
      </c>
      <c r="H23" s="776">
        <v>0</v>
      </c>
      <c r="I23" s="776">
        <v>0</v>
      </c>
      <c r="J23" s="776">
        <v>0</v>
      </c>
      <c r="K23" s="776">
        <v>3</v>
      </c>
      <c r="L23" s="776">
        <v>3</v>
      </c>
      <c r="M23" s="776">
        <v>0</v>
      </c>
      <c r="N23" s="776">
        <v>9</v>
      </c>
      <c r="O23" s="776">
        <v>12</v>
      </c>
      <c r="P23" s="776">
        <v>21</v>
      </c>
      <c r="Q23" s="776">
        <v>0</v>
      </c>
    </row>
    <row r="24" spans="1:17" s="494" customFormat="1" ht="12.75" customHeight="1">
      <c r="A24" s="774" t="s">
        <v>704</v>
      </c>
      <c r="B24" s="771">
        <v>400</v>
      </c>
      <c r="C24" s="776">
        <v>289</v>
      </c>
      <c r="D24" s="776">
        <v>689</v>
      </c>
      <c r="E24" s="776">
        <v>5</v>
      </c>
      <c r="F24" s="776">
        <v>231</v>
      </c>
      <c r="G24" s="776">
        <v>198</v>
      </c>
      <c r="H24" s="776">
        <v>429</v>
      </c>
      <c r="I24" s="776">
        <v>18</v>
      </c>
      <c r="J24" s="776">
        <v>145</v>
      </c>
      <c r="K24" s="776">
        <v>125</v>
      </c>
      <c r="L24" s="776">
        <v>270</v>
      </c>
      <c r="M24" s="776">
        <v>12</v>
      </c>
      <c r="N24" s="776">
        <v>776</v>
      </c>
      <c r="O24" s="776">
        <v>612</v>
      </c>
      <c r="P24" s="776">
        <v>1388</v>
      </c>
      <c r="Q24" s="776">
        <v>35</v>
      </c>
    </row>
    <row r="25" spans="1:17" s="494" customFormat="1" ht="12.75" customHeight="1">
      <c r="A25" s="770" t="s">
        <v>72</v>
      </c>
      <c r="B25" s="771"/>
      <c r="C25" s="776"/>
      <c r="D25" s="776"/>
      <c r="E25" s="776"/>
      <c r="F25" s="776"/>
      <c r="G25" s="776"/>
      <c r="H25" s="776"/>
      <c r="I25" s="776"/>
      <c r="J25" s="776"/>
      <c r="K25" s="776"/>
      <c r="L25" s="776"/>
      <c r="M25" s="776"/>
      <c r="N25" s="776"/>
      <c r="O25" s="776"/>
      <c r="P25" s="776"/>
      <c r="Q25" s="776"/>
    </row>
    <row r="26" spans="1:17" s="494" customFormat="1" ht="12.75" customHeight="1">
      <c r="A26" s="774" t="s">
        <v>530</v>
      </c>
      <c r="B26" s="771">
        <v>8</v>
      </c>
      <c r="C26" s="776">
        <v>9</v>
      </c>
      <c r="D26" s="776">
        <v>17</v>
      </c>
      <c r="E26" s="772">
        <v>0</v>
      </c>
      <c r="F26" s="776">
        <v>5</v>
      </c>
      <c r="G26" s="776">
        <v>10</v>
      </c>
      <c r="H26" s="776">
        <v>15</v>
      </c>
      <c r="I26" s="772">
        <v>0</v>
      </c>
      <c r="J26" s="772">
        <v>0</v>
      </c>
      <c r="K26" s="772">
        <v>0</v>
      </c>
      <c r="L26" s="776">
        <v>0</v>
      </c>
      <c r="M26" s="772">
        <v>1</v>
      </c>
      <c r="N26" s="773">
        <v>13</v>
      </c>
      <c r="O26" s="773">
        <v>19</v>
      </c>
      <c r="P26" s="773">
        <v>32</v>
      </c>
      <c r="Q26" s="773">
        <v>1</v>
      </c>
    </row>
    <row r="27" spans="1:17" s="494" customFormat="1" ht="12.75" customHeight="1">
      <c r="A27" s="770" t="s">
        <v>82</v>
      </c>
      <c r="B27" s="771"/>
      <c r="C27" s="776"/>
      <c r="D27" s="776"/>
      <c r="E27" s="772"/>
      <c r="F27" s="776"/>
      <c r="G27" s="776"/>
      <c r="H27" s="776"/>
      <c r="I27" s="772"/>
      <c r="J27" s="772"/>
      <c r="K27" s="772"/>
      <c r="L27" s="776"/>
      <c r="M27" s="772"/>
      <c r="N27" s="773"/>
      <c r="O27" s="773"/>
      <c r="P27" s="773"/>
      <c r="Q27" s="773"/>
    </row>
    <row r="28" spans="1:17" s="494" customFormat="1" ht="12.75" customHeight="1">
      <c r="A28" s="774" t="s">
        <v>532</v>
      </c>
      <c r="B28" s="775">
        <v>0</v>
      </c>
      <c r="C28" s="776">
        <v>16</v>
      </c>
      <c r="D28" s="776">
        <v>16</v>
      </c>
      <c r="E28" s="772">
        <v>0</v>
      </c>
      <c r="F28" s="772">
        <v>0</v>
      </c>
      <c r="G28" s="776">
        <v>10</v>
      </c>
      <c r="H28" s="776">
        <v>10</v>
      </c>
      <c r="I28" s="776">
        <v>1</v>
      </c>
      <c r="J28" s="772">
        <v>0</v>
      </c>
      <c r="K28" s="776">
        <v>8</v>
      </c>
      <c r="L28" s="776">
        <v>8</v>
      </c>
      <c r="M28" s="776">
        <v>1</v>
      </c>
      <c r="N28" s="773">
        <v>0</v>
      </c>
      <c r="O28" s="773">
        <v>34</v>
      </c>
      <c r="P28" s="773">
        <v>34</v>
      </c>
      <c r="Q28" s="773">
        <v>2</v>
      </c>
    </row>
    <row r="29" spans="1:17" s="494" customFormat="1" ht="12.75" customHeight="1">
      <c r="A29" s="770" t="s">
        <v>127</v>
      </c>
      <c r="B29" s="775"/>
      <c r="C29" s="776"/>
      <c r="D29" s="776"/>
      <c r="E29" s="772"/>
      <c r="F29" s="772"/>
      <c r="G29" s="776"/>
      <c r="H29" s="776"/>
      <c r="I29" s="776"/>
      <c r="J29" s="772"/>
      <c r="K29" s="776"/>
      <c r="L29" s="776"/>
      <c r="M29" s="776"/>
      <c r="N29" s="773"/>
      <c r="O29" s="773"/>
      <c r="P29" s="773"/>
      <c r="Q29" s="773"/>
    </row>
    <row r="30" spans="1:17" s="494" customFormat="1" ht="12.75" customHeight="1" thickBot="1">
      <c r="A30" s="774" t="s">
        <v>537</v>
      </c>
      <c r="B30" s="771">
        <v>177</v>
      </c>
      <c r="C30" s="776">
        <v>179</v>
      </c>
      <c r="D30" s="776">
        <v>356</v>
      </c>
      <c r="E30" s="776">
        <v>66</v>
      </c>
      <c r="F30" s="776">
        <v>78</v>
      </c>
      <c r="G30" s="776">
        <v>72</v>
      </c>
      <c r="H30" s="776">
        <v>150</v>
      </c>
      <c r="I30" s="776">
        <v>51</v>
      </c>
      <c r="J30" s="772">
        <v>13</v>
      </c>
      <c r="K30" s="776">
        <v>48</v>
      </c>
      <c r="L30" s="776">
        <v>61</v>
      </c>
      <c r="M30" s="772">
        <v>43</v>
      </c>
      <c r="N30" s="773">
        <v>268</v>
      </c>
      <c r="O30" s="773">
        <v>299</v>
      </c>
      <c r="P30" s="773">
        <v>567</v>
      </c>
      <c r="Q30" s="773">
        <v>160</v>
      </c>
    </row>
    <row r="31" spans="1:17" s="494" customFormat="1" ht="15" customHeight="1" thickBot="1">
      <c r="A31" s="758" t="s">
        <v>143</v>
      </c>
      <c r="B31" s="889">
        <f>SUM(B19:B30)</f>
        <v>1337</v>
      </c>
      <c r="C31" s="890">
        <f t="shared" ref="C31:Q31" si="4">SUM(C19:C30)</f>
        <v>1341</v>
      </c>
      <c r="D31" s="890">
        <f t="shared" si="4"/>
        <v>2678</v>
      </c>
      <c r="E31" s="890">
        <f t="shared" si="4"/>
        <v>75</v>
      </c>
      <c r="F31" s="890">
        <f t="shared" si="4"/>
        <v>943</v>
      </c>
      <c r="G31" s="890">
        <f t="shared" si="4"/>
        <v>981</v>
      </c>
      <c r="H31" s="890">
        <f t="shared" si="4"/>
        <v>1924</v>
      </c>
      <c r="I31" s="890">
        <f t="shared" si="4"/>
        <v>76</v>
      </c>
      <c r="J31" s="890">
        <f t="shared" si="4"/>
        <v>480</v>
      </c>
      <c r="K31" s="890">
        <f t="shared" si="4"/>
        <v>516</v>
      </c>
      <c r="L31" s="890">
        <f t="shared" si="4"/>
        <v>996</v>
      </c>
      <c r="M31" s="890">
        <f t="shared" si="4"/>
        <v>57</v>
      </c>
      <c r="N31" s="890">
        <f t="shared" si="4"/>
        <v>2760</v>
      </c>
      <c r="O31" s="890">
        <f t="shared" si="4"/>
        <v>2838</v>
      </c>
      <c r="P31" s="890">
        <f t="shared" si="4"/>
        <v>5598</v>
      </c>
      <c r="Q31" s="1322">
        <f t="shared" si="4"/>
        <v>208</v>
      </c>
    </row>
    <row r="32" spans="1:17" s="494" customFormat="1" ht="10.5" customHeight="1">
      <c r="A32" s="892"/>
      <c r="B32" s="893"/>
      <c r="C32" s="894"/>
      <c r="D32" s="894"/>
      <c r="E32" s="894"/>
      <c r="F32" s="894"/>
      <c r="G32" s="894"/>
      <c r="H32" s="894"/>
      <c r="I32" s="894"/>
      <c r="J32" s="894"/>
      <c r="K32" s="894"/>
      <c r="L32" s="894"/>
      <c r="M32" s="894"/>
      <c r="N32" s="894"/>
      <c r="O32" s="894"/>
      <c r="P32" s="894"/>
      <c r="Q32" s="894"/>
    </row>
    <row r="33" spans="1:17">
      <c r="A33" s="1445" t="s">
        <v>842</v>
      </c>
      <c r="B33" s="1445"/>
      <c r="C33" s="1445"/>
      <c r="D33" s="1445"/>
      <c r="E33" s="1445"/>
      <c r="F33" s="1445"/>
      <c r="G33" s="1445"/>
      <c r="H33" s="1445"/>
      <c r="I33" s="1445"/>
      <c r="J33" s="1445"/>
      <c r="K33" s="1445"/>
      <c r="L33" s="1445"/>
      <c r="M33" s="1445"/>
      <c r="N33" s="1445"/>
      <c r="O33" s="1445"/>
      <c r="P33" s="1445"/>
      <c r="Q33" s="1445"/>
    </row>
    <row r="34" spans="1:17">
      <c r="A34" s="1445" t="s">
        <v>227</v>
      </c>
      <c r="B34" s="1445"/>
      <c r="C34" s="1445"/>
      <c r="D34" s="1445"/>
      <c r="E34" s="1445"/>
      <c r="F34" s="1445"/>
      <c r="G34" s="1445"/>
      <c r="H34" s="1445"/>
      <c r="I34" s="1445"/>
      <c r="J34" s="1445"/>
      <c r="K34" s="1445"/>
      <c r="L34" s="1445"/>
      <c r="M34" s="1445"/>
      <c r="N34" s="1445"/>
      <c r="O34" s="1445"/>
      <c r="P34" s="1445"/>
      <c r="Q34" s="1445"/>
    </row>
    <row r="35" spans="1:17" ht="11.1" customHeight="1">
      <c r="A35" s="222"/>
      <c r="B35" s="30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</row>
    <row r="36" spans="1:17" s="656" customFormat="1" ht="14.25" customHeight="1">
      <c r="A36" s="1758" t="s">
        <v>433</v>
      </c>
      <c r="B36" s="1761" t="s">
        <v>428</v>
      </c>
      <c r="C36" s="1761"/>
      <c r="D36" s="1761"/>
      <c r="E36" s="1762"/>
      <c r="F36" s="1760" t="s">
        <v>429</v>
      </c>
      <c r="G36" s="1761"/>
      <c r="H36" s="1761"/>
      <c r="I36" s="1762"/>
      <c r="J36" s="1763" t="s">
        <v>430</v>
      </c>
      <c r="K36" s="1764"/>
      <c r="L36" s="1764"/>
      <c r="M36" s="1765"/>
      <c r="N36" s="1766" t="s">
        <v>142</v>
      </c>
      <c r="O36" s="1767"/>
      <c r="P36" s="1767"/>
      <c r="Q36" s="1768"/>
    </row>
    <row r="37" spans="1:17" s="283" customFormat="1" ht="24" customHeight="1">
      <c r="A37" s="1871"/>
      <c r="B37" s="254" t="s">
        <v>706</v>
      </c>
      <c r="C37" s="239" t="s">
        <v>396</v>
      </c>
      <c r="D37" s="731" t="s">
        <v>708</v>
      </c>
      <c r="E37" s="731" t="s">
        <v>709</v>
      </c>
      <c r="F37" s="239" t="s">
        <v>706</v>
      </c>
      <c r="G37" s="239" t="s">
        <v>396</v>
      </c>
      <c r="H37" s="731" t="s">
        <v>708</v>
      </c>
      <c r="I37" s="731" t="s">
        <v>709</v>
      </c>
      <c r="J37" s="239" t="s">
        <v>706</v>
      </c>
      <c r="K37" s="239" t="s">
        <v>396</v>
      </c>
      <c r="L37" s="731" t="s">
        <v>708</v>
      </c>
      <c r="M37" s="731" t="s">
        <v>709</v>
      </c>
      <c r="N37" s="239" t="s">
        <v>706</v>
      </c>
      <c r="O37" s="239" t="s">
        <v>396</v>
      </c>
      <c r="P37" s="731" t="s">
        <v>708</v>
      </c>
      <c r="Q37" s="731" t="s">
        <v>709</v>
      </c>
    </row>
    <row r="38" spans="1:17" ht="12.75" customHeight="1">
      <c r="A38" s="1042" t="s">
        <v>669</v>
      </c>
      <c r="B38" s="1043">
        <v>48</v>
      </c>
      <c r="C38" s="1044">
        <v>70</v>
      </c>
      <c r="D38" s="1044">
        <v>118</v>
      </c>
      <c r="E38" s="1044">
        <v>0</v>
      </c>
      <c r="F38" s="1044">
        <v>32</v>
      </c>
      <c r="G38" s="1044">
        <v>55</v>
      </c>
      <c r="H38" s="1044">
        <v>87</v>
      </c>
      <c r="I38" s="1044">
        <v>0</v>
      </c>
      <c r="J38" s="1044">
        <v>29</v>
      </c>
      <c r="K38" s="1044">
        <v>51</v>
      </c>
      <c r="L38" s="1044">
        <v>80</v>
      </c>
      <c r="M38" s="1044">
        <v>0</v>
      </c>
      <c r="N38" s="1044">
        <f>+B38+F38+J38</f>
        <v>109</v>
      </c>
      <c r="O38" s="1044">
        <f>+C38+G38+K38</f>
        <v>176</v>
      </c>
      <c r="P38" s="1044">
        <f>+D38+H38+L38</f>
        <v>285</v>
      </c>
      <c r="Q38" s="1045">
        <f>+E38+I38+M38</f>
        <v>0</v>
      </c>
    </row>
    <row r="39" spans="1:17" ht="12.75" customHeight="1">
      <c r="A39" s="1046" t="s">
        <v>435</v>
      </c>
      <c r="B39" s="1047">
        <v>35</v>
      </c>
      <c r="C39" s="1048">
        <v>7</v>
      </c>
      <c r="D39" s="1049">
        <f>B39+C39</f>
        <v>42</v>
      </c>
      <c r="E39" s="1048">
        <v>0</v>
      </c>
      <c r="F39" s="1048">
        <v>42</v>
      </c>
      <c r="G39" s="1048">
        <v>6</v>
      </c>
      <c r="H39" s="1049">
        <f>+G39+F39</f>
        <v>48</v>
      </c>
      <c r="I39" s="1048">
        <v>0</v>
      </c>
      <c r="J39" s="1048">
        <v>17</v>
      </c>
      <c r="K39" s="1048">
        <v>1</v>
      </c>
      <c r="L39" s="1049">
        <f>+J39+K39</f>
        <v>18</v>
      </c>
      <c r="M39" s="1048">
        <v>0</v>
      </c>
      <c r="N39" s="1048">
        <f t="shared" ref="N39:N55" si="5">+B39+F39+J39</f>
        <v>94</v>
      </c>
      <c r="O39" s="1048">
        <f t="shared" ref="O39:O55" si="6">+C39+G39+K39</f>
        <v>14</v>
      </c>
      <c r="P39" s="1048">
        <f t="shared" ref="P39:P55" si="7">+D39+H39+L39</f>
        <v>108</v>
      </c>
      <c r="Q39" s="1050">
        <f t="shared" ref="Q39:Q55" si="8">+E39+I39+M39</f>
        <v>0</v>
      </c>
    </row>
    <row r="40" spans="1:17" ht="12.75" customHeight="1">
      <c r="A40" s="1046" t="s">
        <v>436</v>
      </c>
      <c r="B40" s="1047">
        <v>16</v>
      </c>
      <c r="C40" s="1048">
        <v>43</v>
      </c>
      <c r="D40" s="1049">
        <f t="shared" ref="D40:D46" si="9">B40+C40</f>
        <v>59</v>
      </c>
      <c r="E40" s="1048">
        <v>0</v>
      </c>
      <c r="F40" s="1048">
        <v>24</v>
      </c>
      <c r="G40" s="1048">
        <v>32</v>
      </c>
      <c r="H40" s="1049">
        <f t="shared" ref="H40:H46" si="10">+G40+F40</f>
        <v>56</v>
      </c>
      <c r="I40" s="1048">
        <v>0</v>
      </c>
      <c r="J40" s="1048">
        <v>4</v>
      </c>
      <c r="K40" s="1048">
        <v>9</v>
      </c>
      <c r="L40" s="1049">
        <f t="shared" ref="L40:L46" si="11">+J40+K40</f>
        <v>13</v>
      </c>
      <c r="M40" s="1048">
        <v>0</v>
      </c>
      <c r="N40" s="1048">
        <f t="shared" si="5"/>
        <v>44</v>
      </c>
      <c r="O40" s="1048">
        <f t="shared" si="6"/>
        <v>84</v>
      </c>
      <c r="P40" s="1048">
        <f t="shared" si="7"/>
        <v>128</v>
      </c>
      <c r="Q40" s="1050">
        <f t="shared" si="8"/>
        <v>0</v>
      </c>
    </row>
    <row r="41" spans="1:17" ht="12.75" customHeight="1">
      <c r="A41" s="1046" t="s">
        <v>494</v>
      </c>
      <c r="B41" s="1047">
        <v>7</v>
      </c>
      <c r="C41" s="1048">
        <v>16</v>
      </c>
      <c r="D41" s="1049">
        <f t="shared" si="9"/>
        <v>23</v>
      </c>
      <c r="E41" s="1048">
        <v>0</v>
      </c>
      <c r="F41" s="1048">
        <v>11</v>
      </c>
      <c r="G41" s="1048">
        <v>14</v>
      </c>
      <c r="H41" s="1049">
        <f t="shared" si="10"/>
        <v>25</v>
      </c>
      <c r="I41" s="1048">
        <v>0</v>
      </c>
      <c r="J41" s="1048">
        <v>2</v>
      </c>
      <c r="K41" s="1048">
        <v>2</v>
      </c>
      <c r="L41" s="1049">
        <f t="shared" si="11"/>
        <v>4</v>
      </c>
      <c r="M41" s="1048">
        <v>0</v>
      </c>
      <c r="N41" s="1048">
        <f t="shared" si="5"/>
        <v>20</v>
      </c>
      <c r="O41" s="1048">
        <f t="shared" si="6"/>
        <v>32</v>
      </c>
      <c r="P41" s="1048">
        <f t="shared" si="7"/>
        <v>52</v>
      </c>
      <c r="Q41" s="1050">
        <f t="shared" si="8"/>
        <v>0</v>
      </c>
    </row>
    <row r="42" spans="1:17" ht="12.75" customHeight="1">
      <c r="A42" s="1046" t="s">
        <v>670</v>
      </c>
      <c r="B42" s="1047">
        <v>8</v>
      </c>
      <c r="C42" s="1048">
        <v>20</v>
      </c>
      <c r="D42" s="1049">
        <f t="shared" si="9"/>
        <v>28</v>
      </c>
      <c r="E42" s="1048">
        <v>0</v>
      </c>
      <c r="F42" s="1048">
        <v>8</v>
      </c>
      <c r="G42" s="1048">
        <v>20</v>
      </c>
      <c r="H42" s="1049">
        <f t="shared" si="10"/>
        <v>28</v>
      </c>
      <c r="I42" s="1048">
        <v>0</v>
      </c>
      <c r="J42" s="1048">
        <v>8</v>
      </c>
      <c r="K42" s="1048">
        <v>20</v>
      </c>
      <c r="L42" s="1049">
        <f t="shared" si="11"/>
        <v>28</v>
      </c>
      <c r="M42" s="1048">
        <v>0</v>
      </c>
      <c r="N42" s="1048">
        <f t="shared" si="5"/>
        <v>24</v>
      </c>
      <c r="O42" s="1048">
        <f t="shared" si="6"/>
        <v>60</v>
      </c>
      <c r="P42" s="1048">
        <f t="shared" si="7"/>
        <v>84</v>
      </c>
      <c r="Q42" s="1050">
        <f t="shared" si="8"/>
        <v>0</v>
      </c>
    </row>
    <row r="43" spans="1:17" ht="12.75" customHeight="1">
      <c r="A43" s="1046" t="s">
        <v>439</v>
      </c>
      <c r="B43" s="1047">
        <v>60</v>
      </c>
      <c r="C43" s="1048">
        <v>8</v>
      </c>
      <c r="D43" s="1049">
        <f t="shared" si="9"/>
        <v>68</v>
      </c>
      <c r="E43" s="1048">
        <v>0</v>
      </c>
      <c r="F43" s="1048">
        <v>56</v>
      </c>
      <c r="G43" s="1048">
        <v>2</v>
      </c>
      <c r="H43" s="1049">
        <f t="shared" si="10"/>
        <v>58</v>
      </c>
      <c r="I43" s="1048">
        <v>0</v>
      </c>
      <c r="J43" s="1048">
        <v>46</v>
      </c>
      <c r="K43" s="1048">
        <v>1</v>
      </c>
      <c r="L43" s="1049">
        <f t="shared" si="11"/>
        <v>47</v>
      </c>
      <c r="M43" s="1048">
        <v>0</v>
      </c>
      <c r="N43" s="1048">
        <f t="shared" si="5"/>
        <v>162</v>
      </c>
      <c r="O43" s="1048">
        <f t="shared" si="6"/>
        <v>11</v>
      </c>
      <c r="P43" s="1048">
        <f t="shared" si="7"/>
        <v>173</v>
      </c>
      <c r="Q43" s="1050">
        <f t="shared" si="8"/>
        <v>0</v>
      </c>
    </row>
    <row r="44" spans="1:17" ht="12.75" customHeight="1">
      <c r="A44" s="1046" t="s">
        <v>440</v>
      </c>
      <c r="B44" s="1047">
        <v>40</v>
      </c>
      <c r="C44" s="1048">
        <v>1</v>
      </c>
      <c r="D44" s="1049">
        <f t="shared" si="9"/>
        <v>41</v>
      </c>
      <c r="E44" s="1048">
        <v>0</v>
      </c>
      <c r="F44" s="1048">
        <v>40</v>
      </c>
      <c r="G44" s="1048">
        <v>1</v>
      </c>
      <c r="H44" s="1049">
        <f t="shared" si="10"/>
        <v>41</v>
      </c>
      <c r="I44" s="1048">
        <v>2</v>
      </c>
      <c r="J44" s="1048">
        <v>17</v>
      </c>
      <c r="K44" s="1048">
        <v>0</v>
      </c>
      <c r="L44" s="1049">
        <f t="shared" si="11"/>
        <v>17</v>
      </c>
      <c r="M44" s="1048">
        <v>0</v>
      </c>
      <c r="N44" s="1048">
        <f t="shared" si="5"/>
        <v>97</v>
      </c>
      <c r="O44" s="1048">
        <f t="shared" si="6"/>
        <v>2</v>
      </c>
      <c r="P44" s="1048">
        <f t="shared" si="7"/>
        <v>99</v>
      </c>
      <c r="Q44" s="1050">
        <f t="shared" si="8"/>
        <v>2</v>
      </c>
    </row>
    <row r="45" spans="1:17" ht="12.75" customHeight="1">
      <c r="A45" s="1046" t="s">
        <v>671</v>
      </c>
      <c r="B45" s="1047">
        <v>8</v>
      </c>
      <c r="C45" s="1048">
        <v>3</v>
      </c>
      <c r="D45" s="1049">
        <f t="shared" si="9"/>
        <v>11</v>
      </c>
      <c r="E45" s="1048">
        <v>0</v>
      </c>
      <c r="F45" s="1048">
        <v>6</v>
      </c>
      <c r="G45" s="1048">
        <v>3</v>
      </c>
      <c r="H45" s="1049">
        <f t="shared" si="10"/>
        <v>9</v>
      </c>
      <c r="I45" s="1048">
        <v>1</v>
      </c>
      <c r="J45" s="1048">
        <v>4</v>
      </c>
      <c r="K45" s="1048">
        <v>2</v>
      </c>
      <c r="L45" s="1049">
        <f t="shared" si="11"/>
        <v>6</v>
      </c>
      <c r="M45" s="1048">
        <v>0</v>
      </c>
      <c r="N45" s="1048">
        <f t="shared" si="5"/>
        <v>18</v>
      </c>
      <c r="O45" s="1048">
        <f t="shared" si="6"/>
        <v>8</v>
      </c>
      <c r="P45" s="1048">
        <f t="shared" si="7"/>
        <v>26</v>
      </c>
      <c r="Q45" s="1050">
        <f t="shared" si="8"/>
        <v>1</v>
      </c>
    </row>
    <row r="46" spans="1:17" ht="12.75" customHeight="1">
      <c r="A46" s="1046" t="s">
        <v>672</v>
      </c>
      <c r="B46" s="1047">
        <v>12</v>
      </c>
      <c r="C46" s="1048">
        <v>11</v>
      </c>
      <c r="D46" s="1049">
        <f t="shared" si="9"/>
        <v>23</v>
      </c>
      <c r="E46" s="1048">
        <v>0</v>
      </c>
      <c r="F46" s="1048">
        <v>6</v>
      </c>
      <c r="G46" s="1048">
        <v>19</v>
      </c>
      <c r="H46" s="1049">
        <f t="shared" si="10"/>
        <v>25</v>
      </c>
      <c r="I46" s="1048">
        <v>0</v>
      </c>
      <c r="J46" s="1048">
        <v>7</v>
      </c>
      <c r="K46" s="1048">
        <v>10</v>
      </c>
      <c r="L46" s="1049">
        <f t="shared" si="11"/>
        <v>17</v>
      </c>
      <c r="M46" s="1048">
        <v>0</v>
      </c>
      <c r="N46" s="1048">
        <f t="shared" si="5"/>
        <v>25</v>
      </c>
      <c r="O46" s="1048">
        <f t="shared" si="6"/>
        <v>40</v>
      </c>
      <c r="P46" s="1048">
        <f t="shared" si="7"/>
        <v>65</v>
      </c>
      <c r="Q46" s="1050">
        <f t="shared" si="8"/>
        <v>0</v>
      </c>
    </row>
    <row r="47" spans="1:17" ht="12.75" customHeight="1">
      <c r="A47" s="1046" t="s">
        <v>673</v>
      </c>
      <c r="B47" s="1047">
        <v>22</v>
      </c>
      <c r="C47" s="1048">
        <v>42</v>
      </c>
      <c r="D47" s="1049">
        <v>64</v>
      </c>
      <c r="E47" s="1048">
        <v>5</v>
      </c>
      <c r="F47" s="1048">
        <v>21</v>
      </c>
      <c r="G47" s="1048">
        <v>18</v>
      </c>
      <c r="H47" s="1049">
        <v>39</v>
      </c>
      <c r="I47" s="1048">
        <v>0</v>
      </c>
      <c r="J47" s="1048">
        <v>3</v>
      </c>
      <c r="K47" s="1048">
        <v>2</v>
      </c>
      <c r="L47" s="1049">
        <v>5</v>
      </c>
      <c r="M47" s="1048">
        <v>0</v>
      </c>
      <c r="N47" s="1048">
        <f t="shared" si="5"/>
        <v>46</v>
      </c>
      <c r="O47" s="1048">
        <f t="shared" si="6"/>
        <v>62</v>
      </c>
      <c r="P47" s="1048">
        <f t="shared" si="7"/>
        <v>108</v>
      </c>
      <c r="Q47" s="1050">
        <f t="shared" si="8"/>
        <v>5</v>
      </c>
    </row>
    <row r="48" spans="1:17" ht="12.75" customHeight="1">
      <c r="A48" s="1051" t="s">
        <v>478</v>
      </c>
      <c r="B48" s="1047">
        <v>137</v>
      </c>
      <c r="C48" s="1048">
        <v>152</v>
      </c>
      <c r="D48" s="1048">
        <v>289</v>
      </c>
      <c r="E48" s="1048">
        <v>0</v>
      </c>
      <c r="F48" s="1048">
        <v>75</v>
      </c>
      <c r="G48" s="1048">
        <v>112</v>
      </c>
      <c r="H48" s="1048">
        <v>187</v>
      </c>
      <c r="I48" s="1048">
        <v>16</v>
      </c>
      <c r="J48" s="1048">
        <v>60</v>
      </c>
      <c r="K48" s="1048">
        <v>61</v>
      </c>
      <c r="L48" s="1048">
        <v>121</v>
      </c>
      <c r="M48" s="1048">
        <v>13</v>
      </c>
      <c r="N48" s="1048">
        <f t="shared" si="5"/>
        <v>272</v>
      </c>
      <c r="O48" s="1048">
        <f t="shared" si="6"/>
        <v>325</v>
      </c>
      <c r="P48" s="1048">
        <f t="shared" si="7"/>
        <v>597</v>
      </c>
      <c r="Q48" s="1050">
        <f t="shared" si="8"/>
        <v>29</v>
      </c>
    </row>
    <row r="49" spans="1:35" ht="12.75" customHeight="1">
      <c r="A49" s="1046" t="s">
        <v>443</v>
      </c>
      <c r="B49" s="1047">
        <v>0</v>
      </c>
      <c r="C49" s="1048">
        <v>16</v>
      </c>
      <c r="D49" s="1049">
        <f t="shared" ref="D49" si="12">B49+C49</f>
        <v>16</v>
      </c>
      <c r="E49" s="1048">
        <v>0</v>
      </c>
      <c r="F49" s="1048">
        <v>0</v>
      </c>
      <c r="G49" s="1048">
        <v>10</v>
      </c>
      <c r="H49" s="1049">
        <f t="shared" ref="H49" si="13">+G49+F49</f>
        <v>10</v>
      </c>
      <c r="I49" s="1048">
        <v>1</v>
      </c>
      <c r="J49" s="1048">
        <v>0</v>
      </c>
      <c r="K49" s="1048">
        <v>8</v>
      </c>
      <c r="L49" s="1049">
        <f t="shared" ref="L49" si="14">+J49+K49</f>
        <v>8</v>
      </c>
      <c r="M49" s="1048">
        <v>1</v>
      </c>
      <c r="N49" s="1048">
        <f t="shared" si="5"/>
        <v>0</v>
      </c>
      <c r="O49" s="1048">
        <f t="shared" si="6"/>
        <v>34</v>
      </c>
      <c r="P49" s="1048">
        <f t="shared" si="7"/>
        <v>34</v>
      </c>
      <c r="Q49" s="1050">
        <f t="shared" si="8"/>
        <v>2</v>
      </c>
    </row>
    <row r="50" spans="1:35" ht="12.75" customHeight="1">
      <c r="A50" s="1046" t="s">
        <v>465</v>
      </c>
      <c r="B50" s="1047">
        <v>775</v>
      </c>
      <c r="C50" s="1048">
        <v>770</v>
      </c>
      <c r="D50" s="1048">
        <v>1545</v>
      </c>
      <c r="E50" s="1048">
        <v>70</v>
      </c>
      <c r="F50" s="1048">
        <v>579</v>
      </c>
      <c r="G50" s="1048">
        <v>635</v>
      </c>
      <c r="H50" s="1048">
        <v>1214</v>
      </c>
      <c r="I50" s="1048">
        <v>56</v>
      </c>
      <c r="J50" s="1048">
        <v>268</v>
      </c>
      <c r="K50" s="1048">
        <v>290</v>
      </c>
      <c r="L50" s="1048">
        <v>558</v>
      </c>
      <c r="M50" s="1048">
        <v>3</v>
      </c>
      <c r="N50" s="1048">
        <f t="shared" si="5"/>
        <v>1622</v>
      </c>
      <c r="O50" s="1048">
        <f t="shared" si="6"/>
        <v>1695</v>
      </c>
      <c r="P50" s="1048">
        <f t="shared" si="7"/>
        <v>3317</v>
      </c>
      <c r="Q50" s="1050">
        <f t="shared" si="8"/>
        <v>129</v>
      </c>
    </row>
    <row r="51" spans="1:35" ht="12.75" customHeight="1">
      <c r="A51" s="1046" t="s">
        <v>674</v>
      </c>
      <c r="B51" s="1047">
        <v>16</v>
      </c>
      <c r="C51" s="1048">
        <v>26</v>
      </c>
      <c r="D51" s="1048">
        <v>42</v>
      </c>
      <c r="E51" s="1048">
        <v>0</v>
      </c>
      <c r="F51" s="1048">
        <v>16</v>
      </c>
      <c r="G51" s="1048">
        <v>25</v>
      </c>
      <c r="H51" s="1048">
        <v>41</v>
      </c>
      <c r="I51" s="1048">
        <v>0</v>
      </c>
      <c r="J51" s="1048">
        <v>9</v>
      </c>
      <c r="K51" s="1048">
        <v>49</v>
      </c>
      <c r="L51" s="1048">
        <v>58</v>
      </c>
      <c r="M51" s="1048">
        <v>43</v>
      </c>
      <c r="N51" s="1048">
        <f t="shared" si="5"/>
        <v>41</v>
      </c>
      <c r="O51" s="1048">
        <f t="shared" si="6"/>
        <v>100</v>
      </c>
      <c r="P51" s="1048">
        <f t="shared" si="7"/>
        <v>141</v>
      </c>
      <c r="Q51" s="1050">
        <f t="shared" si="8"/>
        <v>43</v>
      </c>
    </row>
    <row r="52" spans="1:35" ht="12.75" customHeight="1">
      <c r="A52" s="1046" t="s">
        <v>496</v>
      </c>
      <c r="B52" s="1047">
        <v>97</v>
      </c>
      <c r="C52" s="1048">
        <v>93</v>
      </c>
      <c r="D52" s="1049">
        <f t="shared" ref="D52:D55" si="15">B52+C52</f>
        <v>190</v>
      </c>
      <c r="E52" s="1048">
        <v>0</v>
      </c>
      <c r="F52" s="1048">
        <v>18</v>
      </c>
      <c r="G52" s="1048">
        <v>11</v>
      </c>
      <c r="H52" s="1049">
        <f t="shared" ref="H52:H55" si="16">+G52+F52</f>
        <v>29</v>
      </c>
      <c r="I52" s="1048">
        <v>0</v>
      </c>
      <c r="J52" s="1048">
        <v>0</v>
      </c>
      <c r="K52" s="1048">
        <v>0</v>
      </c>
      <c r="L52" s="1049">
        <f t="shared" ref="L52:L55" si="17">+J52+K52</f>
        <v>0</v>
      </c>
      <c r="M52" s="1048">
        <v>0</v>
      </c>
      <c r="N52" s="1048">
        <f t="shared" si="5"/>
        <v>115</v>
      </c>
      <c r="O52" s="1048">
        <f t="shared" si="6"/>
        <v>104</v>
      </c>
      <c r="P52" s="1048">
        <f t="shared" si="7"/>
        <v>219</v>
      </c>
      <c r="Q52" s="1050">
        <f t="shared" si="8"/>
        <v>0</v>
      </c>
    </row>
    <row r="53" spans="1:35" ht="12.75" customHeight="1">
      <c r="A53" s="1046" t="s">
        <v>675</v>
      </c>
      <c r="B53" s="1047">
        <v>32</v>
      </c>
      <c r="C53" s="1048">
        <v>45</v>
      </c>
      <c r="D53" s="1049">
        <f t="shared" si="15"/>
        <v>77</v>
      </c>
      <c r="E53" s="1048">
        <v>0</v>
      </c>
      <c r="F53" s="1048">
        <v>0</v>
      </c>
      <c r="G53" s="1048">
        <v>0</v>
      </c>
      <c r="H53" s="1049">
        <f t="shared" si="16"/>
        <v>0</v>
      </c>
      <c r="I53" s="1048">
        <v>0</v>
      </c>
      <c r="J53" s="1048">
        <v>0</v>
      </c>
      <c r="K53" s="1048">
        <v>0</v>
      </c>
      <c r="L53" s="1049">
        <f t="shared" si="17"/>
        <v>0</v>
      </c>
      <c r="M53" s="1048">
        <v>0</v>
      </c>
      <c r="N53" s="1048">
        <f t="shared" si="5"/>
        <v>32</v>
      </c>
      <c r="O53" s="1048">
        <f t="shared" si="6"/>
        <v>45</v>
      </c>
      <c r="P53" s="1048">
        <f t="shared" si="7"/>
        <v>77</v>
      </c>
      <c r="Q53" s="1050">
        <f t="shared" si="8"/>
        <v>0</v>
      </c>
    </row>
    <row r="54" spans="1:35" ht="12.75" customHeight="1">
      <c r="A54" s="1046" t="s">
        <v>737</v>
      </c>
      <c r="B54" s="1047">
        <v>7</v>
      </c>
      <c r="C54" s="1048">
        <v>8</v>
      </c>
      <c r="D54" s="1049">
        <f t="shared" si="15"/>
        <v>15</v>
      </c>
      <c r="E54" s="1048">
        <v>0</v>
      </c>
      <c r="F54" s="1048">
        <v>7</v>
      </c>
      <c r="G54" s="1048">
        <v>10</v>
      </c>
      <c r="H54" s="1049">
        <f t="shared" si="16"/>
        <v>17</v>
      </c>
      <c r="I54" s="1048">
        <v>0</v>
      </c>
      <c r="J54" s="1048">
        <v>0</v>
      </c>
      <c r="K54" s="1048">
        <v>0</v>
      </c>
      <c r="L54" s="1049">
        <f t="shared" si="17"/>
        <v>0</v>
      </c>
      <c r="M54" s="1048">
        <v>0</v>
      </c>
      <c r="N54" s="1048">
        <f t="shared" si="5"/>
        <v>14</v>
      </c>
      <c r="O54" s="1048">
        <f t="shared" si="6"/>
        <v>18</v>
      </c>
      <c r="P54" s="1048">
        <f t="shared" si="7"/>
        <v>32</v>
      </c>
      <c r="Q54" s="1050">
        <f t="shared" si="8"/>
        <v>0</v>
      </c>
    </row>
    <row r="55" spans="1:35" ht="12.75" customHeight="1" thickBot="1">
      <c r="A55" s="1323" t="s">
        <v>448</v>
      </c>
      <c r="B55" s="1324">
        <v>17</v>
      </c>
      <c r="C55" s="1325">
        <v>10</v>
      </c>
      <c r="D55" s="1326">
        <f t="shared" si="15"/>
        <v>27</v>
      </c>
      <c r="E55" s="1325">
        <v>0</v>
      </c>
      <c r="F55" s="1325">
        <v>2</v>
      </c>
      <c r="G55" s="1325">
        <v>8</v>
      </c>
      <c r="H55" s="1326">
        <f t="shared" si="16"/>
        <v>10</v>
      </c>
      <c r="I55" s="1325">
        <v>0</v>
      </c>
      <c r="J55" s="1325">
        <v>6</v>
      </c>
      <c r="K55" s="1325">
        <v>10</v>
      </c>
      <c r="L55" s="1326">
        <f t="shared" si="17"/>
        <v>16</v>
      </c>
      <c r="M55" s="1325">
        <v>0</v>
      </c>
      <c r="N55" s="1325">
        <f t="shared" si="5"/>
        <v>25</v>
      </c>
      <c r="O55" s="1325">
        <f t="shared" si="6"/>
        <v>28</v>
      </c>
      <c r="P55" s="1325">
        <f t="shared" si="7"/>
        <v>53</v>
      </c>
      <c r="Q55" s="1327">
        <f t="shared" si="8"/>
        <v>0</v>
      </c>
    </row>
    <row r="56" spans="1:35" s="219" customFormat="1" ht="16.5" customHeight="1">
      <c r="A56" s="1328" t="s">
        <v>143</v>
      </c>
      <c r="B56" s="1329">
        <f t="shared" ref="B56:Q56" si="18">SUM(B38:B55)</f>
        <v>1337</v>
      </c>
      <c r="C56" s="1329">
        <f t="shared" si="18"/>
        <v>1341</v>
      </c>
      <c r="D56" s="1329">
        <f t="shared" si="18"/>
        <v>2678</v>
      </c>
      <c r="E56" s="1329">
        <f t="shared" si="18"/>
        <v>75</v>
      </c>
      <c r="F56" s="1329">
        <f t="shared" si="18"/>
        <v>943</v>
      </c>
      <c r="G56" s="1329">
        <f t="shared" si="18"/>
        <v>981</v>
      </c>
      <c r="H56" s="1329">
        <f t="shared" si="18"/>
        <v>1924</v>
      </c>
      <c r="I56" s="1329">
        <f t="shared" si="18"/>
        <v>76</v>
      </c>
      <c r="J56" s="1329">
        <f t="shared" si="18"/>
        <v>480</v>
      </c>
      <c r="K56" s="1329">
        <f t="shared" si="18"/>
        <v>516</v>
      </c>
      <c r="L56" s="1329">
        <f t="shared" si="18"/>
        <v>996</v>
      </c>
      <c r="M56" s="1329">
        <f t="shared" si="18"/>
        <v>60</v>
      </c>
      <c r="N56" s="1329">
        <f t="shared" si="18"/>
        <v>2760</v>
      </c>
      <c r="O56" s="1329">
        <f t="shared" si="18"/>
        <v>2838</v>
      </c>
      <c r="P56" s="1329">
        <f t="shared" si="18"/>
        <v>5598</v>
      </c>
      <c r="Q56" s="1330">
        <f t="shared" si="18"/>
        <v>211</v>
      </c>
    </row>
    <row r="57" spans="1:35" ht="21.75" customHeight="1">
      <c r="A57" s="565"/>
      <c r="B57" s="565"/>
      <c r="C57" s="565"/>
      <c r="D57" s="565"/>
      <c r="E57" s="565"/>
      <c r="F57" s="565"/>
      <c r="G57" s="565"/>
      <c r="H57" s="565"/>
      <c r="I57" s="565"/>
      <c r="J57" s="565"/>
      <c r="K57" s="565"/>
      <c r="L57" s="565"/>
      <c r="M57" s="565"/>
      <c r="N57" s="565"/>
      <c r="O57" s="565"/>
      <c r="P57" s="565"/>
      <c r="Q57" s="565"/>
    </row>
    <row r="64" spans="1:35">
      <c r="AI64" s="507"/>
    </row>
  </sheetData>
  <mergeCells count="21">
    <mergeCell ref="A14:Q14"/>
    <mergeCell ref="A15:Q15"/>
    <mergeCell ref="A17:A18"/>
    <mergeCell ref="B17:E17"/>
    <mergeCell ref="F17:I17"/>
    <mergeCell ref="J17:M17"/>
    <mergeCell ref="N17:Q17"/>
    <mergeCell ref="A2:Q2"/>
    <mergeCell ref="A3:Q3"/>
    <mergeCell ref="A5:A6"/>
    <mergeCell ref="B5:E5"/>
    <mergeCell ref="F5:I5"/>
    <mergeCell ref="J5:M5"/>
    <mergeCell ref="N5:Q5"/>
    <mergeCell ref="A33:Q33"/>
    <mergeCell ref="A34:Q34"/>
    <mergeCell ref="B36:E36"/>
    <mergeCell ref="F36:I36"/>
    <mergeCell ref="J36:M36"/>
    <mergeCell ref="N36:Q36"/>
    <mergeCell ref="A36:A37"/>
  </mergeCells>
  <printOptions horizontalCentered="1"/>
  <pageMargins left="0.51181102362204722" right="0.31496062992125984" top="0.39370078740157483" bottom="0.35433070866141736" header="0.31496062992125984" footer="0.31496062992125984"/>
  <pageSetup paperSize="9" scale="95" orientation="landscape" r:id="rId1"/>
  <headerFooter>
    <oddFooter>&amp;C &amp;P</oddFooter>
  </headerFooter>
  <rowBreaks count="1" manualBreakCount="1">
    <brk id="32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I65"/>
  <sheetViews>
    <sheetView workbookViewId="0">
      <selection activeCell="I11" sqref="I11"/>
    </sheetView>
  </sheetViews>
  <sheetFormatPr baseColWidth="10" defaultRowHeight="13.8"/>
  <cols>
    <col min="1" max="1" width="23.5546875" style="639" customWidth="1"/>
    <col min="2" max="2" width="14.5546875" style="305" customWidth="1"/>
    <col min="3" max="3" width="11.44140625" style="478" customWidth="1"/>
    <col min="4" max="4" width="9.88671875" style="478" customWidth="1"/>
    <col min="5" max="5" width="11.44140625" style="478" customWidth="1"/>
    <col min="6" max="6" width="10" style="478" customWidth="1"/>
    <col min="7" max="12" width="9.109375" style="478" customWidth="1"/>
    <col min="13" max="247" width="11.44140625" style="478"/>
    <col min="248" max="248" width="16.44140625" style="478" customWidth="1"/>
    <col min="249" max="503" width="11.44140625" style="478"/>
    <col min="504" max="504" width="16.44140625" style="478" customWidth="1"/>
    <col min="505" max="759" width="11.44140625" style="478"/>
    <col min="760" max="760" width="16.44140625" style="478" customWidth="1"/>
    <col min="761" max="1015" width="11.44140625" style="478"/>
    <col min="1016" max="1016" width="16.44140625" style="478" customWidth="1"/>
    <col min="1017" max="1271" width="11.44140625" style="478"/>
    <col min="1272" max="1272" width="16.44140625" style="478" customWidth="1"/>
    <col min="1273" max="1527" width="11.44140625" style="478"/>
    <col min="1528" max="1528" width="16.44140625" style="478" customWidth="1"/>
    <col min="1529" max="1783" width="11.44140625" style="478"/>
    <col min="1784" max="1784" width="16.44140625" style="478" customWidth="1"/>
    <col min="1785" max="2039" width="11.44140625" style="478"/>
    <col min="2040" max="2040" width="16.44140625" style="478" customWidth="1"/>
    <col min="2041" max="2295" width="11.44140625" style="478"/>
    <col min="2296" max="2296" width="16.44140625" style="478" customWidth="1"/>
    <col min="2297" max="2551" width="11.44140625" style="478"/>
    <col min="2552" max="2552" width="16.44140625" style="478" customWidth="1"/>
    <col min="2553" max="2807" width="11.44140625" style="478"/>
    <col min="2808" max="2808" width="16.44140625" style="478" customWidth="1"/>
    <col min="2809" max="3063" width="11.44140625" style="478"/>
    <col min="3064" max="3064" width="16.44140625" style="478" customWidth="1"/>
    <col min="3065" max="3319" width="11.44140625" style="478"/>
    <col min="3320" max="3320" width="16.44140625" style="478" customWidth="1"/>
    <col min="3321" max="3575" width="11.44140625" style="478"/>
    <col min="3576" max="3576" width="16.44140625" style="478" customWidth="1"/>
    <col min="3577" max="3831" width="11.44140625" style="478"/>
    <col min="3832" max="3832" width="16.44140625" style="478" customWidth="1"/>
    <col min="3833" max="4087" width="11.44140625" style="478"/>
    <col min="4088" max="4088" width="16.44140625" style="478" customWidth="1"/>
    <col min="4089" max="4343" width="11.44140625" style="478"/>
    <col min="4344" max="4344" width="16.44140625" style="478" customWidth="1"/>
    <col min="4345" max="4599" width="11.44140625" style="478"/>
    <col min="4600" max="4600" width="16.44140625" style="478" customWidth="1"/>
    <col min="4601" max="4855" width="11.44140625" style="478"/>
    <col min="4856" max="4856" width="16.44140625" style="478" customWidth="1"/>
    <col min="4857" max="5111" width="11.44140625" style="478"/>
    <col min="5112" max="5112" width="16.44140625" style="478" customWidth="1"/>
    <col min="5113" max="5367" width="11.44140625" style="478"/>
    <col min="5368" max="5368" width="16.44140625" style="478" customWidth="1"/>
    <col min="5369" max="5623" width="11.44140625" style="478"/>
    <col min="5624" max="5624" width="16.44140625" style="478" customWidth="1"/>
    <col min="5625" max="5879" width="11.44140625" style="478"/>
    <col min="5880" max="5880" width="16.44140625" style="478" customWidth="1"/>
    <col min="5881" max="6135" width="11.44140625" style="478"/>
    <col min="6136" max="6136" width="16.44140625" style="478" customWidth="1"/>
    <col min="6137" max="6391" width="11.44140625" style="478"/>
    <col min="6392" max="6392" width="16.44140625" style="478" customWidth="1"/>
    <col min="6393" max="6647" width="11.44140625" style="478"/>
    <col min="6648" max="6648" width="16.44140625" style="478" customWidth="1"/>
    <col min="6649" max="6903" width="11.44140625" style="478"/>
    <col min="6904" max="6904" width="16.44140625" style="478" customWidth="1"/>
    <col min="6905" max="7159" width="11.44140625" style="478"/>
    <col min="7160" max="7160" width="16.44140625" style="478" customWidth="1"/>
    <col min="7161" max="7415" width="11.44140625" style="478"/>
    <col min="7416" max="7416" width="16.44140625" style="478" customWidth="1"/>
    <col min="7417" max="7671" width="11.44140625" style="478"/>
    <col min="7672" max="7672" width="16.44140625" style="478" customWidth="1"/>
    <col min="7673" max="7927" width="11.44140625" style="478"/>
    <col min="7928" max="7928" width="16.44140625" style="478" customWidth="1"/>
    <col min="7929" max="8183" width="11.44140625" style="478"/>
    <col min="8184" max="8184" width="16.44140625" style="478" customWidth="1"/>
    <col min="8185" max="8439" width="11.44140625" style="478"/>
    <col min="8440" max="8440" width="16.44140625" style="478" customWidth="1"/>
    <col min="8441" max="8695" width="11.44140625" style="478"/>
    <col min="8696" max="8696" width="16.44140625" style="478" customWidth="1"/>
    <col min="8697" max="8951" width="11.44140625" style="478"/>
    <col min="8952" max="8952" width="16.44140625" style="478" customWidth="1"/>
    <col min="8953" max="9207" width="11.44140625" style="478"/>
    <col min="9208" max="9208" width="16.44140625" style="478" customWidth="1"/>
    <col min="9209" max="9463" width="11.44140625" style="478"/>
    <col min="9464" max="9464" width="16.44140625" style="478" customWidth="1"/>
    <col min="9465" max="9719" width="11.44140625" style="478"/>
    <col min="9720" max="9720" width="16.44140625" style="478" customWidth="1"/>
    <col min="9721" max="9975" width="11.44140625" style="478"/>
    <col min="9976" max="9976" width="16.44140625" style="478" customWidth="1"/>
    <col min="9977" max="10231" width="11.44140625" style="478"/>
    <col min="10232" max="10232" width="16.44140625" style="478" customWidth="1"/>
    <col min="10233" max="10487" width="11.44140625" style="478"/>
    <col min="10488" max="10488" width="16.44140625" style="478" customWidth="1"/>
    <col min="10489" max="10743" width="11.44140625" style="478"/>
    <col min="10744" max="10744" width="16.44140625" style="478" customWidth="1"/>
    <col min="10745" max="10999" width="11.44140625" style="478"/>
    <col min="11000" max="11000" width="16.44140625" style="478" customWidth="1"/>
    <col min="11001" max="11255" width="11.44140625" style="478"/>
    <col min="11256" max="11256" width="16.44140625" style="478" customWidth="1"/>
    <col min="11257" max="11511" width="11.44140625" style="478"/>
    <col min="11512" max="11512" width="16.44140625" style="478" customWidth="1"/>
    <col min="11513" max="11767" width="11.44140625" style="478"/>
    <col min="11768" max="11768" width="16.44140625" style="478" customWidth="1"/>
    <col min="11769" max="12023" width="11.44140625" style="478"/>
    <col min="12024" max="12024" width="16.44140625" style="478" customWidth="1"/>
    <col min="12025" max="12279" width="11.44140625" style="478"/>
    <col min="12280" max="12280" width="16.44140625" style="478" customWidth="1"/>
    <col min="12281" max="12535" width="11.44140625" style="478"/>
    <col min="12536" max="12536" width="16.44140625" style="478" customWidth="1"/>
    <col min="12537" max="12791" width="11.44140625" style="478"/>
    <col min="12792" max="12792" width="16.44140625" style="478" customWidth="1"/>
    <col min="12793" max="13047" width="11.44140625" style="478"/>
    <col min="13048" max="13048" width="16.44140625" style="478" customWidth="1"/>
    <col min="13049" max="13303" width="11.44140625" style="478"/>
    <col min="13304" max="13304" width="16.44140625" style="478" customWidth="1"/>
    <col min="13305" max="13559" width="11.44140625" style="478"/>
    <col min="13560" max="13560" width="16.44140625" style="478" customWidth="1"/>
    <col min="13561" max="13815" width="11.44140625" style="478"/>
    <col min="13816" max="13816" width="16.44140625" style="478" customWidth="1"/>
    <col min="13817" max="14071" width="11.44140625" style="478"/>
    <col min="14072" max="14072" width="16.44140625" style="478" customWidth="1"/>
    <col min="14073" max="14327" width="11.44140625" style="478"/>
    <col min="14328" max="14328" width="16.44140625" style="478" customWidth="1"/>
    <col min="14329" max="14583" width="11.44140625" style="478"/>
    <col min="14584" max="14584" width="16.44140625" style="478" customWidth="1"/>
    <col min="14585" max="14839" width="11.44140625" style="478"/>
    <col min="14840" max="14840" width="16.44140625" style="478" customWidth="1"/>
    <col min="14841" max="15095" width="11.44140625" style="478"/>
    <col min="15096" max="15096" width="16.44140625" style="478" customWidth="1"/>
    <col min="15097" max="15351" width="11.44140625" style="478"/>
    <col min="15352" max="15352" width="16.44140625" style="478" customWidth="1"/>
    <col min="15353" max="15607" width="11.44140625" style="478"/>
    <col min="15608" max="15608" width="16.44140625" style="478" customWidth="1"/>
    <col min="15609" max="15863" width="11.44140625" style="478"/>
    <col min="15864" max="15864" width="16.44140625" style="478" customWidth="1"/>
    <col min="15865" max="16119" width="11.44140625" style="478"/>
    <col min="16120" max="16120" width="16.44140625" style="478" customWidth="1"/>
    <col min="16121" max="16384" width="11.44140625" style="478"/>
  </cols>
  <sheetData>
    <row r="1" spans="1:12" ht="11.1" customHeight="1">
      <c r="A1" s="739" t="s">
        <v>814</v>
      </c>
      <c r="B1" s="739"/>
      <c r="C1" s="739"/>
      <c r="D1" s="739"/>
      <c r="E1" s="739"/>
      <c r="F1" s="739"/>
      <c r="G1" s="739"/>
      <c r="H1" s="739"/>
      <c r="I1" s="739"/>
      <c r="J1" s="739"/>
      <c r="K1" s="565"/>
      <c r="L1" s="565"/>
    </row>
    <row r="2" spans="1:12" ht="11.1" customHeight="1">
      <c r="A2" s="739" t="s">
        <v>227</v>
      </c>
      <c r="B2" s="739"/>
      <c r="C2" s="739"/>
      <c r="D2" s="739"/>
      <c r="E2" s="739"/>
      <c r="F2" s="739"/>
      <c r="G2" s="739"/>
      <c r="H2" s="739"/>
      <c r="I2" s="739"/>
      <c r="J2" s="739"/>
      <c r="K2" s="565"/>
      <c r="L2" s="565"/>
    </row>
    <row r="3" spans="1:12" ht="11.1" customHeight="1">
      <c r="A3" s="936"/>
      <c r="B3" s="936"/>
      <c r="C3" s="936"/>
      <c r="D3" s="936"/>
      <c r="E3" s="936"/>
      <c r="F3" s="936"/>
      <c r="G3" s="936"/>
      <c r="H3" s="936"/>
      <c r="I3" s="936"/>
      <c r="J3" s="936"/>
    </row>
    <row r="4" spans="1:12" s="656" customFormat="1" ht="11.1" customHeight="1">
      <c r="A4" s="1837" t="s">
        <v>146</v>
      </c>
      <c r="B4" s="1887" t="s">
        <v>722</v>
      </c>
      <c r="C4" s="1888" t="s">
        <v>714</v>
      </c>
      <c r="D4" s="1888" t="s">
        <v>720</v>
      </c>
      <c r="E4" s="1888" t="s">
        <v>518</v>
      </c>
      <c r="F4" s="1888" t="s">
        <v>715</v>
      </c>
      <c r="G4" s="1890" t="s">
        <v>718</v>
      </c>
      <c r="H4" s="1891"/>
      <c r="I4" s="1892"/>
      <c r="J4" s="1878" t="s">
        <v>167</v>
      </c>
      <c r="K4" s="1879"/>
      <c r="L4" s="1880"/>
    </row>
    <row r="5" spans="1:12" s="656" customFormat="1" ht="10.5" customHeight="1">
      <c r="A5" s="1874"/>
      <c r="B5" s="1883"/>
      <c r="C5" s="1889"/>
      <c r="D5" s="1889"/>
      <c r="E5" s="1889"/>
      <c r="F5" s="1889"/>
      <c r="G5" s="234" t="s">
        <v>665</v>
      </c>
      <c r="H5" s="234" t="s">
        <v>666</v>
      </c>
      <c r="I5" s="234" t="s">
        <v>142</v>
      </c>
      <c r="J5" s="234" t="s">
        <v>665</v>
      </c>
      <c r="K5" s="234" t="s">
        <v>666</v>
      </c>
      <c r="L5" s="234" t="s">
        <v>142</v>
      </c>
    </row>
    <row r="6" spans="1:12" ht="12.75" customHeight="1">
      <c r="A6" s="859" t="s">
        <v>8</v>
      </c>
      <c r="B6" s="753">
        <v>1</v>
      </c>
      <c r="C6" s="754">
        <v>1</v>
      </c>
      <c r="D6" s="754"/>
      <c r="E6" s="754"/>
      <c r="F6" s="754"/>
      <c r="G6" s="860">
        <v>2</v>
      </c>
      <c r="H6" s="860">
        <v>0</v>
      </c>
      <c r="I6" s="860">
        <f>+G6+H6</f>
        <v>2</v>
      </c>
      <c r="J6" s="861">
        <v>1</v>
      </c>
      <c r="K6" s="861">
        <v>0</v>
      </c>
      <c r="L6" s="860">
        <f>+J6+K6</f>
        <v>1</v>
      </c>
    </row>
    <row r="7" spans="1:12" ht="12.75" customHeight="1">
      <c r="A7" s="862" t="s">
        <v>19</v>
      </c>
      <c r="B7" s="775">
        <v>14</v>
      </c>
      <c r="C7" s="776">
        <v>80</v>
      </c>
      <c r="D7" s="772">
        <v>5</v>
      </c>
      <c r="E7" s="776">
        <v>12</v>
      </c>
      <c r="F7" s="772">
        <v>2</v>
      </c>
      <c r="G7" s="745">
        <v>152</v>
      </c>
      <c r="H7" s="745">
        <v>84</v>
      </c>
      <c r="I7" s="745">
        <f>+G7+H7</f>
        <v>236</v>
      </c>
      <c r="J7" s="863">
        <v>29</v>
      </c>
      <c r="K7" s="863">
        <v>15</v>
      </c>
      <c r="L7" s="745">
        <f>+J7+K7</f>
        <v>44</v>
      </c>
    </row>
    <row r="8" spans="1:12" ht="12.75" customHeight="1">
      <c r="A8" s="862" t="s">
        <v>72</v>
      </c>
      <c r="B8" s="775">
        <v>1</v>
      </c>
      <c r="C8" s="776">
        <v>1</v>
      </c>
      <c r="D8" s="772"/>
      <c r="E8" s="776"/>
      <c r="F8" s="772"/>
      <c r="G8" s="745">
        <v>2</v>
      </c>
      <c r="H8" s="745">
        <v>0</v>
      </c>
      <c r="I8" s="745">
        <f t="shared" ref="I8:I9" si="0">+G8+H8</f>
        <v>2</v>
      </c>
      <c r="J8" s="851">
        <v>1</v>
      </c>
      <c r="K8" s="851"/>
      <c r="L8" s="745">
        <f t="shared" ref="L8:L9" si="1">+J8+K8</f>
        <v>1</v>
      </c>
    </row>
    <row r="9" spans="1:12" ht="12.75" customHeight="1">
      <c r="A9" s="862" t="s">
        <v>82</v>
      </c>
      <c r="B9" s="775">
        <v>1</v>
      </c>
      <c r="C9" s="776">
        <v>1</v>
      </c>
      <c r="D9" s="772"/>
      <c r="E9" s="776"/>
      <c r="F9" s="772"/>
      <c r="G9" s="864">
        <v>1</v>
      </c>
      <c r="H9" s="864">
        <v>1</v>
      </c>
      <c r="I9" s="745">
        <f t="shared" si="0"/>
        <v>2</v>
      </c>
      <c r="J9" s="851">
        <v>1</v>
      </c>
      <c r="K9" s="851"/>
      <c r="L9" s="745">
        <f t="shared" si="1"/>
        <v>1</v>
      </c>
    </row>
    <row r="10" spans="1:12" ht="12.75" customHeight="1" thickBot="1">
      <c r="A10" s="865" t="s">
        <v>127</v>
      </c>
      <c r="B10" s="775">
        <v>5</v>
      </c>
      <c r="C10" s="776">
        <v>19</v>
      </c>
      <c r="D10" s="772">
        <v>1</v>
      </c>
      <c r="E10" s="776">
        <v>7</v>
      </c>
      <c r="F10" s="772">
        <v>1</v>
      </c>
      <c r="G10" s="745">
        <v>23</v>
      </c>
      <c r="H10" s="745">
        <v>18</v>
      </c>
      <c r="I10" s="745">
        <f>+G10+H10</f>
        <v>41</v>
      </c>
      <c r="J10" s="851">
        <v>1</v>
      </c>
      <c r="K10" s="851">
        <v>3</v>
      </c>
      <c r="L10" s="745">
        <f>+J10+K10</f>
        <v>4</v>
      </c>
    </row>
    <row r="11" spans="1:12" ht="16.5" customHeight="1" thickBot="1">
      <c r="A11" s="718" t="s">
        <v>143</v>
      </c>
      <c r="B11" s="866">
        <f t="shared" ref="B11:G11" si="2">SUM(B6:B10)</f>
        <v>22</v>
      </c>
      <c r="C11" s="866">
        <f t="shared" si="2"/>
        <v>102</v>
      </c>
      <c r="D11" s="866">
        <f t="shared" si="2"/>
        <v>6</v>
      </c>
      <c r="E11" s="866">
        <f t="shared" si="2"/>
        <v>19</v>
      </c>
      <c r="F11" s="866">
        <f t="shared" si="2"/>
        <v>3</v>
      </c>
      <c r="G11" s="867">
        <f t="shared" si="2"/>
        <v>180</v>
      </c>
      <c r="H11" s="867">
        <f t="shared" ref="H11" si="3">SUM(H6:H10)</f>
        <v>103</v>
      </c>
      <c r="I11" s="867">
        <f t="shared" ref="I11:K11" si="4">SUM(I6:I10)</f>
        <v>283</v>
      </c>
      <c r="J11" s="867">
        <f t="shared" si="4"/>
        <v>33</v>
      </c>
      <c r="K11" s="868">
        <f t="shared" si="4"/>
        <v>18</v>
      </c>
      <c r="L11" s="867">
        <f t="shared" ref="L11" si="5">SUM(L6:L10)</f>
        <v>51</v>
      </c>
    </row>
    <row r="12" spans="1:12" ht="11.1" customHeight="1">
      <c r="A12" s="749"/>
      <c r="B12" s="306"/>
      <c r="C12" s="216"/>
      <c r="D12" s="216"/>
      <c r="E12" s="216"/>
      <c r="F12" s="216"/>
    </row>
    <row r="13" spans="1:12" ht="11.1" customHeight="1">
      <c r="A13" s="739" t="s">
        <v>815</v>
      </c>
      <c r="B13" s="739"/>
      <c r="C13" s="739"/>
      <c r="D13" s="739"/>
      <c r="E13" s="739"/>
      <c r="F13" s="739"/>
      <c r="G13" s="739"/>
      <c r="H13" s="739"/>
      <c r="I13" s="739"/>
      <c r="J13" s="739"/>
      <c r="K13" s="565"/>
      <c r="L13" s="565"/>
    </row>
    <row r="14" spans="1:12" ht="11.1" customHeight="1">
      <c r="A14" s="739" t="s">
        <v>227</v>
      </c>
      <c r="B14" s="739"/>
      <c r="C14" s="739"/>
      <c r="D14" s="739"/>
      <c r="E14" s="739"/>
      <c r="F14" s="739"/>
      <c r="G14" s="739"/>
      <c r="H14" s="739"/>
      <c r="I14" s="739"/>
      <c r="J14" s="739"/>
      <c r="K14" s="565"/>
      <c r="L14" s="565"/>
    </row>
    <row r="15" spans="1:12" ht="11.1" customHeight="1">
      <c r="A15" s="222"/>
      <c r="B15" s="306"/>
      <c r="C15" s="216"/>
      <c r="D15" s="216"/>
      <c r="E15" s="216"/>
      <c r="F15" s="216"/>
    </row>
    <row r="16" spans="1:12" s="656" customFormat="1" ht="20.25" customHeight="1">
      <c r="A16" s="1837" t="s">
        <v>457</v>
      </c>
      <c r="B16" s="1887" t="s">
        <v>721</v>
      </c>
      <c r="C16" s="1881" t="s">
        <v>141</v>
      </c>
      <c r="D16" s="1881" t="s">
        <v>720</v>
      </c>
      <c r="E16" s="1881" t="s">
        <v>518</v>
      </c>
      <c r="F16" s="1881" t="s">
        <v>515</v>
      </c>
      <c r="G16" s="1884" t="s">
        <v>718</v>
      </c>
      <c r="H16" s="1885"/>
      <c r="I16" s="1886"/>
      <c r="J16" s="1875" t="s">
        <v>167</v>
      </c>
      <c r="K16" s="1876"/>
      <c r="L16" s="1877"/>
    </row>
    <row r="17" spans="1:12" s="656" customFormat="1" ht="12" hidden="1" customHeight="1">
      <c r="A17" s="1873"/>
      <c r="B17" s="1893"/>
      <c r="C17" s="1882"/>
      <c r="D17" s="1882"/>
      <c r="E17" s="1882"/>
      <c r="F17" s="1882"/>
      <c r="G17" s="658" t="s">
        <v>665</v>
      </c>
      <c r="H17" s="658" t="s">
        <v>666</v>
      </c>
      <c r="I17" s="658" t="s">
        <v>665</v>
      </c>
      <c r="J17" s="658" t="s">
        <v>666</v>
      </c>
    </row>
    <row r="18" spans="1:12" s="656" customFormat="1" ht="12" customHeight="1">
      <c r="A18" s="1874"/>
      <c r="B18" s="1883"/>
      <c r="C18" s="1883"/>
      <c r="D18" s="1883"/>
      <c r="E18" s="1883"/>
      <c r="F18" s="1883"/>
      <c r="G18" s="234" t="s">
        <v>665</v>
      </c>
      <c r="H18" s="234" t="s">
        <v>666</v>
      </c>
      <c r="I18" s="657" t="s">
        <v>142</v>
      </c>
      <c r="J18" s="234" t="s">
        <v>665</v>
      </c>
      <c r="K18" s="234" t="s">
        <v>666</v>
      </c>
      <c r="L18" s="657" t="s">
        <v>142</v>
      </c>
    </row>
    <row r="19" spans="1:12" ht="12.75" customHeight="1">
      <c r="A19" s="869" t="s">
        <v>8</v>
      </c>
      <c r="B19" s="870"/>
      <c r="C19" s="871"/>
      <c r="D19" s="871"/>
      <c r="E19" s="872"/>
      <c r="F19" s="872"/>
      <c r="G19" s="744"/>
      <c r="H19" s="744"/>
      <c r="I19" s="745"/>
      <c r="J19" s="744"/>
      <c r="K19" s="744"/>
      <c r="L19" s="745"/>
    </row>
    <row r="20" spans="1:12" ht="12.75" customHeight="1">
      <c r="A20" s="873" t="s">
        <v>9</v>
      </c>
      <c r="B20" s="742">
        <v>1</v>
      </c>
      <c r="C20" s="872">
        <v>1</v>
      </c>
      <c r="D20" s="872"/>
      <c r="E20" s="872"/>
      <c r="F20" s="872"/>
      <c r="G20" s="874">
        <v>2</v>
      </c>
      <c r="H20" s="874"/>
      <c r="I20" s="745">
        <f t="shared" ref="I20:I30" si="6">+G20+H20</f>
        <v>2</v>
      </c>
      <c r="J20" s="874">
        <v>1</v>
      </c>
      <c r="K20" s="874"/>
      <c r="L20" s="745">
        <f t="shared" ref="L20:L30" si="7">+J20+K20</f>
        <v>1</v>
      </c>
    </row>
    <row r="21" spans="1:12" ht="12.75" customHeight="1">
      <c r="A21" s="875" t="s">
        <v>19</v>
      </c>
      <c r="B21" s="876"/>
      <c r="C21" s="877"/>
      <c r="D21" s="746"/>
      <c r="E21" s="877"/>
      <c r="F21" s="746"/>
      <c r="G21" s="744"/>
      <c r="H21" s="744"/>
      <c r="I21" s="745"/>
      <c r="J21" s="744"/>
      <c r="K21" s="744"/>
      <c r="L21" s="745"/>
    </row>
    <row r="22" spans="1:12" ht="12.75" customHeight="1">
      <c r="A22" s="746" t="s">
        <v>20</v>
      </c>
      <c r="B22" s="742">
        <v>3</v>
      </c>
      <c r="C22" s="743">
        <v>18</v>
      </c>
      <c r="D22" s="743">
        <v>2</v>
      </c>
      <c r="E22" s="743">
        <v>1</v>
      </c>
      <c r="F22" s="743">
        <v>1</v>
      </c>
      <c r="G22" s="744">
        <v>14</v>
      </c>
      <c r="H22" s="744">
        <v>13</v>
      </c>
      <c r="I22" s="745">
        <f t="shared" si="6"/>
        <v>27</v>
      </c>
      <c r="J22" s="744">
        <v>3</v>
      </c>
      <c r="K22" s="744">
        <v>2</v>
      </c>
      <c r="L22" s="745">
        <f t="shared" si="7"/>
        <v>5</v>
      </c>
    </row>
    <row r="23" spans="1:12" ht="12.75" customHeight="1">
      <c r="A23" s="746" t="s">
        <v>24</v>
      </c>
      <c r="B23" s="742">
        <v>1</v>
      </c>
      <c r="C23" s="743">
        <v>4</v>
      </c>
      <c r="D23" s="743">
        <v>0</v>
      </c>
      <c r="E23" s="743">
        <v>0</v>
      </c>
      <c r="F23" s="743">
        <v>0</v>
      </c>
      <c r="G23" s="744">
        <v>5</v>
      </c>
      <c r="H23" s="744">
        <v>3</v>
      </c>
      <c r="I23" s="745">
        <f t="shared" si="6"/>
        <v>8</v>
      </c>
      <c r="J23" s="744">
        <v>1</v>
      </c>
      <c r="K23" s="744">
        <v>1</v>
      </c>
      <c r="L23" s="745">
        <f t="shared" si="7"/>
        <v>2</v>
      </c>
    </row>
    <row r="24" spans="1:12" ht="12.75" customHeight="1">
      <c r="A24" s="746" t="s">
        <v>26</v>
      </c>
      <c r="B24" s="742">
        <v>10</v>
      </c>
      <c r="C24" s="743">
        <v>58</v>
      </c>
      <c r="D24" s="743">
        <v>3</v>
      </c>
      <c r="E24" s="743">
        <v>11</v>
      </c>
      <c r="F24" s="743">
        <v>1</v>
      </c>
      <c r="G24" s="744">
        <v>133</v>
      </c>
      <c r="H24" s="744">
        <v>68</v>
      </c>
      <c r="I24" s="745">
        <f t="shared" si="6"/>
        <v>201</v>
      </c>
      <c r="J24" s="744">
        <v>25</v>
      </c>
      <c r="K24" s="744">
        <v>12</v>
      </c>
      <c r="L24" s="745">
        <f t="shared" si="7"/>
        <v>37</v>
      </c>
    </row>
    <row r="25" spans="1:12" ht="12.75" customHeight="1">
      <c r="A25" s="741" t="s">
        <v>72</v>
      </c>
      <c r="B25" s="742"/>
      <c r="C25" s="743"/>
      <c r="D25" s="743"/>
      <c r="E25" s="743"/>
      <c r="F25" s="743"/>
      <c r="G25" s="744"/>
      <c r="H25" s="744"/>
      <c r="I25" s="745"/>
      <c r="J25" s="744"/>
      <c r="K25" s="744"/>
      <c r="L25" s="745"/>
    </row>
    <row r="26" spans="1:12" ht="12.75" customHeight="1">
      <c r="A26" s="746" t="s">
        <v>541</v>
      </c>
      <c r="B26" s="742">
        <v>1</v>
      </c>
      <c r="C26" s="743">
        <v>1</v>
      </c>
      <c r="D26" s="743"/>
      <c r="E26" s="743"/>
      <c r="F26" s="743"/>
      <c r="G26" s="744">
        <v>2</v>
      </c>
      <c r="H26" s="744"/>
      <c r="I26" s="745">
        <f t="shared" si="6"/>
        <v>2</v>
      </c>
      <c r="J26" s="744">
        <v>1</v>
      </c>
      <c r="K26" s="744"/>
      <c r="L26" s="745">
        <f t="shared" si="7"/>
        <v>1</v>
      </c>
    </row>
    <row r="27" spans="1:12" ht="12.75" customHeight="1">
      <c r="A27" s="741" t="s">
        <v>82</v>
      </c>
      <c r="B27" s="742"/>
      <c r="C27" s="743"/>
      <c r="D27" s="743"/>
      <c r="E27" s="743"/>
      <c r="F27" s="743"/>
      <c r="G27" s="744"/>
      <c r="H27" s="744"/>
      <c r="I27" s="745"/>
      <c r="J27" s="744"/>
      <c r="K27" s="744"/>
      <c r="L27" s="745"/>
    </row>
    <row r="28" spans="1:12" ht="12.75" customHeight="1">
      <c r="A28" s="746" t="s">
        <v>83</v>
      </c>
      <c r="B28" s="742">
        <v>1</v>
      </c>
      <c r="C28" s="743">
        <v>1</v>
      </c>
      <c r="D28" s="743"/>
      <c r="E28" s="743"/>
      <c r="F28" s="743"/>
      <c r="G28" s="744">
        <v>1</v>
      </c>
      <c r="H28" s="744">
        <v>1</v>
      </c>
      <c r="I28" s="745">
        <f t="shared" si="6"/>
        <v>2</v>
      </c>
      <c r="J28" s="744">
        <v>1</v>
      </c>
      <c r="K28" s="744"/>
      <c r="L28" s="745">
        <f t="shared" si="7"/>
        <v>1</v>
      </c>
    </row>
    <row r="29" spans="1:12" ht="12.75" customHeight="1">
      <c r="A29" s="741" t="s">
        <v>127</v>
      </c>
      <c r="B29" s="742"/>
      <c r="C29" s="743"/>
      <c r="D29" s="872"/>
      <c r="E29" s="743"/>
      <c r="F29" s="872"/>
      <c r="G29" s="744"/>
      <c r="H29" s="744"/>
      <c r="I29" s="745"/>
      <c r="J29" s="744"/>
      <c r="K29" s="744"/>
      <c r="L29" s="745"/>
    </row>
    <row r="30" spans="1:12" ht="12.75" customHeight="1" thickBot="1">
      <c r="A30" s="865" t="s">
        <v>130</v>
      </c>
      <c r="B30" s="775">
        <v>5</v>
      </c>
      <c r="C30" s="776">
        <v>19</v>
      </c>
      <c r="D30" s="776">
        <v>1</v>
      </c>
      <c r="E30" s="776">
        <v>7</v>
      </c>
      <c r="F30" s="776">
        <v>1</v>
      </c>
      <c r="G30" s="851">
        <v>23</v>
      </c>
      <c r="H30" s="851">
        <v>18</v>
      </c>
      <c r="I30" s="745">
        <f t="shared" si="6"/>
        <v>41</v>
      </c>
      <c r="J30" s="851">
        <v>1</v>
      </c>
      <c r="K30" s="851">
        <v>3</v>
      </c>
      <c r="L30" s="745">
        <f t="shared" si="7"/>
        <v>4</v>
      </c>
    </row>
    <row r="31" spans="1:12" ht="15.75" customHeight="1" thickBot="1">
      <c r="A31" s="718" t="s">
        <v>143</v>
      </c>
      <c r="B31" s="445">
        <f>SUM(B20:B30)</f>
        <v>22</v>
      </c>
      <c r="C31" s="445">
        <f t="shared" ref="C31:K31" si="8">SUM(C20:C30)</f>
        <v>102</v>
      </c>
      <c r="D31" s="445">
        <f t="shared" si="8"/>
        <v>6</v>
      </c>
      <c r="E31" s="445">
        <f t="shared" si="8"/>
        <v>19</v>
      </c>
      <c r="F31" s="445">
        <f t="shared" si="8"/>
        <v>3</v>
      </c>
      <c r="G31" s="445">
        <f t="shared" si="8"/>
        <v>180</v>
      </c>
      <c r="H31" s="445">
        <f t="shared" si="8"/>
        <v>103</v>
      </c>
      <c r="I31" s="445">
        <f t="shared" si="8"/>
        <v>283</v>
      </c>
      <c r="J31" s="445">
        <f t="shared" si="8"/>
        <v>33</v>
      </c>
      <c r="K31" s="1316">
        <f t="shared" si="8"/>
        <v>18</v>
      </c>
      <c r="L31" s="445">
        <f t="shared" ref="L31" si="9">SUM(L20:L30)</f>
        <v>51</v>
      </c>
    </row>
    <row r="65" spans="35:35">
      <c r="AI65" s="507"/>
    </row>
  </sheetData>
  <mergeCells count="16">
    <mergeCell ref="A16:A18"/>
    <mergeCell ref="A4:A5"/>
    <mergeCell ref="J16:L16"/>
    <mergeCell ref="J4:L4"/>
    <mergeCell ref="F16:F18"/>
    <mergeCell ref="G16:I16"/>
    <mergeCell ref="B4:B5"/>
    <mergeCell ref="C4:C5"/>
    <mergeCell ref="D4:D5"/>
    <mergeCell ref="E4:E5"/>
    <mergeCell ref="F4:F5"/>
    <mergeCell ref="G4:I4"/>
    <mergeCell ref="B16:B18"/>
    <mergeCell ref="C16:C18"/>
    <mergeCell ref="D16:D18"/>
    <mergeCell ref="E16:E18"/>
  </mergeCells>
  <printOptions horizontalCentered="1"/>
  <pageMargins left="0.51181102362204722" right="0.31496062992125984" top="0.39370078740157483" bottom="0.35433070866141736" header="0.31496062992125984" footer="0.31496062992125984"/>
  <pageSetup paperSize="9" scale="95" orientation="landscape" r:id="rId1"/>
  <headerFooter>
    <oddFooter>&amp;C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67:AI75"/>
  <sheetViews>
    <sheetView workbookViewId="0">
      <selection activeCell="C19" sqref="C19"/>
    </sheetView>
  </sheetViews>
  <sheetFormatPr baseColWidth="10" defaultRowHeight="14.4"/>
  <sheetData>
    <row r="67" spans="1:35">
      <c r="AI67" s="39"/>
    </row>
    <row r="75" spans="1:35">
      <c r="A75" s="387"/>
    </row>
  </sheetData>
  <printOptions horizontalCentered="1"/>
  <pageMargins left="0.51181102362204722" right="0.31496062992125984" top="0.39370078740157483" bottom="0.35433070866141736" header="0.31496062992125984" footer="0.31496062992125984"/>
  <pageSetup paperSize="9" scale="95" orientation="landscape" r:id="rId1"/>
  <headerFooter>
    <oddFooter>&amp;C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188"/>
  <sheetViews>
    <sheetView showZeros="0" workbookViewId="0">
      <selection activeCell="K6" sqref="K6"/>
    </sheetView>
  </sheetViews>
  <sheetFormatPr baseColWidth="10" defaultRowHeight="14.4"/>
  <cols>
    <col min="1" max="1" width="31.33203125" style="57" customWidth="1"/>
    <col min="2" max="4" width="8.88671875" style="48" customWidth="1"/>
    <col min="5" max="5" width="8.33203125" style="48" customWidth="1"/>
    <col min="6" max="6" width="8.6640625" style="48" customWidth="1"/>
    <col min="7" max="7" width="8.88671875" style="48" customWidth="1"/>
    <col min="8" max="8" width="8.33203125" style="48" customWidth="1"/>
    <col min="9" max="14" width="8.88671875" style="48" customWidth="1"/>
    <col min="15" max="15" width="9.6640625" customWidth="1"/>
  </cols>
  <sheetData>
    <row r="1" spans="1:14" s="202" customFormat="1" ht="37.5" customHeight="1">
      <c r="A1" s="203" t="s">
        <v>376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14" s="113" customFormat="1" ht="14.25" customHeight="1">
      <c r="A2" s="1463" t="s">
        <v>401</v>
      </c>
      <c r="B2" s="1463"/>
      <c r="C2" s="1463"/>
      <c r="D2" s="1463"/>
      <c r="E2" s="1463"/>
      <c r="F2" s="1463"/>
      <c r="G2" s="1463"/>
      <c r="H2" s="1463"/>
      <c r="I2" s="1463"/>
      <c r="J2" s="1463"/>
      <c r="K2" s="1463"/>
      <c r="L2" s="1463"/>
      <c r="M2" s="1463"/>
      <c r="N2" s="1463"/>
    </row>
    <row r="3" spans="1:14" s="58" customFormat="1" ht="13.5" customHeight="1">
      <c r="A3" s="1445" t="s">
        <v>227</v>
      </c>
      <c r="B3" s="1445"/>
      <c r="C3" s="1445"/>
      <c r="D3" s="1445"/>
      <c r="E3" s="1445"/>
      <c r="F3" s="1445"/>
      <c r="G3" s="1445"/>
      <c r="H3" s="1445"/>
      <c r="I3" s="1445"/>
      <c r="J3" s="1445"/>
      <c r="K3" s="1445"/>
      <c r="L3" s="1445"/>
      <c r="M3" s="1445"/>
      <c r="N3" s="1445"/>
    </row>
    <row r="4" spans="1:14" s="58" customFormat="1" ht="10.199999999999999">
      <c r="A4" s="168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70"/>
      <c r="M4" s="170"/>
      <c r="N4" s="170"/>
    </row>
    <row r="5" spans="1:14" s="60" customFormat="1" ht="11.25" customHeight="1">
      <c r="A5" s="1459" t="s">
        <v>146</v>
      </c>
      <c r="B5" s="171" t="s">
        <v>212</v>
      </c>
      <c r="C5" s="172"/>
      <c r="D5" s="1457" t="s">
        <v>213</v>
      </c>
      <c r="E5" s="1458"/>
      <c r="F5" s="1468" t="s">
        <v>214</v>
      </c>
      <c r="G5" s="1446" t="s">
        <v>218</v>
      </c>
      <c r="H5" s="1446" t="s">
        <v>217</v>
      </c>
      <c r="I5" s="1454" t="s">
        <v>219</v>
      </c>
      <c r="J5" s="1455"/>
      <c r="K5" s="1455"/>
      <c r="L5" s="1455"/>
      <c r="M5" s="1455"/>
      <c r="N5" s="1456"/>
    </row>
    <row r="6" spans="1:14" s="63" customFormat="1" ht="40.5" customHeight="1">
      <c r="A6" s="1460"/>
      <c r="B6" s="173" t="s">
        <v>395</v>
      </c>
      <c r="C6" s="173" t="s">
        <v>396</v>
      </c>
      <c r="D6" s="173" t="s">
        <v>395</v>
      </c>
      <c r="E6" s="173" t="s">
        <v>396</v>
      </c>
      <c r="F6" s="1469"/>
      <c r="G6" s="1447"/>
      <c r="H6" s="1447"/>
      <c r="I6" s="174" t="s">
        <v>147</v>
      </c>
      <c r="J6" s="174" t="s">
        <v>148</v>
      </c>
      <c r="K6" s="174" t="s">
        <v>149</v>
      </c>
      <c r="L6" s="174" t="s">
        <v>216</v>
      </c>
      <c r="M6" s="174" t="s">
        <v>209</v>
      </c>
      <c r="N6" s="173" t="s">
        <v>151</v>
      </c>
    </row>
    <row r="7" spans="1:14" s="18" customFormat="1" ht="13.8">
      <c r="A7" s="164" t="s">
        <v>8</v>
      </c>
      <c r="B7" s="175">
        <v>179</v>
      </c>
      <c r="C7" s="175">
        <v>90</v>
      </c>
      <c r="D7" s="175">
        <v>2</v>
      </c>
      <c r="E7" s="175">
        <v>0</v>
      </c>
      <c r="F7" s="175">
        <v>6</v>
      </c>
      <c r="G7" s="175">
        <v>10</v>
      </c>
      <c r="H7" s="175">
        <v>4</v>
      </c>
      <c r="I7" s="175">
        <v>1</v>
      </c>
      <c r="J7" s="175">
        <v>0</v>
      </c>
      <c r="K7" s="175">
        <v>1</v>
      </c>
      <c r="L7" s="175">
        <v>5</v>
      </c>
      <c r="M7" s="175">
        <v>7</v>
      </c>
      <c r="N7" s="175">
        <v>7</v>
      </c>
    </row>
    <row r="8" spans="1:14" s="18" customFormat="1" ht="13.8">
      <c r="A8" s="165" t="s">
        <v>14</v>
      </c>
      <c r="B8" s="176">
        <v>2054</v>
      </c>
      <c r="C8" s="176">
        <v>1018</v>
      </c>
      <c r="D8" s="176">
        <v>202</v>
      </c>
      <c r="E8" s="176">
        <v>97</v>
      </c>
      <c r="F8" s="176">
        <v>75</v>
      </c>
      <c r="G8" s="176">
        <v>75</v>
      </c>
      <c r="H8" s="176">
        <v>73</v>
      </c>
      <c r="I8" s="176">
        <v>67</v>
      </c>
      <c r="J8" s="176">
        <v>4</v>
      </c>
      <c r="K8" s="176">
        <v>9</v>
      </c>
      <c r="L8" s="176">
        <v>0</v>
      </c>
      <c r="M8" s="176">
        <v>80</v>
      </c>
      <c r="N8" s="176">
        <v>74</v>
      </c>
    </row>
    <row r="9" spans="1:14" s="18" customFormat="1" ht="13.8">
      <c r="A9" s="165" t="s">
        <v>19</v>
      </c>
      <c r="B9" s="176">
        <v>1221</v>
      </c>
      <c r="C9" s="176">
        <v>589</v>
      </c>
      <c r="D9" s="176">
        <v>14</v>
      </c>
      <c r="E9" s="176">
        <v>6</v>
      </c>
      <c r="F9" s="176">
        <v>30</v>
      </c>
      <c r="G9" s="176">
        <v>25</v>
      </c>
      <c r="H9" s="176">
        <v>22</v>
      </c>
      <c r="I9" s="176">
        <v>6</v>
      </c>
      <c r="J9" s="176">
        <v>6</v>
      </c>
      <c r="K9" s="176">
        <v>21</v>
      </c>
      <c r="L9" s="176">
        <v>9</v>
      </c>
      <c r="M9" s="176">
        <v>42</v>
      </c>
      <c r="N9" s="176">
        <v>39</v>
      </c>
    </row>
    <row r="10" spans="1:14" s="18" customFormat="1" ht="13.8">
      <c r="A10" s="165" t="s">
        <v>28</v>
      </c>
      <c r="B10" s="176">
        <v>352</v>
      </c>
      <c r="C10" s="176">
        <v>200</v>
      </c>
      <c r="D10" s="176">
        <v>29</v>
      </c>
      <c r="E10" s="176">
        <v>18</v>
      </c>
      <c r="F10" s="176">
        <v>8</v>
      </c>
      <c r="G10" s="176">
        <v>8</v>
      </c>
      <c r="H10" s="176">
        <v>5</v>
      </c>
      <c r="I10" s="176">
        <v>0</v>
      </c>
      <c r="J10" s="176">
        <v>1</v>
      </c>
      <c r="K10" s="176">
        <v>9</v>
      </c>
      <c r="L10" s="176">
        <v>0</v>
      </c>
      <c r="M10" s="176">
        <v>10</v>
      </c>
      <c r="N10" s="176">
        <v>10</v>
      </c>
    </row>
    <row r="11" spans="1:14" s="18" customFormat="1" ht="13.8">
      <c r="A11" s="165" t="s">
        <v>35</v>
      </c>
      <c r="B11" s="176">
        <v>0</v>
      </c>
      <c r="C11" s="176">
        <v>0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176">
        <v>0</v>
      </c>
      <c r="M11" s="176">
        <v>0</v>
      </c>
      <c r="N11" s="176">
        <v>0</v>
      </c>
    </row>
    <row r="12" spans="1:14" s="18" customFormat="1" ht="13.8">
      <c r="A12" s="165" t="s">
        <v>40</v>
      </c>
      <c r="B12" s="176">
        <v>51</v>
      </c>
      <c r="C12" s="176">
        <v>30</v>
      </c>
      <c r="D12" s="176">
        <v>0</v>
      </c>
      <c r="E12" s="176">
        <v>0</v>
      </c>
      <c r="F12" s="176">
        <v>1</v>
      </c>
      <c r="G12" s="176">
        <v>1</v>
      </c>
      <c r="H12" s="176">
        <v>1</v>
      </c>
      <c r="I12" s="176">
        <v>1</v>
      </c>
      <c r="J12" s="176">
        <v>0</v>
      </c>
      <c r="K12" s="176">
        <v>0</v>
      </c>
      <c r="L12" s="176">
        <v>0</v>
      </c>
      <c r="M12" s="176">
        <v>1</v>
      </c>
      <c r="N12" s="176">
        <v>1</v>
      </c>
    </row>
    <row r="13" spans="1:14" s="18" customFormat="1" ht="13.8">
      <c r="A13" s="165" t="s">
        <v>44</v>
      </c>
      <c r="B13" s="176">
        <v>575</v>
      </c>
      <c r="C13" s="176">
        <v>287</v>
      </c>
      <c r="D13" s="176">
        <v>3</v>
      </c>
      <c r="E13" s="176">
        <v>2</v>
      </c>
      <c r="F13" s="176">
        <v>11</v>
      </c>
      <c r="G13" s="176">
        <v>10</v>
      </c>
      <c r="H13" s="176">
        <v>7</v>
      </c>
      <c r="I13" s="176">
        <v>4</v>
      </c>
      <c r="J13" s="176">
        <v>0</v>
      </c>
      <c r="K13" s="176">
        <v>7</v>
      </c>
      <c r="L13" s="176">
        <v>2</v>
      </c>
      <c r="M13" s="176">
        <v>13</v>
      </c>
      <c r="N13" s="176">
        <v>13</v>
      </c>
    </row>
    <row r="14" spans="1:14" s="18" customFormat="1" ht="13.8">
      <c r="A14" s="165" t="s">
        <v>54</v>
      </c>
      <c r="B14" s="176">
        <v>284</v>
      </c>
      <c r="C14" s="176">
        <v>142</v>
      </c>
      <c r="D14" s="176">
        <v>0</v>
      </c>
      <c r="E14" s="176">
        <v>0</v>
      </c>
      <c r="F14" s="176">
        <v>5</v>
      </c>
      <c r="G14" s="176">
        <v>4</v>
      </c>
      <c r="H14" s="176">
        <v>4</v>
      </c>
      <c r="I14" s="176">
        <v>4</v>
      </c>
      <c r="J14" s="176">
        <v>1</v>
      </c>
      <c r="K14" s="176">
        <v>0</v>
      </c>
      <c r="L14" s="176">
        <v>0</v>
      </c>
      <c r="M14" s="176">
        <v>5</v>
      </c>
      <c r="N14" s="176">
        <v>5</v>
      </c>
    </row>
    <row r="15" spans="1:14" s="18" customFormat="1" ht="13.8">
      <c r="A15" s="165" t="s">
        <v>60</v>
      </c>
      <c r="B15" s="176">
        <v>1297</v>
      </c>
      <c r="C15" s="176">
        <v>653</v>
      </c>
      <c r="D15" s="176">
        <v>0</v>
      </c>
      <c r="E15" s="176">
        <v>0</v>
      </c>
      <c r="F15" s="176">
        <v>33</v>
      </c>
      <c r="G15" s="176">
        <v>30</v>
      </c>
      <c r="H15" s="176">
        <v>10</v>
      </c>
      <c r="I15" s="176">
        <v>11</v>
      </c>
      <c r="J15" s="176">
        <v>0</v>
      </c>
      <c r="K15" s="176">
        <v>16</v>
      </c>
      <c r="L15" s="176">
        <v>7</v>
      </c>
      <c r="M15" s="176">
        <v>34</v>
      </c>
      <c r="N15" s="176">
        <v>34</v>
      </c>
    </row>
    <row r="16" spans="1:14" s="18" customFormat="1" ht="13.8">
      <c r="A16" s="165" t="s">
        <v>68</v>
      </c>
      <c r="B16" s="176">
        <v>0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176">
        <v>0</v>
      </c>
      <c r="M16" s="176">
        <v>0</v>
      </c>
      <c r="N16" s="176">
        <v>0</v>
      </c>
    </row>
    <row r="17" spans="1:14" s="18" customFormat="1" ht="13.8">
      <c r="A17" s="165" t="s">
        <v>72</v>
      </c>
      <c r="B17" s="176">
        <v>942</v>
      </c>
      <c r="C17" s="176">
        <v>491</v>
      </c>
      <c r="D17" s="176">
        <v>60</v>
      </c>
      <c r="E17" s="176">
        <v>27</v>
      </c>
      <c r="F17" s="176">
        <v>30</v>
      </c>
      <c r="G17" s="176">
        <v>29</v>
      </c>
      <c r="H17" s="176">
        <v>18</v>
      </c>
      <c r="I17" s="176">
        <v>25</v>
      </c>
      <c r="J17" s="176">
        <v>2</v>
      </c>
      <c r="K17" s="176">
        <v>10</v>
      </c>
      <c r="L17" s="176">
        <v>0</v>
      </c>
      <c r="M17" s="176">
        <v>37</v>
      </c>
      <c r="N17" s="176">
        <v>37</v>
      </c>
    </row>
    <row r="18" spans="1:14" s="18" customFormat="1" ht="13.8">
      <c r="A18" s="165" t="s">
        <v>79</v>
      </c>
      <c r="B18" s="176">
        <v>0</v>
      </c>
      <c r="C18" s="176">
        <v>0</v>
      </c>
      <c r="D18" s="176">
        <v>0</v>
      </c>
      <c r="E18" s="176">
        <v>0</v>
      </c>
      <c r="F18" s="176">
        <v>0</v>
      </c>
      <c r="G18" s="176">
        <v>0</v>
      </c>
      <c r="H18" s="176">
        <v>0</v>
      </c>
      <c r="I18" s="176">
        <v>0</v>
      </c>
      <c r="J18" s="176">
        <v>0</v>
      </c>
      <c r="K18" s="176">
        <v>0</v>
      </c>
      <c r="L18" s="176">
        <v>0</v>
      </c>
      <c r="M18" s="176">
        <v>0</v>
      </c>
      <c r="N18" s="176">
        <v>0</v>
      </c>
    </row>
    <row r="19" spans="1:14" s="18" customFormat="1" ht="13.8">
      <c r="A19" s="165" t="s">
        <v>82</v>
      </c>
      <c r="B19" s="176">
        <v>1042</v>
      </c>
      <c r="C19" s="176">
        <v>502</v>
      </c>
      <c r="D19" s="176">
        <v>92</v>
      </c>
      <c r="E19" s="176">
        <v>48</v>
      </c>
      <c r="F19" s="176">
        <v>30</v>
      </c>
      <c r="G19" s="176">
        <v>30</v>
      </c>
      <c r="H19" s="176">
        <v>22</v>
      </c>
      <c r="I19" s="176">
        <v>1</v>
      </c>
      <c r="J19" s="176">
        <v>1</v>
      </c>
      <c r="K19" s="176">
        <v>20</v>
      </c>
      <c r="L19" s="176">
        <v>9</v>
      </c>
      <c r="M19" s="176">
        <v>31</v>
      </c>
      <c r="N19" s="176">
        <v>28</v>
      </c>
    </row>
    <row r="20" spans="1:14" s="18" customFormat="1" ht="13.8">
      <c r="A20" s="165" t="s">
        <v>88</v>
      </c>
      <c r="B20" s="176">
        <v>1689</v>
      </c>
      <c r="C20" s="176">
        <v>868</v>
      </c>
      <c r="D20" s="176">
        <v>105</v>
      </c>
      <c r="E20" s="176">
        <v>49</v>
      </c>
      <c r="F20" s="176">
        <v>44</v>
      </c>
      <c r="G20" s="176">
        <v>39</v>
      </c>
      <c r="H20" s="176">
        <v>37</v>
      </c>
      <c r="I20" s="176">
        <v>30</v>
      </c>
      <c r="J20" s="176">
        <v>1</v>
      </c>
      <c r="K20" s="176">
        <v>13</v>
      </c>
      <c r="L20" s="176">
        <v>4</v>
      </c>
      <c r="M20" s="176">
        <v>48</v>
      </c>
      <c r="N20" s="176">
        <v>48</v>
      </c>
    </row>
    <row r="21" spans="1:14" s="18" customFormat="1" ht="13.8">
      <c r="A21" s="165" t="s">
        <v>94</v>
      </c>
      <c r="B21" s="176">
        <v>83</v>
      </c>
      <c r="C21" s="176">
        <v>38</v>
      </c>
      <c r="D21" s="176">
        <v>0</v>
      </c>
      <c r="E21" s="176">
        <v>0</v>
      </c>
      <c r="F21" s="176">
        <v>2</v>
      </c>
      <c r="G21" s="176">
        <v>2</v>
      </c>
      <c r="H21" s="176">
        <v>1</v>
      </c>
      <c r="I21" s="176">
        <v>0</v>
      </c>
      <c r="J21" s="176">
        <v>0</v>
      </c>
      <c r="K21" s="176">
        <v>2</v>
      </c>
      <c r="L21" s="176">
        <v>0</v>
      </c>
      <c r="M21" s="176">
        <v>2</v>
      </c>
      <c r="N21" s="176">
        <v>2</v>
      </c>
    </row>
    <row r="22" spans="1:14" s="18" customFormat="1" ht="13.8">
      <c r="A22" s="165" t="s">
        <v>98</v>
      </c>
      <c r="B22" s="176">
        <v>155</v>
      </c>
      <c r="C22" s="176">
        <v>87</v>
      </c>
      <c r="D22" s="176">
        <v>6</v>
      </c>
      <c r="E22" s="176">
        <v>2</v>
      </c>
      <c r="F22" s="176">
        <v>3</v>
      </c>
      <c r="G22" s="176">
        <v>3</v>
      </c>
      <c r="H22" s="176">
        <v>2</v>
      </c>
      <c r="I22" s="176">
        <v>2</v>
      </c>
      <c r="J22" s="176">
        <v>1</v>
      </c>
      <c r="K22" s="176">
        <v>0</v>
      </c>
      <c r="L22" s="176">
        <v>0</v>
      </c>
      <c r="M22" s="176">
        <v>3</v>
      </c>
      <c r="N22" s="176">
        <v>3</v>
      </c>
    </row>
    <row r="23" spans="1:14" s="18" customFormat="1" ht="13.8">
      <c r="A23" s="165" t="s">
        <v>102</v>
      </c>
      <c r="B23" s="176">
        <v>11</v>
      </c>
      <c r="C23" s="176">
        <v>7</v>
      </c>
      <c r="D23" s="176">
        <v>0</v>
      </c>
      <c r="E23" s="176">
        <v>0</v>
      </c>
      <c r="F23" s="176">
        <v>1</v>
      </c>
      <c r="G23" s="176">
        <v>1</v>
      </c>
      <c r="H23" s="176">
        <v>1</v>
      </c>
      <c r="I23" s="176">
        <v>1</v>
      </c>
      <c r="J23" s="176">
        <v>0</v>
      </c>
      <c r="K23" s="176">
        <v>0</v>
      </c>
      <c r="L23" s="176">
        <v>0</v>
      </c>
      <c r="M23" s="176">
        <v>1</v>
      </c>
      <c r="N23" s="176">
        <v>0</v>
      </c>
    </row>
    <row r="24" spans="1:14" s="18" customFormat="1" ht="13.8">
      <c r="A24" s="165" t="s">
        <v>108</v>
      </c>
      <c r="B24" s="176">
        <v>1153</v>
      </c>
      <c r="C24" s="176">
        <v>598</v>
      </c>
      <c r="D24" s="176">
        <v>16</v>
      </c>
      <c r="E24" s="176">
        <v>9</v>
      </c>
      <c r="F24" s="176">
        <v>28</v>
      </c>
      <c r="G24" s="176">
        <v>22</v>
      </c>
      <c r="H24" s="176">
        <v>18</v>
      </c>
      <c r="I24" s="176">
        <v>6</v>
      </c>
      <c r="J24" s="176">
        <v>1</v>
      </c>
      <c r="K24" s="176">
        <v>27</v>
      </c>
      <c r="L24" s="176">
        <v>2</v>
      </c>
      <c r="M24" s="176">
        <v>36</v>
      </c>
      <c r="N24" s="176">
        <v>32</v>
      </c>
    </row>
    <row r="25" spans="1:14" s="18" customFormat="1" ht="13.8">
      <c r="A25" s="165" t="s">
        <v>114</v>
      </c>
      <c r="B25" s="176">
        <v>194</v>
      </c>
      <c r="C25" s="176">
        <v>97</v>
      </c>
      <c r="D25" s="176">
        <v>52</v>
      </c>
      <c r="E25" s="176">
        <v>28</v>
      </c>
      <c r="F25" s="176">
        <v>5</v>
      </c>
      <c r="G25" s="176">
        <v>5</v>
      </c>
      <c r="H25" s="176">
        <v>5</v>
      </c>
      <c r="I25" s="176">
        <v>2</v>
      </c>
      <c r="J25" s="176">
        <v>0</v>
      </c>
      <c r="K25" s="176">
        <v>3</v>
      </c>
      <c r="L25" s="176">
        <v>0</v>
      </c>
      <c r="M25" s="176">
        <v>5</v>
      </c>
      <c r="N25" s="176">
        <v>1</v>
      </c>
    </row>
    <row r="26" spans="1:14" s="18" customFormat="1" ht="13.8">
      <c r="A26" s="165" t="s">
        <v>119</v>
      </c>
      <c r="B26" s="176">
        <v>65</v>
      </c>
      <c r="C26" s="176">
        <v>30</v>
      </c>
      <c r="D26" s="176">
        <v>0</v>
      </c>
      <c r="E26" s="176">
        <v>0</v>
      </c>
      <c r="F26" s="176">
        <v>2</v>
      </c>
      <c r="G26" s="176">
        <v>2</v>
      </c>
      <c r="H26" s="176">
        <v>2</v>
      </c>
      <c r="I26" s="176">
        <v>0</v>
      </c>
      <c r="J26" s="176">
        <v>2</v>
      </c>
      <c r="K26" s="176">
        <v>0</v>
      </c>
      <c r="L26" s="176">
        <v>0</v>
      </c>
      <c r="M26" s="176">
        <v>2</v>
      </c>
      <c r="N26" s="176">
        <v>2</v>
      </c>
    </row>
    <row r="27" spans="1:14" s="18" customFormat="1" ht="13.8">
      <c r="A27" s="165" t="s">
        <v>127</v>
      </c>
      <c r="B27" s="176">
        <v>3006</v>
      </c>
      <c r="C27" s="176">
        <v>1501</v>
      </c>
      <c r="D27" s="176">
        <v>19</v>
      </c>
      <c r="E27" s="176">
        <v>6</v>
      </c>
      <c r="F27" s="176">
        <v>118</v>
      </c>
      <c r="G27" s="176">
        <v>116</v>
      </c>
      <c r="H27" s="176">
        <v>109</v>
      </c>
      <c r="I27" s="176">
        <v>2</v>
      </c>
      <c r="J27" s="176">
        <v>1</v>
      </c>
      <c r="K27" s="176">
        <v>113</v>
      </c>
      <c r="L27" s="176">
        <v>5</v>
      </c>
      <c r="M27" s="176">
        <v>121</v>
      </c>
      <c r="N27" s="176">
        <v>91</v>
      </c>
    </row>
    <row r="28" spans="1:14" s="18" customFormat="1" ht="13.8">
      <c r="A28" s="165" t="s">
        <v>134</v>
      </c>
      <c r="B28" s="176">
        <v>1286</v>
      </c>
      <c r="C28" s="176">
        <v>678</v>
      </c>
      <c r="D28" s="176">
        <v>184</v>
      </c>
      <c r="E28" s="176">
        <v>107</v>
      </c>
      <c r="F28" s="176">
        <v>29</v>
      </c>
      <c r="G28" s="176">
        <v>25</v>
      </c>
      <c r="H28" s="176">
        <v>25</v>
      </c>
      <c r="I28" s="176">
        <v>20</v>
      </c>
      <c r="J28" s="176">
        <v>8</v>
      </c>
      <c r="K28" s="176">
        <v>4</v>
      </c>
      <c r="L28" s="176">
        <v>0</v>
      </c>
      <c r="M28" s="176">
        <v>32</v>
      </c>
      <c r="N28" s="176">
        <v>32</v>
      </c>
    </row>
    <row r="29" spans="1:14" s="18" customFormat="1" ht="25.5" customHeight="1">
      <c r="A29" s="280" t="s">
        <v>143</v>
      </c>
      <c r="B29" s="668">
        <f>SUM(B7:B28)</f>
        <v>15639</v>
      </c>
      <c r="C29" s="668">
        <f t="shared" ref="C29:M29" si="0">SUM(C7:C28)</f>
        <v>7906</v>
      </c>
      <c r="D29" s="668">
        <f t="shared" si="0"/>
        <v>784</v>
      </c>
      <c r="E29" s="668">
        <f t="shared" si="0"/>
        <v>399</v>
      </c>
      <c r="F29" s="668">
        <f t="shared" si="0"/>
        <v>461</v>
      </c>
      <c r="G29" s="668">
        <f>SUM(G7:G28)</f>
        <v>437</v>
      </c>
      <c r="H29" s="668">
        <f>SUM(H7:H28)</f>
        <v>366</v>
      </c>
      <c r="I29" s="668">
        <f t="shared" si="0"/>
        <v>183</v>
      </c>
      <c r="J29" s="668">
        <f t="shared" si="0"/>
        <v>29</v>
      </c>
      <c r="K29" s="668">
        <f t="shared" si="0"/>
        <v>255</v>
      </c>
      <c r="L29" s="668">
        <f t="shared" si="0"/>
        <v>43</v>
      </c>
      <c r="M29" s="668">
        <f t="shared" si="0"/>
        <v>510</v>
      </c>
      <c r="N29" s="668">
        <f>SUM(N7:N28)</f>
        <v>459</v>
      </c>
    </row>
    <row r="30" spans="1:14" s="113" customFormat="1" ht="13.8">
      <c r="A30" s="1463" t="s">
        <v>402</v>
      </c>
      <c r="B30" s="1463"/>
      <c r="C30" s="1463"/>
      <c r="D30" s="1463"/>
      <c r="E30" s="1463"/>
      <c r="F30" s="1463"/>
      <c r="G30" s="1463"/>
      <c r="H30" s="1463"/>
      <c r="I30" s="1463"/>
      <c r="J30" s="1463"/>
      <c r="K30" s="1463"/>
      <c r="L30" s="1463"/>
      <c r="M30" s="1463"/>
      <c r="N30" s="1463"/>
    </row>
    <row r="31" spans="1:14" s="58" customFormat="1" ht="13.8">
      <c r="A31" s="1445" t="s">
        <v>227</v>
      </c>
      <c r="B31" s="1445"/>
      <c r="C31" s="1445"/>
      <c r="D31" s="1445"/>
      <c r="E31" s="1445"/>
      <c r="F31" s="1445"/>
      <c r="G31" s="1445"/>
      <c r="H31" s="1445"/>
      <c r="I31" s="1445"/>
      <c r="J31" s="1445"/>
      <c r="K31" s="1445"/>
      <c r="L31" s="1445"/>
      <c r="M31" s="1445"/>
      <c r="N31" s="1445"/>
    </row>
    <row r="32" spans="1:14" s="58" customFormat="1" ht="10.199999999999999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</row>
    <row r="33" spans="1:14" s="60" customFormat="1" ht="11.25" customHeight="1">
      <c r="A33" s="1448" t="s">
        <v>6</v>
      </c>
      <c r="B33" s="144" t="s">
        <v>212</v>
      </c>
      <c r="C33" s="145"/>
      <c r="D33" s="1450" t="s">
        <v>213</v>
      </c>
      <c r="E33" s="1451"/>
      <c r="F33" s="1452" t="s">
        <v>214</v>
      </c>
      <c r="G33" s="1461" t="s">
        <v>218</v>
      </c>
      <c r="H33" s="1464" t="s">
        <v>217</v>
      </c>
      <c r="I33" s="1465" t="s">
        <v>219</v>
      </c>
      <c r="J33" s="1466"/>
      <c r="K33" s="1466"/>
      <c r="L33" s="1466"/>
      <c r="M33" s="1466"/>
      <c r="N33" s="1467"/>
    </row>
    <row r="34" spans="1:14" s="63" customFormat="1" ht="21.75" customHeight="1">
      <c r="A34" s="1449"/>
      <c r="B34" s="61" t="s">
        <v>395</v>
      </c>
      <c r="C34" s="61" t="s">
        <v>396</v>
      </c>
      <c r="D34" s="61" t="s">
        <v>395</v>
      </c>
      <c r="E34" s="61" t="s">
        <v>396</v>
      </c>
      <c r="F34" s="1453"/>
      <c r="G34" s="1462"/>
      <c r="H34" s="1462"/>
      <c r="I34" s="62" t="s">
        <v>147</v>
      </c>
      <c r="J34" s="64" t="s">
        <v>148</v>
      </c>
      <c r="K34" s="62" t="s">
        <v>149</v>
      </c>
      <c r="L34" s="62" t="s">
        <v>216</v>
      </c>
      <c r="M34" s="64" t="s">
        <v>209</v>
      </c>
      <c r="N34" s="61" t="s">
        <v>151</v>
      </c>
    </row>
    <row r="35" spans="1:14" s="18" customFormat="1" ht="13.8">
      <c r="A35" s="17" t="s">
        <v>8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 s="18" customFormat="1" ht="13.8">
      <c r="A36" s="19" t="s">
        <v>9</v>
      </c>
      <c r="B36" s="27">
        <v>137</v>
      </c>
      <c r="C36" s="27">
        <v>68</v>
      </c>
      <c r="D36" s="27">
        <v>0</v>
      </c>
      <c r="E36" s="27">
        <v>0</v>
      </c>
      <c r="F36" s="27">
        <v>5</v>
      </c>
      <c r="G36" s="27">
        <v>9</v>
      </c>
      <c r="H36" s="27">
        <v>3</v>
      </c>
      <c r="I36" s="27">
        <v>1</v>
      </c>
      <c r="J36" s="27">
        <v>0</v>
      </c>
      <c r="K36" s="27">
        <v>0</v>
      </c>
      <c r="L36" s="27">
        <v>5</v>
      </c>
      <c r="M36" s="27">
        <v>6</v>
      </c>
      <c r="N36" s="27">
        <v>6</v>
      </c>
    </row>
    <row r="37" spans="1:14" s="18" customFormat="1" ht="13.8">
      <c r="A37" s="19" t="s">
        <v>10</v>
      </c>
      <c r="B37" s="27">
        <v>0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</row>
    <row r="38" spans="1:14" s="18" customFormat="1" ht="13.8">
      <c r="A38" s="19" t="s">
        <v>11</v>
      </c>
      <c r="B38" s="27">
        <v>42</v>
      </c>
      <c r="C38" s="27">
        <v>22</v>
      </c>
      <c r="D38" s="27">
        <v>2</v>
      </c>
      <c r="E38" s="27">
        <v>0</v>
      </c>
      <c r="F38" s="27">
        <v>1</v>
      </c>
      <c r="G38" s="27">
        <v>1</v>
      </c>
      <c r="H38" s="27">
        <v>1</v>
      </c>
      <c r="I38" s="27">
        <v>0</v>
      </c>
      <c r="J38" s="27">
        <v>0</v>
      </c>
      <c r="K38" s="27">
        <v>1</v>
      </c>
      <c r="L38" s="27">
        <v>0</v>
      </c>
      <c r="M38" s="27">
        <v>1</v>
      </c>
      <c r="N38" s="27">
        <v>1</v>
      </c>
    </row>
    <row r="39" spans="1:14" s="18" customFormat="1" ht="13.8">
      <c r="A39" s="19" t="s">
        <v>12</v>
      </c>
      <c r="B39" s="27">
        <v>0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</row>
    <row r="40" spans="1:14" s="18" customFormat="1" ht="13.8">
      <c r="A40" s="19" t="s">
        <v>13</v>
      </c>
      <c r="B40" s="27">
        <v>0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</row>
    <row r="41" spans="1:14" s="18" customFormat="1" ht="13.8">
      <c r="A41" s="20" t="s">
        <v>14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</row>
    <row r="42" spans="1:14" s="18" customFormat="1" ht="13.8">
      <c r="A42" s="19" t="s">
        <v>15</v>
      </c>
      <c r="B42" s="27">
        <v>45</v>
      </c>
      <c r="C42" s="27">
        <v>24</v>
      </c>
      <c r="D42" s="27">
        <v>7</v>
      </c>
      <c r="E42" s="27">
        <v>4</v>
      </c>
      <c r="F42" s="27">
        <v>1</v>
      </c>
      <c r="G42" s="27">
        <v>1</v>
      </c>
      <c r="H42" s="27">
        <v>1</v>
      </c>
      <c r="I42" s="27">
        <v>0</v>
      </c>
      <c r="J42" s="27">
        <v>1</v>
      </c>
      <c r="K42" s="27">
        <v>0</v>
      </c>
      <c r="L42" s="27">
        <v>0</v>
      </c>
      <c r="M42" s="27">
        <v>1</v>
      </c>
      <c r="N42" s="27">
        <v>1</v>
      </c>
    </row>
    <row r="43" spans="1:14" s="18" customFormat="1" ht="13.8">
      <c r="A43" s="19" t="s">
        <v>16</v>
      </c>
      <c r="B43" s="27">
        <v>307</v>
      </c>
      <c r="C43" s="27">
        <v>160</v>
      </c>
      <c r="D43" s="27">
        <v>66</v>
      </c>
      <c r="E43" s="27">
        <v>32</v>
      </c>
      <c r="F43" s="27">
        <v>6</v>
      </c>
      <c r="G43" s="27">
        <v>6</v>
      </c>
      <c r="H43" s="27">
        <v>6</v>
      </c>
      <c r="I43" s="27">
        <v>6</v>
      </c>
      <c r="J43" s="27">
        <v>0</v>
      </c>
      <c r="K43" s="27">
        <v>1</v>
      </c>
      <c r="L43" s="27">
        <v>0</v>
      </c>
      <c r="M43" s="27">
        <v>7</v>
      </c>
      <c r="N43" s="27">
        <v>6</v>
      </c>
    </row>
    <row r="44" spans="1:14" s="18" customFormat="1" ht="13.8">
      <c r="A44" s="19" t="s">
        <v>17</v>
      </c>
      <c r="B44" s="27">
        <v>1702</v>
      </c>
      <c r="C44" s="27">
        <v>834</v>
      </c>
      <c r="D44" s="27">
        <v>129</v>
      </c>
      <c r="E44" s="27">
        <v>61</v>
      </c>
      <c r="F44" s="27">
        <v>68</v>
      </c>
      <c r="G44" s="27">
        <v>68</v>
      </c>
      <c r="H44" s="27">
        <v>66</v>
      </c>
      <c r="I44" s="27">
        <v>61</v>
      </c>
      <c r="J44" s="27">
        <v>3</v>
      </c>
      <c r="K44" s="27">
        <v>8</v>
      </c>
      <c r="L44" s="27">
        <v>0</v>
      </c>
      <c r="M44" s="27">
        <v>72</v>
      </c>
      <c r="N44" s="27">
        <v>67</v>
      </c>
    </row>
    <row r="45" spans="1:14" s="18" customFormat="1" ht="13.8">
      <c r="A45" s="19" t="s">
        <v>18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</row>
    <row r="46" spans="1:14" s="18" customFormat="1" ht="13.8">
      <c r="A46" s="20" t="s">
        <v>19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4" s="18" customFormat="1" ht="13.8">
      <c r="A47" s="19" t="s">
        <v>20</v>
      </c>
      <c r="B47" s="27">
        <v>0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72">
        <v>0</v>
      </c>
      <c r="I47" s="27">
        <v>0</v>
      </c>
      <c r="J47" s="27">
        <v>0</v>
      </c>
      <c r="K47" s="27">
        <v>0</v>
      </c>
      <c r="L47" s="27">
        <v>0</v>
      </c>
      <c r="M47" s="73">
        <v>0</v>
      </c>
      <c r="N47" s="73">
        <v>0</v>
      </c>
    </row>
    <row r="48" spans="1:14" s="18" customFormat="1" ht="13.8">
      <c r="A48" s="19" t="s">
        <v>21</v>
      </c>
      <c r="B48" s="27">
        <v>0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</row>
    <row r="49" spans="1:14" s="18" customFormat="1" ht="13.8">
      <c r="A49" s="19" t="s">
        <v>22</v>
      </c>
      <c r="B49" s="27">
        <v>0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</row>
    <row r="50" spans="1:14" s="18" customFormat="1" ht="13.8">
      <c r="A50" s="19" t="s">
        <v>23</v>
      </c>
      <c r="B50" s="27">
        <v>43</v>
      </c>
      <c r="C50" s="27">
        <v>22</v>
      </c>
      <c r="D50" s="27">
        <v>0</v>
      </c>
      <c r="E50" s="27">
        <v>0</v>
      </c>
      <c r="F50" s="27">
        <v>2</v>
      </c>
      <c r="G50" s="27">
        <v>2</v>
      </c>
      <c r="H50" s="27">
        <v>2</v>
      </c>
      <c r="I50" s="27">
        <v>0</v>
      </c>
      <c r="J50" s="27">
        <v>1</v>
      </c>
      <c r="K50" s="27">
        <v>1</v>
      </c>
      <c r="L50" s="27">
        <v>0</v>
      </c>
      <c r="M50" s="27">
        <v>2</v>
      </c>
      <c r="N50" s="27">
        <v>2</v>
      </c>
    </row>
    <row r="51" spans="1:14" s="18" customFormat="1" ht="13.8">
      <c r="A51" s="19" t="s">
        <v>24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</row>
    <row r="52" spans="1:14" s="18" customFormat="1" ht="13.8">
      <c r="A52" s="19" t="s">
        <v>25</v>
      </c>
      <c r="B52" s="27">
        <v>89</v>
      </c>
      <c r="C52" s="27">
        <v>45</v>
      </c>
      <c r="D52" s="27">
        <v>10</v>
      </c>
      <c r="E52" s="27">
        <v>5</v>
      </c>
      <c r="F52" s="27">
        <v>4</v>
      </c>
      <c r="G52" s="27">
        <v>4</v>
      </c>
      <c r="H52" s="27">
        <v>3</v>
      </c>
      <c r="I52" s="27">
        <v>2</v>
      </c>
      <c r="J52" s="27">
        <v>0</v>
      </c>
      <c r="K52" s="27">
        <v>2</v>
      </c>
      <c r="L52" s="27">
        <v>0</v>
      </c>
      <c r="M52" s="27">
        <v>4</v>
      </c>
      <c r="N52" s="27">
        <v>4</v>
      </c>
    </row>
    <row r="53" spans="1:14" s="18" customFormat="1" ht="13.8">
      <c r="A53" s="19" t="s">
        <v>26</v>
      </c>
      <c r="B53" s="27">
        <v>797</v>
      </c>
      <c r="C53" s="27">
        <v>386</v>
      </c>
      <c r="D53" s="27">
        <v>4</v>
      </c>
      <c r="E53" s="27">
        <v>1</v>
      </c>
      <c r="F53" s="27">
        <v>15</v>
      </c>
      <c r="G53" s="27">
        <v>11</v>
      </c>
      <c r="H53" s="27">
        <v>11</v>
      </c>
      <c r="I53" s="27">
        <v>3</v>
      </c>
      <c r="J53" s="27">
        <v>1</v>
      </c>
      <c r="K53" s="27">
        <v>9</v>
      </c>
      <c r="L53" s="27">
        <v>5</v>
      </c>
      <c r="M53" s="27">
        <v>18</v>
      </c>
      <c r="N53" s="27">
        <v>17</v>
      </c>
    </row>
    <row r="54" spans="1:14" s="18" customFormat="1" ht="13.8">
      <c r="A54" s="19" t="s">
        <v>27</v>
      </c>
      <c r="B54" s="27">
        <v>292</v>
      </c>
      <c r="C54" s="27">
        <v>136</v>
      </c>
      <c r="D54" s="27">
        <v>0</v>
      </c>
      <c r="E54" s="27">
        <v>0</v>
      </c>
      <c r="F54" s="27">
        <v>9</v>
      </c>
      <c r="G54" s="27">
        <v>8</v>
      </c>
      <c r="H54" s="27">
        <v>6</v>
      </c>
      <c r="I54" s="27">
        <v>1</v>
      </c>
      <c r="J54" s="27">
        <v>4</v>
      </c>
      <c r="K54" s="27">
        <v>9</v>
      </c>
      <c r="L54" s="27">
        <v>4</v>
      </c>
      <c r="M54" s="27">
        <v>18</v>
      </c>
      <c r="N54" s="27">
        <v>16</v>
      </c>
    </row>
    <row r="55" spans="1:14" s="18" customFormat="1" ht="13.8">
      <c r="A55" s="20" t="s">
        <v>28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1:14" s="18" customFormat="1" ht="13.8">
      <c r="A56" s="19" t="s">
        <v>29</v>
      </c>
      <c r="B56" s="27">
        <v>174</v>
      </c>
      <c r="C56" s="27">
        <v>98</v>
      </c>
      <c r="D56" s="27">
        <v>0</v>
      </c>
      <c r="E56" s="27">
        <v>0</v>
      </c>
      <c r="F56" s="27">
        <v>4</v>
      </c>
      <c r="G56" s="27">
        <v>4</v>
      </c>
      <c r="H56" s="27">
        <v>1</v>
      </c>
      <c r="I56" s="27">
        <v>0</v>
      </c>
      <c r="J56" s="27">
        <v>0</v>
      </c>
      <c r="K56" s="27">
        <v>6</v>
      </c>
      <c r="L56" s="27">
        <v>0</v>
      </c>
      <c r="M56" s="27">
        <v>6</v>
      </c>
      <c r="N56" s="27">
        <v>6</v>
      </c>
    </row>
    <row r="57" spans="1:14" s="18" customFormat="1" ht="13.8">
      <c r="A57" s="19" t="s">
        <v>30</v>
      </c>
      <c r="B57" s="27">
        <v>0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</row>
    <row r="58" spans="1:14" s="18" customFormat="1" ht="13.8">
      <c r="A58" s="19" t="s">
        <v>31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</row>
    <row r="59" spans="1:14" s="18" customFormat="1" ht="13.8">
      <c r="A59" s="19" t="s">
        <v>32</v>
      </c>
      <c r="B59" s="27">
        <v>0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</row>
    <row r="60" spans="1:14" s="18" customFormat="1" ht="13.8">
      <c r="A60" s="19" t="s">
        <v>33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</row>
    <row r="61" spans="1:14" s="18" customFormat="1" ht="13.8">
      <c r="A61" s="19" t="s">
        <v>34</v>
      </c>
      <c r="B61" s="27">
        <v>178</v>
      </c>
      <c r="C61" s="27">
        <v>102</v>
      </c>
      <c r="D61" s="27">
        <v>29</v>
      </c>
      <c r="E61" s="27">
        <v>18</v>
      </c>
      <c r="F61" s="27">
        <v>4</v>
      </c>
      <c r="G61" s="27">
        <v>4</v>
      </c>
      <c r="H61" s="27">
        <v>4</v>
      </c>
      <c r="I61" s="27">
        <v>0</v>
      </c>
      <c r="J61" s="27">
        <v>1</v>
      </c>
      <c r="K61" s="27">
        <v>3</v>
      </c>
      <c r="L61" s="27">
        <v>0</v>
      </c>
      <c r="M61" s="27">
        <v>4</v>
      </c>
      <c r="N61" s="27">
        <v>4</v>
      </c>
    </row>
    <row r="62" spans="1:14" s="18" customFormat="1" ht="13.8">
      <c r="A62" s="20" t="s">
        <v>35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</row>
    <row r="63" spans="1:14" s="18" customFormat="1" ht="13.8">
      <c r="A63" s="19" t="s">
        <v>36</v>
      </c>
      <c r="B63" s="27">
        <v>0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</row>
    <row r="64" spans="1:14" s="18" customFormat="1" ht="13.8">
      <c r="A64" s="19" t="s">
        <v>37</v>
      </c>
      <c r="B64" s="27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</row>
    <row r="65" spans="1:35" s="18" customFormat="1" ht="13.8">
      <c r="A65" s="19" t="s">
        <v>38</v>
      </c>
      <c r="B65" s="27">
        <v>0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</row>
    <row r="66" spans="1:35" s="18" customFormat="1" ht="13.8">
      <c r="A66" s="21" t="s">
        <v>39</v>
      </c>
      <c r="B66" s="28"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</row>
    <row r="67" spans="1:35" s="113" customFormat="1" ht="13.8">
      <c r="A67" s="1463" t="s">
        <v>403</v>
      </c>
      <c r="B67" s="1463"/>
      <c r="C67" s="1463"/>
      <c r="D67" s="1463"/>
      <c r="E67" s="1463"/>
      <c r="F67" s="1463"/>
      <c r="G67" s="1463"/>
      <c r="H67" s="1463"/>
      <c r="I67" s="1463"/>
      <c r="J67" s="1463"/>
      <c r="K67" s="1463"/>
      <c r="L67" s="1463"/>
      <c r="M67" s="1463"/>
      <c r="N67" s="1463"/>
      <c r="AI67" s="218"/>
    </row>
    <row r="68" spans="1:35" s="106" customFormat="1" ht="13.8">
      <c r="A68" s="1445" t="s">
        <v>227</v>
      </c>
      <c r="B68" s="1445"/>
      <c r="C68" s="1445"/>
      <c r="D68" s="1445"/>
      <c r="E68" s="1445"/>
      <c r="F68" s="1445"/>
      <c r="G68" s="1445"/>
      <c r="H68" s="1445"/>
      <c r="I68" s="1445"/>
      <c r="J68" s="1445"/>
      <c r="K68" s="1445"/>
      <c r="L68" s="1445"/>
      <c r="M68" s="1445"/>
      <c r="N68" s="1445"/>
    </row>
    <row r="69" spans="1:35" s="58" customFormat="1" ht="10.199999999999999">
      <c r="A69" s="5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1"/>
      <c r="M69" s="71"/>
      <c r="N69" s="71"/>
    </row>
    <row r="70" spans="1:35" s="60" customFormat="1" ht="11.25" customHeight="1">
      <c r="A70" s="1448" t="s">
        <v>6</v>
      </c>
      <c r="B70" s="144" t="s">
        <v>212</v>
      </c>
      <c r="C70" s="145"/>
      <c r="D70" s="1450" t="s">
        <v>213</v>
      </c>
      <c r="E70" s="1451"/>
      <c r="F70" s="1452" t="s">
        <v>214</v>
      </c>
      <c r="G70" s="1461" t="s">
        <v>218</v>
      </c>
      <c r="H70" s="1464" t="s">
        <v>217</v>
      </c>
      <c r="I70" s="1465" t="s">
        <v>219</v>
      </c>
      <c r="J70" s="1466"/>
      <c r="K70" s="1466"/>
      <c r="L70" s="1466"/>
      <c r="M70" s="1466"/>
      <c r="N70" s="1467"/>
    </row>
    <row r="71" spans="1:35" s="63" customFormat="1" ht="28.5" customHeight="1">
      <c r="A71" s="1449"/>
      <c r="B71" s="61" t="s">
        <v>395</v>
      </c>
      <c r="C71" s="61" t="s">
        <v>396</v>
      </c>
      <c r="D71" s="61" t="s">
        <v>395</v>
      </c>
      <c r="E71" s="61" t="s">
        <v>396</v>
      </c>
      <c r="F71" s="1453"/>
      <c r="G71" s="1462"/>
      <c r="H71" s="1462"/>
      <c r="I71" s="62" t="s">
        <v>147</v>
      </c>
      <c r="J71" s="62" t="s">
        <v>148</v>
      </c>
      <c r="K71" s="62" t="s">
        <v>149</v>
      </c>
      <c r="L71" s="62" t="s">
        <v>216</v>
      </c>
      <c r="M71" s="64" t="s">
        <v>209</v>
      </c>
      <c r="N71" s="61" t="s">
        <v>151</v>
      </c>
    </row>
    <row r="72" spans="1:35" s="18" customFormat="1" ht="13.8">
      <c r="A72" s="20" t="s">
        <v>40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</row>
    <row r="73" spans="1:35" s="18" customFormat="1" ht="13.8">
      <c r="A73" s="19" t="s">
        <v>41</v>
      </c>
      <c r="B73" s="27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</row>
    <row r="74" spans="1:35" s="18" customFormat="1" ht="13.8">
      <c r="A74" s="19" t="s">
        <v>42</v>
      </c>
      <c r="B74" s="27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</row>
    <row r="75" spans="1:35" s="18" customFormat="1" ht="13.8">
      <c r="A75" s="19" t="s">
        <v>43</v>
      </c>
      <c r="B75" s="27">
        <v>51</v>
      </c>
      <c r="C75" s="27">
        <v>30</v>
      </c>
      <c r="D75" s="27">
        <v>0</v>
      </c>
      <c r="E75" s="27">
        <v>0</v>
      </c>
      <c r="F75" s="27">
        <v>1</v>
      </c>
      <c r="G75" s="27">
        <v>1</v>
      </c>
      <c r="H75" s="27">
        <v>1</v>
      </c>
      <c r="I75" s="27">
        <v>1</v>
      </c>
      <c r="J75" s="27">
        <v>0</v>
      </c>
      <c r="K75" s="27">
        <v>0</v>
      </c>
      <c r="L75" s="27">
        <v>0</v>
      </c>
      <c r="M75" s="27">
        <v>1</v>
      </c>
      <c r="N75" s="27">
        <v>1</v>
      </c>
    </row>
    <row r="76" spans="1:35" s="18" customFormat="1" ht="13.8">
      <c r="A76" s="20" t="s">
        <v>44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</row>
    <row r="77" spans="1:35" s="18" customFormat="1" ht="13.8">
      <c r="A77" s="19" t="s">
        <v>45</v>
      </c>
      <c r="B77" s="27">
        <v>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</row>
    <row r="78" spans="1:35" s="18" customFormat="1" ht="13.8">
      <c r="A78" s="19" t="s">
        <v>46</v>
      </c>
      <c r="B78" s="27">
        <v>21</v>
      </c>
      <c r="C78" s="27">
        <v>13</v>
      </c>
      <c r="D78" s="27">
        <v>3</v>
      </c>
      <c r="E78" s="27">
        <v>2</v>
      </c>
      <c r="F78" s="27">
        <v>1</v>
      </c>
      <c r="G78" s="27">
        <v>1</v>
      </c>
      <c r="H78" s="27">
        <v>1</v>
      </c>
      <c r="I78" s="27">
        <v>0</v>
      </c>
      <c r="J78" s="27">
        <v>0</v>
      </c>
      <c r="K78" s="27">
        <v>0</v>
      </c>
      <c r="L78" s="27">
        <v>2</v>
      </c>
      <c r="M78" s="27">
        <v>2</v>
      </c>
      <c r="N78" s="27">
        <v>2</v>
      </c>
    </row>
    <row r="79" spans="1:35" s="18" customFormat="1" ht="13.8">
      <c r="A79" s="19" t="s">
        <v>47</v>
      </c>
      <c r="B79" s="27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</row>
    <row r="80" spans="1:35" s="18" customFormat="1" ht="13.8">
      <c r="A80" s="19" t="s">
        <v>48</v>
      </c>
      <c r="B80" s="27">
        <v>0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</row>
    <row r="81" spans="1:14" s="18" customFormat="1" ht="13.8">
      <c r="A81" s="19" t="s">
        <v>49</v>
      </c>
      <c r="B81" s="27">
        <v>165</v>
      </c>
      <c r="C81" s="27">
        <v>92</v>
      </c>
      <c r="D81" s="27">
        <v>0</v>
      </c>
      <c r="E81" s="27">
        <v>0</v>
      </c>
      <c r="F81" s="27">
        <v>3</v>
      </c>
      <c r="G81" s="27">
        <v>3</v>
      </c>
      <c r="H81" s="27">
        <v>3</v>
      </c>
      <c r="I81" s="27">
        <v>0</v>
      </c>
      <c r="J81" s="27">
        <v>0</v>
      </c>
      <c r="K81" s="27">
        <v>3</v>
      </c>
      <c r="L81" s="27">
        <v>0</v>
      </c>
      <c r="M81" s="27">
        <v>3</v>
      </c>
      <c r="N81" s="27">
        <v>3</v>
      </c>
    </row>
    <row r="82" spans="1:14" s="18" customFormat="1" ht="13.8">
      <c r="A82" s="19" t="s">
        <v>50</v>
      </c>
      <c r="B82" s="27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</row>
    <row r="83" spans="1:14" s="18" customFormat="1" ht="13.8">
      <c r="A83" s="19" t="s">
        <v>51</v>
      </c>
      <c r="B83" s="27">
        <v>0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</row>
    <row r="84" spans="1:14" s="18" customFormat="1" ht="13.8">
      <c r="A84" s="19" t="s">
        <v>52</v>
      </c>
      <c r="B84" s="27">
        <v>389</v>
      </c>
      <c r="C84" s="27">
        <v>182</v>
      </c>
      <c r="D84" s="27">
        <v>0</v>
      </c>
      <c r="E84" s="27">
        <v>0</v>
      </c>
      <c r="F84" s="27">
        <v>7</v>
      </c>
      <c r="G84" s="27">
        <v>6</v>
      </c>
      <c r="H84" s="27">
        <v>3</v>
      </c>
      <c r="I84" s="27">
        <v>4</v>
      </c>
      <c r="J84" s="27">
        <v>0</v>
      </c>
      <c r="K84" s="27">
        <v>4</v>
      </c>
      <c r="L84" s="27">
        <v>0</v>
      </c>
      <c r="M84" s="27">
        <v>8</v>
      </c>
      <c r="N84" s="27">
        <v>8</v>
      </c>
    </row>
    <row r="85" spans="1:14" s="18" customFormat="1" ht="13.8">
      <c r="A85" s="19" t="s">
        <v>53</v>
      </c>
      <c r="B85" s="27">
        <v>0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</row>
    <row r="86" spans="1:14" s="18" customFormat="1" ht="13.8">
      <c r="A86" s="20" t="s">
        <v>54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</row>
    <row r="87" spans="1:14" s="18" customFormat="1" ht="13.8">
      <c r="A87" s="19" t="s">
        <v>55</v>
      </c>
      <c r="B87" s="27">
        <v>0</v>
      </c>
      <c r="C87" s="27">
        <v>0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</row>
    <row r="88" spans="1:14" s="18" customFormat="1" ht="13.8">
      <c r="A88" s="19" t="s">
        <v>56</v>
      </c>
      <c r="B88" s="27">
        <v>157</v>
      </c>
      <c r="C88" s="27">
        <v>76</v>
      </c>
      <c r="D88" s="27">
        <v>0</v>
      </c>
      <c r="E88" s="27">
        <v>0</v>
      </c>
      <c r="F88" s="27">
        <v>2</v>
      </c>
      <c r="G88" s="27">
        <v>1</v>
      </c>
      <c r="H88" s="27">
        <v>1</v>
      </c>
      <c r="I88" s="27">
        <v>2</v>
      </c>
      <c r="J88" s="27">
        <v>0</v>
      </c>
      <c r="K88" s="27">
        <v>0</v>
      </c>
      <c r="L88" s="27">
        <v>0</v>
      </c>
      <c r="M88" s="27">
        <v>2</v>
      </c>
      <c r="N88" s="27">
        <v>2</v>
      </c>
    </row>
    <row r="89" spans="1:14" s="18" customFormat="1" ht="13.8">
      <c r="A89" s="19" t="s">
        <v>57</v>
      </c>
      <c r="B89" s="27">
        <v>34</v>
      </c>
      <c r="C89" s="27">
        <v>16</v>
      </c>
      <c r="D89" s="27">
        <v>0</v>
      </c>
      <c r="E89" s="27">
        <v>0</v>
      </c>
      <c r="F89" s="27">
        <v>1</v>
      </c>
      <c r="G89" s="27">
        <v>1</v>
      </c>
      <c r="H89" s="27">
        <v>1</v>
      </c>
      <c r="I89" s="27">
        <v>1</v>
      </c>
      <c r="J89" s="27">
        <v>0</v>
      </c>
      <c r="K89" s="27">
        <v>0</v>
      </c>
      <c r="L89" s="27">
        <v>0</v>
      </c>
      <c r="M89" s="27">
        <v>1</v>
      </c>
      <c r="N89" s="27">
        <v>1</v>
      </c>
    </row>
    <row r="90" spans="1:14" s="18" customFormat="1" ht="13.8">
      <c r="A90" s="19" t="s">
        <v>58</v>
      </c>
      <c r="B90" s="27">
        <v>0</v>
      </c>
      <c r="C90" s="27">
        <v>0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</row>
    <row r="91" spans="1:14" s="18" customFormat="1" ht="13.8">
      <c r="A91" s="19" t="s">
        <v>59</v>
      </c>
      <c r="B91" s="27">
        <v>93</v>
      </c>
      <c r="C91" s="27">
        <v>50</v>
      </c>
      <c r="D91" s="27">
        <v>0</v>
      </c>
      <c r="E91" s="27">
        <v>0</v>
      </c>
      <c r="F91" s="27">
        <v>2</v>
      </c>
      <c r="G91" s="27">
        <v>2</v>
      </c>
      <c r="H91" s="27">
        <v>2</v>
      </c>
      <c r="I91" s="27">
        <v>1</v>
      </c>
      <c r="J91" s="27">
        <v>1</v>
      </c>
      <c r="K91" s="27">
        <v>0</v>
      </c>
      <c r="L91" s="27">
        <v>0</v>
      </c>
      <c r="M91" s="27">
        <v>2</v>
      </c>
      <c r="N91" s="27">
        <v>2</v>
      </c>
    </row>
    <row r="92" spans="1:14" s="18" customFormat="1" ht="13.8">
      <c r="A92" s="20" t="s">
        <v>60</v>
      </c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</row>
    <row r="93" spans="1:14" s="18" customFormat="1" ht="13.8">
      <c r="A93" s="19" t="s">
        <v>61</v>
      </c>
      <c r="B93" s="27">
        <v>0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</row>
    <row r="94" spans="1:14" s="18" customFormat="1" ht="13.8">
      <c r="A94" s="19" t="s">
        <v>62</v>
      </c>
      <c r="B94" s="27">
        <v>251</v>
      </c>
      <c r="C94" s="27">
        <v>117</v>
      </c>
      <c r="D94" s="27">
        <v>0</v>
      </c>
      <c r="E94" s="27">
        <v>0</v>
      </c>
      <c r="F94" s="27">
        <v>10</v>
      </c>
      <c r="G94" s="27">
        <v>9</v>
      </c>
      <c r="H94" s="27">
        <v>5</v>
      </c>
      <c r="I94" s="27">
        <v>0</v>
      </c>
      <c r="J94" s="27">
        <v>0</v>
      </c>
      <c r="K94" s="27">
        <v>10</v>
      </c>
      <c r="L94" s="27">
        <v>0</v>
      </c>
      <c r="M94" s="27">
        <v>10</v>
      </c>
      <c r="N94" s="27">
        <v>10</v>
      </c>
    </row>
    <row r="95" spans="1:14" s="18" customFormat="1" ht="13.8">
      <c r="A95" s="19" t="s">
        <v>63</v>
      </c>
      <c r="B95" s="27">
        <v>0</v>
      </c>
      <c r="C95" s="27">
        <v>0</v>
      </c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</row>
    <row r="96" spans="1:14" s="18" customFormat="1" ht="13.8">
      <c r="A96" s="19" t="s">
        <v>64</v>
      </c>
      <c r="B96" s="27">
        <v>0</v>
      </c>
      <c r="C96" s="27">
        <v>0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</row>
    <row r="97" spans="1:14" s="18" customFormat="1" ht="13.8">
      <c r="A97" s="19" t="s">
        <v>65</v>
      </c>
      <c r="B97" s="27">
        <v>761</v>
      </c>
      <c r="C97" s="27">
        <v>389</v>
      </c>
      <c r="D97" s="27">
        <v>0</v>
      </c>
      <c r="E97" s="27">
        <v>0</v>
      </c>
      <c r="F97" s="27">
        <v>16</v>
      </c>
      <c r="G97" s="27">
        <v>16</v>
      </c>
      <c r="H97" s="27">
        <v>1</v>
      </c>
      <c r="I97" s="27">
        <v>11</v>
      </c>
      <c r="J97" s="27">
        <v>0</v>
      </c>
      <c r="K97" s="27">
        <v>1</v>
      </c>
      <c r="L97" s="27">
        <v>4</v>
      </c>
      <c r="M97" s="27">
        <v>16</v>
      </c>
      <c r="N97" s="27">
        <v>16</v>
      </c>
    </row>
    <row r="98" spans="1:14" s="18" customFormat="1" ht="13.8">
      <c r="A98" s="19" t="s">
        <v>66</v>
      </c>
      <c r="B98" s="27">
        <v>104</v>
      </c>
      <c r="C98" s="27">
        <v>52</v>
      </c>
      <c r="D98" s="27">
        <v>0</v>
      </c>
      <c r="E98" s="27">
        <v>0</v>
      </c>
      <c r="F98" s="27">
        <v>3</v>
      </c>
      <c r="G98" s="27">
        <v>1</v>
      </c>
      <c r="H98" s="27">
        <v>1</v>
      </c>
      <c r="I98" s="27">
        <v>0</v>
      </c>
      <c r="J98" s="27">
        <v>0</v>
      </c>
      <c r="K98" s="27">
        <v>0</v>
      </c>
      <c r="L98" s="27">
        <v>3</v>
      </c>
      <c r="M98" s="27">
        <v>3</v>
      </c>
      <c r="N98" s="27">
        <v>3</v>
      </c>
    </row>
    <row r="99" spans="1:14" s="18" customFormat="1" ht="13.8">
      <c r="A99" s="19" t="s">
        <v>67</v>
      </c>
      <c r="B99" s="27">
        <v>181</v>
      </c>
      <c r="C99" s="27">
        <v>95</v>
      </c>
      <c r="D99" s="27">
        <v>0</v>
      </c>
      <c r="E99" s="27">
        <v>0</v>
      </c>
      <c r="F99" s="27">
        <v>4</v>
      </c>
      <c r="G99" s="27">
        <v>4</v>
      </c>
      <c r="H99" s="27">
        <v>3</v>
      </c>
      <c r="I99" s="27">
        <v>0</v>
      </c>
      <c r="J99" s="27">
        <v>0</v>
      </c>
      <c r="K99" s="27">
        <v>5</v>
      </c>
      <c r="L99" s="27">
        <v>0</v>
      </c>
      <c r="M99" s="27">
        <v>5</v>
      </c>
      <c r="N99" s="27">
        <v>5</v>
      </c>
    </row>
    <row r="100" spans="1:14" s="18" customFormat="1" ht="13.8">
      <c r="A100" s="20" t="s">
        <v>68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</row>
    <row r="101" spans="1:14" s="18" customFormat="1" ht="13.8">
      <c r="A101" s="19" t="s">
        <v>69</v>
      </c>
      <c r="B101" s="27">
        <v>0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</row>
    <row r="102" spans="1:14" s="18" customFormat="1" ht="13.8">
      <c r="A102" s="19" t="s">
        <v>70</v>
      </c>
      <c r="B102" s="27">
        <v>0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</row>
    <row r="103" spans="1:14" s="18" customFormat="1" ht="13.8">
      <c r="A103" s="320" t="s">
        <v>71</v>
      </c>
      <c r="B103" s="321">
        <v>0</v>
      </c>
      <c r="C103" s="321">
        <v>0</v>
      </c>
      <c r="D103" s="321">
        <v>0</v>
      </c>
      <c r="E103" s="321">
        <v>0</v>
      </c>
      <c r="F103" s="321">
        <v>0</v>
      </c>
      <c r="G103" s="321">
        <v>0</v>
      </c>
      <c r="H103" s="321">
        <v>0</v>
      </c>
      <c r="I103" s="321">
        <v>0</v>
      </c>
      <c r="J103" s="321">
        <v>0</v>
      </c>
      <c r="K103" s="321">
        <v>0</v>
      </c>
      <c r="L103" s="321">
        <v>0</v>
      </c>
      <c r="M103" s="321">
        <v>0</v>
      </c>
      <c r="N103" s="321">
        <v>0</v>
      </c>
    </row>
    <row r="104" spans="1:14" s="18" customFormat="1" ht="13.8">
      <c r="A104" s="33"/>
      <c r="B104" s="322"/>
      <c r="C104" s="322"/>
      <c r="D104" s="322"/>
      <c r="E104" s="322"/>
      <c r="F104" s="322"/>
      <c r="G104" s="322"/>
      <c r="H104" s="322"/>
      <c r="I104" s="322"/>
      <c r="J104" s="322"/>
      <c r="K104" s="322"/>
      <c r="L104" s="322"/>
      <c r="M104" s="322"/>
      <c r="N104" s="322"/>
    </row>
    <row r="105" spans="1:14" s="106" customFormat="1" ht="13.8">
      <c r="A105" s="1463" t="s">
        <v>404</v>
      </c>
      <c r="B105" s="1463"/>
      <c r="C105" s="1463"/>
      <c r="D105" s="1463"/>
      <c r="E105" s="1463"/>
      <c r="F105" s="1463"/>
      <c r="G105" s="1463"/>
      <c r="H105" s="1463"/>
      <c r="I105" s="1463"/>
      <c r="J105" s="1463"/>
      <c r="K105" s="1463"/>
      <c r="L105" s="1463"/>
      <c r="M105" s="1463"/>
      <c r="N105" s="1463"/>
    </row>
    <row r="106" spans="1:14" s="106" customFormat="1" ht="13.8">
      <c r="A106" s="1445" t="s">
        <v>227</v>
      </c>
      <c r="B106" s="1445"/>
      <c r="C106" s="1445"/>
      <c r="D106" s="1445"/>
      <c r="E106" s="1445"/>
      <c r="F106" s="1445"/>
      <c r="G106" s="1445"/>
      <c r="H106" s="1445"/>
      <c r="I106" s="1445"/>
      <c r="J106" s="1445"/>
      <c r="K106" s="1445"/>
      <c r="L106" s="1445"/>
      <c r="M106" s="1445"/>
      <c r="N106" s="1445"/>
    </row>
    <row r="107" spans="1:14" s="58" customFormat="1" ht="9" customHeight="1">
      <c r="A107" s="323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324"/>
      <c r="M107" s="324"/>
      <c r="N107" s="324"/>
    </row>
    <row r="108" spans="1:14" s="60" customFormat="1" ht="11.25" customHeight="1">
      <c r="A108" s="1448" t="s">
        <v>6</v>
      </c>
      <c r="B108" s="325" t="s">
        <v>212</v>
      </c>
      <c r="C108" s="326"/>
      <c r="D108" s="1485" t="s">
        <v>213</v>
      </c>
      <c r="E108" s="1486"/>
      <c r="F108" s="1487" t="s">
        <v>214</v>
      </c>
      <c r="G108" s="1483" t="s">
        <v>218</v>
      </c>
      <c r="H108" s="1483" t="s">
        <v>217</v>
      </c>
      <c r="I108" s="1465" t="s">
        <v>219</v>
      </c>
      <c r="J108" s="1466"/>
      <c r="K108" s="1466"/>
      <c r="L108" s="1466"/>
      <c r="M108" s="1466"/>
      <c r="N108" s="1467"/>
    </row>
    <row r="109" spans="1:14" s="63" customFormat="1" ht="31.5" customHeight="1">
      <c r="A109" s="1449"/>
      <c r="B109" s="327" t="s">
        <v>395</v>
      </c>
      <c r="C109" s="327" t="s">
        <v>396</v>
      </c>
      <c r="D109" s="327" t="s">
        <v>395</v>
      </c>
      <c r="E109" s="327" t="s">
        <v>396</v>
      </c>
      <c r="F109" s="1488"/>
      <c r="G109" s="1484"/>
      <c r="H109" s="1484"/>
      <c r="I109" s="328" t="s">
        <v>147</v>
      </c>
      <c r="J109" s="328" t="s">
        <v>148</v>
      </c>
      <c r="K109" s="328" t="s">
        <v>149</v>
      </c>
      <c r="L109" s="328" t="s">
        <v>216</v>
      </c>
      <c r="M109" s="328" t="s">
        <v>209</v>
      </c>
      <c r="N109" s="327" t="s">
        <v>151</v>
      </c>
    </row>
    <row r="110" spans="1:14" s="18" customFormat="1" ht="11.25" customHeight="1">
      <c r="A110" s="20" t="s">
        <v>72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</row>
    <row r="111" spans="1:14" s="18" customFormat="1" ht="11.25" customHeight="1">
      <c r="A111" s="19" t="s">
        <v>73</v>
      </c>
      <c r="B111" s="27">
        <v>0</v>
      </c>
      <c r="C111" s="27">
        <v>0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</row>
    <row r="112" spans="1:14" s="18" customFormat="1" ht="11.25" customHeight="1">
      <c r="A112" s="19" t="s">
        <v>74</v>
      </c>
      <c r="B112" s="27">
        <v>745</v>
      </c>
      <c r="C112" s="27">
        <v>377</v>
      </c>
      <c r="D112" s="27">
        <v>48</v>
      </c>
      <c r="E112" s="27">
        <v>18</v>
      </c>
      <c r="F112" s="27">
        <v>24</v>
      </c>
      <c r="G112" s="27">
        <v>24</v>
      </c>
      <c r="H112" s="27">
        <v>13</v>
      </c>
      <c r="I112" s="27">
        <v>25</v>
      </c>
      <c r="J112" s="27">
        <v>2</v>
      </c>
      <c r="K112" s="27">
        <v>4</v>
      </c>
      <c r="L112" s="27">
        <v>0</v>
      </c>
      <c r="M112" s="27">
        <v>31</v>
      </c>
      <c r="N112" s="27">
        <v>31</v>
      </c>
    </row>
    <row r="113" spans="1:14" s="18" customFormat="1" ht="11.25" customHeight="1">
      <c r="A113" s="19" t="s">
        <v>75</v>
      </c>
      <c r="B113" s="27">
        <v>197</v>
      </c>
      <c r="C113" s="27">
        <v>114</v>
      </c>
      <c r="D113" s="27">
        <v>12</v>
      </c>
      <c r="E113" s="27">
        <v>9</v>
      </c>
      <c r="F113" s="27">
        <v>6</v>
      </c>
      <c r="G113" s="27">
        <v>5</v>
      </c>
      <c r="H113" s="27">
        <v>5</v>
      </c>
      <c r="I113" s="27">
        <v>0</v>
      </c>
      <c r="J113" s="27">
        <v>0</v>
      </c>
      <c r="K113" s="27">
        <v>6</v>
      </c>
      <c r="L113" s="27">
        <v>0</v>
      </c>
      <c r="M113" s="27">
        <v>6</v>
      </c>
      <c r="N113" s="27">
        <v>6</v>
      </c>
    </row>
    <row r="114" spans="1:14" s="18" customFormat="1" ht="11.25" customHeight="1">
      <c r="A114" s="19" t="s">
        <v>76</v>
      </c>
      <c r="B114" s="27">
        <v>0</v>
      </c>
      <c r="C114" s="27">
        <v>0</v>
      </c>
      <c r="D114" s="27">
        <v>0</v>
      </c>
      <c r="E114" s="27">
        <v>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0</v>
      </c>
      <c r="M114" s="27">
        <v>0</v>
      </c>
      <c r="N114" s="27">
        <v>0</v>
      </c>
    </row>
    <row r="115" spans="1:14" s="18" customFormat="1" ht="11.25" customHeight="1">
      <c r="A115" s="19" t="s">
        <v>77</v>
      </c>
      <c r="B115" s="27">
        <v>0</v>
      </c>
      <c r="C115" s="27">
        <v>0</v>
      </c>
      <c r="D115" s="27">
        <v>0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</row>
    <row r="116" spans="1:14" s="18" customFormat="1" ht="11.25" customHeight="1">
      <c r="A116" s="19" t="s">
        <v>78</v>
      </c>
      <c r="B116" s="27">
        <v>0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>
        <v>0</v>
      </c>
    </row>
    <row r="117" spans="1:14" s="18" customFormat="1" ht="11.25" customHeight="1">
      <c r="A117" s="20" t="s">
        <v>79</v>
      </c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</row>
    <row r="118" spans="1:14" s="18" customFormat="1" ht="11.25" customHeight="1">
      <c r="A118" s="19" t="s">
        <v>80</v>
      </c>
      <c r="B118" s="27">
        <v>0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</row>
    <row r="119" spans="1:14" s="18" customFormat="1" ht="11.25" customHeight="1">
      <c r="A119" s="19" t="s">
        <v>81</v>
      </c>
      <c r="B119" s="27">
        <v>0</v>
      </c>
      <c r="C119" s="27">
        <v>0</v>
      </c>
      <c r="D119" s="27">
        <v>0</v>
      </c>
      <c r="E119" s="27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0</v>
      </c>
    </row>
    <row r="120" spans="1:14" s="18" customFormat="1" ht="11.25" customHeight="1">
      <c r="A120" s="20" t="s">
        <v>82</v>
      </c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</row>
    <row r="121" spans="1:14" s="18" customFormat="1" ht="11.25" customHeight="1">
      <c r="A121" s="19" t="s">
        <v>83</v>
      </c>
      <c r="B121" s="27">
        <v>277</v>
      </c>
      <c r="C121" s="27">
        <v>127</v>
      </c>
      <c r="D121" s="27">
        <v>35</v>
      </c>
      <c r="E121" s="27">
        <v>22</v>
      </c>
      <c r="F121" s="27">
        <v>9</v>
      </c>
      <c r="G121" s="27">
        <v>9</v>
      </c>
      <c r="H121" s="27">
        <v>9</v>
      </c>
      <c r="I121" s="27">
        <v>0</v>
      </c>
      <c r="J121" s="27">
        <v>1</v>
      </c>
      <c r="K121" s="27">
        <v>7</v>
      </c>
      <c r="L121" s="27">
        <v>1</v>
      </c>
      <c r="M121" s="27">
        <v>9</v>
      </c>
      <c r="N121" s="27">
        <v>7</v>
      </c>
    </row>
    <row r="122" spans="1:14" s="18" customFormat="1" ht="11.25" customHeight="1">
      <c r="A122" s="19" t="s">
        <v>84</v>
      </c>
      <c r="B122" s="27">
        <v>41</v>
      </c>
      <c r="C122" s="27">
        <v>19</v>
      </c>
      <c r="D122" s="27">
        <v>0</v>
      </c>
      <c r="E122" s="27">
        <v>0</v>
      </c>
      <c r="F122" s="27">
        <v>1</v>
      </c>
      <c r="G122" s="27">
        <v>1</v>
      </c>
      <c r="H122" s="27">
        <v>1</v>
      </c>
      <c r="I122" s="27">
        <v>0</v>
      </c>
      <c r="J122" s="27">
        <v>0</v>
      </c>
      <c r="K122" s="27">
        <v>0</v>
      </c>
      <c r="L122" s="27">
        <v>1</v>
      </c>
      <c r="M122" s="27">
        <v>1</v>
      </c>
      <c r="N122" s="27">
        <v>1</v>
      </c>
    </row>
    <row r="123" spans="1:14" s="18" customFormat="1" ht="11.25" customHeight="1">
      <c r="A123" s="19" t="s">
        <v>85</v>
      </c>
      <c r="B123" s="27">
        <v>20</v>
      </c>
      <c r="C123" s="27">
        <v>7</v>
      </c>
      <c r="D123" s="27">
        <v>0</v>
      </c>
      <c r="E123" s="27">
        <v>0</v>
      </c>
      <c r="F123" s="27">
        <v>1</v>
      </c>
      <c r="G123" s="27">
        <v>1</v>
      </c>
      <c r="H123" s="27">
        <v>1</v>
      </c>
      <c r="I123" s="27">
        <v>0</v>
      </c>
      <c r="J123" s="27">
        <v>0</v>
      </c>
      <c r="K123" s="27">
        <v>1</v>
      </c>
      <c r="L123" s="27">
        <v>0</v>
      </c>
      <c r="M123" s="27">
        <v>1</v>
      </c>
      <c r="N123" s="27">
        <v>1</v>
      </c>
    </row>
    <row r="124" spans="1:14" s="18" customFormat="1" ht="11.25" customHeight="1">
      <c r="A124" s="19" t="s">
        <v>86</v>
      </c>
      <c r="B124" s="27">
        <v>12</v>
      </c>
      <c r="C124" s="27">
        <v>6</v>
      </c>
      <c r="D124" s="27">
        <v>0</v>
      </c>
      <c r="E124" s="27">
        <v>0</v>
      </c>
      <c r="F124" s="27">
        <v>1</v>
      </c>
      <c r="G124" s="27">
        <v>1</v>
      </c>
      <c r="H124" s="27">
        <v>1</v>
      </c>
      <c r="I124" s="27">
        <v>1</v>
      </c>
      <c r="J124" s="27">
        <v>0</v>
      </c>
      <c r="K124" s="27">
        <v>0</v>
      </c>
      <c r="L124" s="27">
        <v>0</v>
      </c>
      <c r="M124" s="27">
        <v>1</v>
      </c>
      <c r="N124" s="27">
        <v>1</v>
      </c>
    </row>
    <row r="125" spans="1:14" s="18" customFormat="1" ht="11.25" customHeight="1">
      <c r="A125" s="19" t="s">
        <v>87</v>
      </c>
      <c r="B125" s="27">
        <v>692</v>
      </c>
      <c r="C125" s="27">
        <v>343</v>
      </c>
      <c r="D125" s="27">
        <v>57</v>
      </c>
      <c r="E125" s="27">
        <v>26</v>
      </c>
      <c r="F125" s="27">
        <v>18</v>
      </c>
      <c r="G125" s="27">
        <v>18</v>
      </c>
      <c r="H125" s="27">
        <v>10</v>
      </c>
      <c r="I125" s="27">
        <v>0</v>
      </c>
      <c r="J125" s="27">
        <v>0</v>
      </c>
      <c r="K125" s="27">
        <v>12</v>
      </c>
      <c r="L125" s="27">
        <v>7</v>
      </c>
      <c r="M125" s="27">
        <v>19</v>
      </c>
      <c r="N125" s="27">
        <v>18</v>
      </c>
    </row>
    <row r="126" spans="1:14" s="18" customFormat="1" ht="11.25" customHeight="1">
      <c r="A126" s="20" t="s">
        <v>88</v>
      </c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</row>
    <row r="127" spans="1:14" s="18" customFormat="1" ht="11.25" customHeight="1">
      <c r="A127" s="19" t="s">
        <v>89</v>
      </c>
      <c r="B127" s="27">
        <v>213</v>
      </c>
      <c r="C127" s="27">
        <v>113</v>
      </c>
      <c r="D127" s="27">
        <v>16</v>
      </c>
      <c r="E127" s="27">
        <v>10</v>
      </c>
      <c r="F127" s="27">
        <v>5</v>
      </c>
      <c r="G127" s="27">
        <v>5</v>
      </c>
      <c r="H127" s="27">
        <v>5</v>
      </c>
      <c r="I127" s="27">
        <v>6</v>
      </c>
      <c r="J127" s="27">
        <v>0</v>
      </c>
      <c r="K127" s="27">
        <v>0</v>
      </c>
      <c r="L127" s="27">
        <v>0</v>
      </c>
      <c r="M127" s="27">
        <v>6</v>
      </c>
      <c r="N127" s="27">
        <v>6</v>
      </c>
    </row>
    <row r="128" spans="1:14" s="18" customFormat="1" ht="11.25" customHeight="1">
      <c r="A128" s="19" t="s">
        <v>90</v>
      </c>
      <c r="B128" s="27">
        <v>216</v>
      </c>
      <c r="C128" s="27">
        <v>114</v>
      </c>
      <c r="D128" s="27">
        <v>22</v>
      </c>
      <c r="E128" s="27">
        <v>12</v>
      </c>
      <c r="F128" s="27">
        <v>5</v>
      </c>
      <c r="G128" s="27">
        <v>5</v>
      </c>
      <c r="H128" s="27">
        <v>5</v>
      </c>
      <c r="I128" s="27">
        <v>2</v>
      </c>
      <c r="J128" s="27">
        <v>0</v>
      </c>
      <c r="K128" s="27">
        <v>3</v>
      </c>
      <c r="L128" s="27">
        <v>0</v>
      </c>
      <c r="M128" s="27">
        <v>5</v>
      </c>
      <c r="N128" s="27">
        <v>5</v>
      </c>
    </row>
    <row r="129" spans="1:14" s="18" customFormat="1" ht="11.25" customHeight="1">
      <c r="A129" s="19" t="s">
        <v>91</v>
      </c>
      <c r="B129" s="27">
        <v>536</v>
      </c>
      <c r="C129" s="27">
        <v>273</v>
      </c>
      <c r="D129" s="27">
        <v>24</v>
      </c>
      <c r="E129" s="27">
        <v>9</v>
      </c>
      <c r="F129" s="27">
        <v>10</v>
      </c>
      <c r="G129" s="27">
        <v>7</v>
      </c>
      <c r="H129" s="27">
        <v>6</v>
      </c>
      <c r="I129" s="27">
        <v>13</v>
      </c>
      <c r="J129" s="27">
        <v>0</v>
      </c>
      <c r="K129" s="27">
        <v>0</v>
      </c>
      <c r="L129" s="27">
        <v>0</v>
      </c>
      <c r="M129" s="27">
        <v>13</v>
      </c>
      <c r="N129" s="27">
        <v>13</v>
      </c>
    </row>
    <row r="130" spans="1:14" s="18" customFormat="1" ht="11.25" customHeight="1">
      <c r="A130" s="19" t="s">
        <v>92</v>
      </c>
      <c r="B130" s="27">
        <v>523</v>
      </c>
      <c r="C130" s="27">
        <v>269</v>
      </c>
      <c r="D130" s="27">
        <v>19</v>
      </c>
      <c r="E130" s="27">
        <v>7</v>
      </c>
      <c r="F130" s="27">
        <v>17</v>
      </c>
      <c r="G130" s="27">
        <v>17</v>
      </c>
      <c r="H130" s="27">
        <v>16</v>
      </c>
      <c r="I130" s="27">
        <v>2</v>
      </c>
      <c r="J130" s="27">
        <v>1</v>
      </c>
      <c r="K130" s="27">
        <v>10</v>
      </c>
      <c r="L130" s="27">
        <v>4</v>
      </c>
      <c r="M130" s="27">
        <v>17</v>
      </c>
      <c r="N130" s="27">
        <v>17</v>
      </c>
    </row>
    <row r="131" spans="1:14" s="18" customFormat="1" ht="11.25" customHeight="1">
      <c r="A131" s="19" t="s">
        <v>93</v>
      </c>
      <c r="B131" s="27">
        <v>201</v>
      </c>
      <c r="C131" s="27">
        <v>99</v>
      </c>
      <c r="D131" s="27">
        <v>24</v>
      </c>
      <c r="E131" s="27">
        <v>11</v>
      </c>
      <c r="F131" s="27">
        <v>7</v>
      </c>
      <c r="G131" s="27">
        <v>5</v>
      </c>
      <c r="H131" s="27">
        <v>5</v>
      </c>
      <c r="I131" s="27">
        <v>7</v>
      </c>
      <c r="J131" s="27">
        <v>0</v>
      </c>
      <c r="K131" s="27">
        <v>0</v>
      </c>
      <c r="L131" s="27">
        <v>0</v>
      </c>
      <c r="M131" s="27">
        <v>7</v>
      </c>
      <c r="N131" s="27">
        <v>7</v>
      </c>
    </row>
    <row r="132" spans="1:14" s="18" customFormat="1" ht="11.25" customHeight="1">
      <c r="A132" s="20" t="s">
        <v>94</v>
      </c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</row>
    <row r="133" spans="1:14" s="18" customFormat="1" ht="11.25" customHeight="1">
      <c r="A133" s="19" t="s">
        <v>95</v>
      </c>
      <c r="B133" s="27">
        <v>0</v>
      </c>
      <c r="C133" s="27">
        <v>0</v>
      </c>
      <c r="D133" s="27">
        <v>0</v>
      </c>
      <c r="E133" s="27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</row>
    <row r="134" spans="1:14" s="18" customFormat="1" ht="11.25" customHeight="1">
      <c r="A134" s="19" t="s">
        <v>96</v>
      </c>
      <c r="B134" s="27">
        <v>83</v>
      </c>
      <c r="C134" s="27">
        <v>38</v>
      </c>
      <c r="D134" s="27">
        <v>0</v>
      </c>
      <c r="E134" s="27">
        <v>0</v>
      </c>
      <c r="F134" s="27">
        <v>2</v>
      </c>
      <c r="G134" s="27">
        <v>2</v>
      </c>
      <c r="H134" s="27">
        <v>1</v>
      </c>
      <c r="I134" s="27">
        <v>0</v>
      </c>
      <c r="J134" s="27">
        <v>0</v>
      </c>
      <c r="K134" s="27">
        <v>2</v>
      </c>
      <c r="L134" s="27">
        <v>0</v>
      </c>
      <c r="M134" s="27">
        <v>2</v>
      </c>
      <c r="N134" s="27">
        <v>2</v>
      </c>
    </row>
    <row r="135" spans="1:14" s="18" customFormat="1" ht="11.25" customHeight="1">
      <c r="A135" s="19" t="s">
        <v>97</v>
      </c>
      <c r="B135" s="27">
        <v>0</v>
      </c>
      <c r="C135" s="27">
        <v>0</v>
      </c>
      <c r="D135" s="27">
        <v>0</v>
      </c>
      <c r="E135" s="27">
        <v>0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</row>
    <row r="136" spans="1:14" s="18" customFormat="1" ht="11.25" customHeight="1">
      <c r="A136" s="20" t="s">
        <v>98</v>
      </c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</row>
    <row r="137" spans="1:14" s="18" customFormat="1" ht="11.25" customHeight="1">
      <c r="A137" s="19" t="s">
        <v>99</v>
      </c>
      <c r="B137" s="27">
        <v>0</v>
      </c>
      <c r="C137" s="27">
        <v>0</v>
      </c>
      <c r="D137" s="27">
        <v>0</v>
      </c>
      <c r="E137" s="27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</row>
    <row r="138" spans="1:14" s="18" customFormat="1" ht="11.25" customHeight="1">
      <c r="A138" s="19" t="s">
        <v>100</v>
      </c>
      <c r="B138" s="27">
        <v>0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</row>
    <row r="139" spans="1:14" s="18" customFormat="1" ht="11.25" customHeight="1">
      <c r="A139" s="19" t="s">
        <v>101</v>
      </c>
      <c r="B139" s="27">
        <v>155</v>
      </c>
      <c r="C139" s="27">
        <v>87</v>
      </c>
      <c r="D139" s="27">
        <v>6</v>
      </c>
      <c r="E139" s="27">
        <v>2</v>
      </c>
      <c r="F139" s="27">
        <v>3</v>
      </c>
      <c r="G139" s="27">
        <v>3</v>
      </c>
      <c r="H139" s="27">
        <v>2</v>
      </c>
      <c r="I139" s="27">
        <v>2</v>
      </c>
      <c r="J139" s="27">
        <v>1</v>
      </c>
      <c r="K139" s="27">
        <v>0</v>
      </c>
      <c r="L139" s="27">
        <v>0</v>
      </c>
      <c r="M139" s="27">
        <v>3</v>
      </c>
      <c r="N139" s="27">
        <v>3</v>
      </c>
    </row>
    <row r="140" spans="1:14" s="106" customFormat="1" ht="11.25" customHeight="1">
      <c r="A140" s="20" t="s">
        <v>102</v>
      </c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</row>
    <row r="141" spans="1:14" s="106" customFormat="1" ht="13.8">
      <c r="A141" s="19" t="s">
        <v>103</v>
      </c>
      <c r="B141" s="27">
        <v>0</v>
      </c>
      <c r="C141" s="27">
        <v>0</v>
      </c>
      <c r="D141" s="27">
        <v>0</v>
      </c>
      <c r="E141" s="27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</row>
    <row r="142" spans="1:14" s="58" customFormat="1" ht="13.8">
      <c r="A142" s="19" t="s">
        <v>104</v>
      </c>
      <c r="B142" s="27">
        <v>0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v>0</v>
      </c>
    </row>
    <row r="143" spans="1:14" s="115" customFormat="1" ht="11.25" customHeight="1">
      <c r="A143" s="19" t="s">
        <v>105</v>
      </c>
      <c r="B143" s="27">
        <v>0</v>
      </c>
      <c r="C143" s="27">
        <v>0</v>
      </c>
      <c r="D143" s="27">
        <v>0</v>
      </c>
      <c r="E143" s="27">
        <v>0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</row>
    <row r="144" spans="1:14" s="116" customFormat="1" ht="11.25" customHeight="1">
      <c r="A144" s="19" t="s">
        <v>106</v>
      </c>
      <c r="B144" s="27">
        <v>11</v>
      </c>
      <c r="C144" s="27">
        <v>7</v>
      </c>
      <c r="D144" s="27">
        <v>0</v>
      </c>
      <c r="E144" s="27">
        <v>0</v>
      </c>
      <c r="F144" s="27">
        <v>1</v>
      </c>
      <c r="G144" s="27">
        <v>1</v>
      </c>
      <c r="H144" s="27">
        <v>1</v>
      </c>
      <c r="I144" s="27">
        <v>1</v>
      </c>
      <c r="J144" s="27">
        <v>0</v>
      </c>
      <c r="K144" s="27">
        <v>0</v>
      </c>
      <c r="L144" s="27">
        <v>0</v>
      </c>
      <c r="M144" s="27">
        <v>1</v>
      </c>
      <c r="N144" s="27">
        <v>0</v>
      </c>
    </row>
    <row r="145" spans="1:14" s="18" customFormat="1" ht="13.8">
      <c r="A145" s="320" t="s">
        <v>107</v>
      </c>
      <c r="B145" s="321">
        <v>0</v>
      </c>
      <c r="C145" s="321">
        <v>0</v>
      </c>
      <c r="D145" s="321">
        <v>0</v>
      </c>
      <c r="E145" s="321">
        <v>0</v>
      </c>
      <c r="F145" s="321">
        <v>0</v>
      </c>
      <c r="G145" s="321">
        <v>0</v>
      </c>
      <c r="H145" s="321">
        <v>0</v>
      </c>
      <c r="I145" s="321">
        <v>0</v>
      </c>
      <c r="J145" s="321">
        <v>0</v>
      </c>
      <c r="K145" s="321">
        <v>0</v>
      </c>
      <c r="L145" s="321">
        <v>0</v>
      </c>
      <c r="M145" s="321">
        <v>0</v>
      </c>
      <c r="N145" s="321">
        <v>0</v>
      </c>
    </row>
    <row r="146" spans="1:14" s="18" customFormat="1" ht="13.8">
      <c r="A146" s="1463" t="s">
        <v>405</v>
      </c>
      <c r="B146" s="1463"/>
      <c r="C146" s="1463"/>
      <c r="D146" s="1463"/>
      <c r="E146" s="1463"/>
      <c r="F146" s="1463"/>
      <c r="G146" s="1463"/>
      <c r="H146" s="1463"/>
      <c r="I146" s="1463"/>
      <c r="J146" s="1463"/>
      <c r="K146" s="1463"/>
      <c r="L146" s="1463"/>
      <c r="M146" s="1463"/>
      <c r="N146" s="1463"/>
    </row>
    <row r="147" spans="1:14" s="18" customFormat="1" ht="13.8">
      <c r="A147" s="1445" t="s">
        <v>227</v>
      </c>
      <c r="B147" s="1445"/>
      <c r="C147" s="1445"/>
      <c r="D147" s="1445"/>
      <c r="E147" s="1445"/>
      <c r="F147" s="1445"/>
      <c r="G147" s="1445"/>
      <c r="H147" s="1445"/>
      <c r="I147" s="1445"/>
      <c r="J147" s="1445"/>
      <c r="K147" s="1445"/>
      <c r="L147" s="1445"/>
      <c r="M147" s="1445"/>
      <c r="N147" s="1445"/>
    </row>
    <row r="148" spans="1:14" s="18" customFormat="1" ht="13.8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</row>
    <row r="149" spans="1:14" s="18" customFormat="1" ht="13.8">
      <c r="A149" s="1470" t="s">
        <v>6</v>
      </c>
      <c r="B149" s="329" t="s">
        <v>212</v>
      </c>
      <c r="C149" s="330"/>
      <c r="D149" s="1472" t="s">
        <v>213</v>
      </c>
      <c r="E149" s="1473"/>
      <c r="F149" s="1474" t="s">
        <v>214</v>
      </c>
      <c r="G149" s="1476" t="s">
        <v>218</v>
      </c>
      <c r="H149" s="1478" t="s">
        <v>217</v>
      </c>
      <c r="I149" s="1480" t="s">
        <v>219</v>
      </c>
      <c r="J149" s="1481"/>
      <c r="K149" s="1481"/>
      <c r="L149" s="1481"/>
      <c r="M149" s="1481"/>
      <c r="N149" s="1482"/>
    </row>
    <row r="150" spans="1:14" s="18" customFormat="1" ht="36">
      <c r="A150" s="1471"/>
      <c r="B150" s="331" t="s">
        <v>395</v>
      </c>
      <c r="C150" s="331" t="s">
        <v>396</v>
      </c>
      <c r="D150" s="331" t="s">
        <v>395</v>
      </c>
      <c r="E150" s="331" t="s">
        <v>396</v>
      </c>
      <c r="F150" s="1475"/>
      <c r="G150" s="1477"/>
      <c r="H150" s="1479"/>
      <c r="I150" s="332" t="s">
        <v>147</v>
      </c>
      <c r="J150" s="332" t="s">
        <v>148</v>
      </c>
      <c r="K150" s="332" t="s">
        <v>149</v>
      </c>
      <c r="L150" s="332" t="s">
        <v>216</v>
      </c>
      <c r="M150" s="332" t="s">
        <v>209</v>
      </c>
      <c r="N150" s="331" t="s">
        <v>151</v>
      </c>
    </row>
    <row r="151" spans="1:14" s="18" customFormat="1" ht="13.8">
      <c r="A151" s="20" t="s">
        <v>108</v>
      </c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</row>
    <row r="152" spans="1:14" s="18" customFormat="1" ht="13.8">
      <c r="A152" s="19" t="s">
        <v>109</v>
      </c>
      <c r="B152" s="27">
        <v>280</v>
      </c>
      <c r="C152" s="27">
        <v>134</v>
      </c>
      <c r="D152" s="27">
        <v>0</v>
      </c>
      <c r="E152" s="27">
        <v>0</v>
      </c>
      <c r="F152" s="27">
        <v>8</v>
      </c>
      <c r="G152" s="27">
        <v>6</v>
      </c>
      <c r="H152" s="27">
        <v>5</v>
      </c>
      <c r="I152" s="27">
        <v>2</v>
      </c>
      <c r="J152" s="27">
        <v>0</v>
      </c>
      <c r="K152" s="27">
        <v>8</v>
      </c>
      <c r="L152" s="27">
        <v>0</v>
      </c>
      <c r="M152" s="27">
        <v>10</v>
      </c>
      <c r="N152" s="27">
        <v>8</v>
      </c>
    </row>
    <row r="153" spans="1:14" s="18" customFormat="1" ht="13.8">
      <c r="A153" s="19" t="s">
        <v>110</v>
      </c>
      <c r="B153" s="27">
        <v>337</v>
      </c>
      <c r="C153" s="27">
        <v>190</v>
      </c>
      <c r="D153" s="27">
        <v>0</v>
      </c>
      <c r="E153" s="27">
        <v>0</v>
      </c>
      <c r="F153" s="27">
        <v>7</v>
      </c>
      <c r="G153" s="27">
        <v>6</v>
      </c>
      <c r="H153" s="27">
        <v>4</v>
      </c>
      <c r="I153" s="27">
        <v>0</v>
      </c>
      <c r="J153" s="27">
        <v>0</v>
      </c>
      <c r="K153" s="27">
        <v>5</v>
      </c>
      <c r="L153" s="27">
        <v>2</v>
      </c>
      <c r="M153" s="27">
        <v>7</v>
      </c>
      <c r="N153" s="27">
        <v>7</v>
      </c>
    </row>
    <row r="154" spans="1:14" s="18" customFormat="1" ht="13.8">
      <c r="A154" s="19" t="s">
        <v>111</v>
      </c>
      <c r="B154" s="27">
        <v>0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</row>
    <row r="155" spans="1:14" s="18" customFormat="1" ht="13.8">
      <c r="A155" s="19" t="s">
        <v>112</v>
      </c>
      <c r="B155" s="27">
        <v>195</v>
      </c>
      <c r="C155" s="27">
        <v>95</v>
      </c>
      <c r="D155" s="27">
        <v>8</v>
      </c>
      <c r="E155" s="27">
        <v>4</v>
      </c>
      <c r="F155" s="27">
        <v>5</v>
      </c>
      <c r="G155" s="27">
        <v>4</v>
      </c>
      <c r="H155" s="27">
        <v>4</v>
      </c>
      <c r="I155" s="27">
        <v>4</v>
      </c>
      <c r="J155" s="27">
        <v>1</v>
      </c>
      <c r="K155" s="27">
        <v>2</v>
      </c>
      <c r="L155" s="27">
        <v>0</v>
      </c>
      <c r="M155" s="27">
        <v>7</v>
      </c>
      <c r="N155" s="27">
        <v>7</v>
      </c>
    </row>
    <row r="156" spans="1:14" s="18" customFormat="1" ht="13.8">
      <c r="A156" s="19" t="s">
        <v>113</v>
      </c>
      <c r="B156" s="27">
        <v>341</v>
      </c>
      <c r="C156" s="27">
        <v>179</v>
      </c>
      <c r="D156" s="27">
        <v>8</v>
      </c>
      <c r="E156" s="27">
        <v>5</v>
      </c>
      <c r="F156" s="27">
        <v>8</v>
      </c>
      <c r="G156" s="27">
        <v>6</v>
      </c>
      <c r="H156" s="27">
        <v>5</v>
      </c>
      <c r="I156" s="27">
        <v>0</v>
      </c>
      <c r="J156" s="27">
        <v>0</v>
      </c>
      <c r="K156" s="27">
        <v>12</v>
      </c>
      <c r="L156" s="27">
        <v>0</v>
      </c>
      <c r="M156" s="27">
        <v>12</v>
      </c>
      <c r="N156" s="27">
        <v>10</v>
      </c>
    </row>
    <row r="157" spans="1:14" s="18" customFormat="1" ht="13.8">
      <c r="A157" s="20" t="s">
        <v>114</v>
      </c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</row>
    <row r="158" spans="1:14" s="18" customFormat="1" ht="13.8">
      <c r="A158" s="19" t="s">
        <v>115</v>
      </c>
      <c r="B158" s="27">
        <v>149</v>
      </c>
      <c r="C158" s="27">
        <v>79</v>
      </c>
      <c r="D158" s="27">
        <v>46</v>
      </c>
      <c r="E158" s="27">
        <v>25</v>
      </c>
      <c r="F158" s="27">
        <v>2</v>
      </c>
      <c r="G158" s="27">
        <v>2</v>
      </c>
      <c r="H158" s="27">
        <v>2</v>
      </c>
      <c r="I158" s="27">
        <v>0</v>
      </c>
      <c r="J158" s="27">
        <v>0</v>
      </c>
      <c r="K158" s="27">
        <v>2</v>
      </c>
      <c r="L158" s="27">
        <v>0</v>
      </c>
      <c r="M158" s="27">
        <v>2</v>
      </c>
      <c r="N158" s="27">
        <v>1</v>
      </c>
    </row>
    <row r="159" spans="1:14" s="18" customFormat="1" ht="13.8">
      <c r="A159" s="19" t="s">
        <v>116</v>
      </c>
      <c r="B159" s="27">
        <v>0</v>
      </c>
      <c r="C159" s="27">
        <v>0</v>
      </c>
      <c r="D159" s="27">
        <v>0</v>
      </c>
      <c r="E159" s="27">
        <v>0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</row>
    <row r="160" spans="1:14" s="18" customFormat="1" ht="13.8">
      <c r="A160" s="19" t="s">
        <v>117</v>
      </c>
      <c r="B160" s="27">
        <v>11</v>
      </c>
      <c r="C160" s="27">
        <v>6</v>
      </c>
      <c r="D160" s="27">
        <v>0</v>
      </c>
      <c r="E160" s="27">
        <v>0</v>
      </c>
      <c r="F160" s="27">
        <v>1</v>
      </c>
      <c r="G160" s="27">
        <v>1</v>
      </c>
      <c r="H160" s="27">
        <v>1</v>
      </c>
      <c r="I160" s="27">
        <v>1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</row>
    <row r="161" spans="1:14" s="18" customFormat="1" ht="13.8">
      <c r="A161" s="19" t="s">
        <v>118</v>
      </c>
      <c r="B161" s="27">
        <v>34</v>
      </c>
      <c r="C161" s="27">
        <v>12</v>
      </c>
      <c r="D161" s="27">
        <v>6</v>
      </c>
      <c r="E161" s="27">
        <v>3</v>
      </c>
      <c r="F161" s="27">
        <v>2</v>
      </c>
      <c r="G161" s="27">
        <v>2</v>
      </c>
      <c r="H161" s="27">
        <v>2</v>
      </c>
      <c r="I161" s="27">
        <v>1</v>
      </c>
      <c r="J161" s="27">
        <v>0</v>
      </c>
      <c r="K161" s="27">
        <v>1</v>
      </c>
      <c r="L161" s="27">
        <v>0</v>
      </c>
      <c r="M161" s="27">
        <v>2</v>
      </c>
      <c r="N161" s="27">
        <v>0</v>
      </c>
    </row>
    <row r="162" spans="1:14" s="18" customFormat="1" ht="13.8">
      <c r="A162" s="20" t="s">
        <v>119</v>
      </c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</row>
    <row r="163" spans="1:14" s="18" customFormat="1" ht="13.8">
      <c r="A163" s="19" t="s">
        <v>120</v>
      </c>
      <c r="B163" s="27">
        <v>0</v>
      </c>
      <c r="C163" s="27">
        <v>0</v>
      </c>
      <c r="D163" s="27">
        <v>0</v>
      </c>
      <c r="E163" s="27">
        <v>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</row>
    <row r="164" spans="1:14" s="18" customFormat="1" ht="13.8">
      <c r="A164" s="19" t="s">
        <v>121</v>
      </c>
      <c r="B164" s="27">
        <v>65</v>
      </c>
      <c r="C164" s="27">
        <v>30</v>
      </c>
      <c r="D164" s="27">
        <v>0</v>
      </c>
      <c r="E164" s="27">
        <v>0</v>
      </c>
      <c r="F164" s="27">
        <v>2</v>
      </c>
      <c r="G164" s="27">
        <v>2</v>
      </c>
      <c r="H164" s="27">
        <v>2</v>
      </c>
      <c r="I164" s="27">
        <v>0</v>
      </c>
      <c r="J164" s="27">
        <v>2</v>
      </c>
      <c r="K164" s="27">
        <v>0</v>
      </c>
      <c r="L164" s="27">
        <v>0</v>
      </c>
      <c r="M164" s="27">
        <v>2</v>
      </c>
      <c r="N164" s="27">
        <v>2</v>
      </c>
    </row>
    <row r="165" spans="1:14" s="18" customFormat="1" ht="13.8">
      <c r="A165" s="19" t="s">
        <v>122</v>
      </c>
      <c r="B165" s="27">
        <v>0</v>
      </c>
      <c r="C165" s="27">
        <v>0</v>
      </c>
      <c r="D165" s="27">
        <v>0</v>
      </c>
      <c r="E165" s="27">
        <v>0</v>
      </c>
      <c r="F165" s="27">
        <v>0</v>
      </c>
      <c r="G165" s="27">
        <v>0</v>
      </c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27">
        <v>0</v>
      </c>
      <c r="N165" s="27">
        <v>0</v>
      </c>
    </row>
    <row r="166" spans="1:14" s="18" customFormat="1" ht="13.8">
      <c r="A166" s="19" t="s">
        <v>123</v>
      </c>
      <c r="B166" s="27">
        <v>0</v>
      </c>
      <c r="C166" s="27">
        <v>0</v>
      </c>
      <c r="D166" s="27">
        <v>0</v>
      </c>
      <c r="E166" s="27">
        <v>0</v>
      </c>
      <c r="F166" s="27">
        <v>0</v>
      </c>
      <c r="G166" s="27">
        <v>0</v>
      </c>
      <c r="H166" s="27">
        <v>0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</row>
    <row r="167" spans="1:14" s="18" customFormat="1" ht="13.8">
      <c r="A167" s="19" t="s">
        <v>124</v>
      </c>
      <c r="B167" s="27">
        <v>0</v>
      </c>
      <c r="C167" s="27">
        <v>0</v>
      </c>
      <c r="D167" s="27">
        <v>0</v>
      </c>
      <c r="E167" s="27">
        <v>0</v>
      </c>
      <c r="F167" s="27">
        <v>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</row>
    <row r="168" spans="1:14" s="18" customFormat="1" ht="13.8">
      <c r="A168" s="19" t="s">
        <v>125</v>
      </c>
      <c r="B168" s="27">
        <v>0</v>
      </c>
      <c r="C168" s="27">
        <v>0</v>
      </c>
      <c r="D168" s="27">
        <v>0</v>
      </c>
      <c r="E168" s="27">
        <v>0</v>
      </c>
      <c r="F168" s="27">
        <v>0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</row>
    <row r="169" spans="1:14" s="18" customFormat="1" ht="13.8">
      <c r="A169" s="19" t="s">
        <v>126</v>
      </c>
      <c r="B169" s="27">
        <v>0</v>
      </c>
      <c r="C169" s="27">
        <v>0</v>
      </c>
      <c r="D169" s="27">
        <v>0</v>
      </c>
      <c r="E169" s="27">
        <v>0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27">
        <v>0</v>
      </c>
      <c r="N169" s="27">
        <v>0</v>
      </c>
    </row>
    <row r="170" spans="1:14" s="18" customFormat="1" ht="13.8">
      <c r="A170" s="20" t="s">
        <v>127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</row>
    <row r="171" spans="1:14" s="18" customFormat="1" ht="13.8">
      <c r="A171" s="19" t="s">
        <v>128</v>
      </c>
      <c r="B171" s="27">
        <v>0</v>
      </c>
      <c r="C171" s="27">
        <v>0</v>
      </c>
      <c r="D171" s="27">
        <v>0</v>
      </c>
      <c r="E171" s="27">
        <v>0</v>
      </c>
      <c r="F171" s="27">
        <v>0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</row>
    <row r="172" spans="1:14" s="18" customFormat="1" ht="13.8">
      <c r="A172" s="19" t="s">
        <v>129</v>
      </c>
      <c r="B172" s="27">
        <v>140</v>
      </c>
      <c r="C172" s="27">
        <v>66</v>
      </c>
      <c r="D172" s="27">
        <v>0</v>
      </c>
      <c r="E172" s="27">
        <v>0</v>
      </c>
      <c r="F172" s="27">
        <v>3</v>
      </c>
      <c r="G172" s="27">
        <v>2</v>
      </c>
      <c r="H172" s="27">
        <v>2</v>
      </c>
      <c r="I172" s="27">
        <v>0</v>
      </c>
      <c r="J172" s="27">
        <v>1</v>
      </c>
      <c r="K172" s="27">
        <v>4</v>
      </c>
      <c r="L172" s="27">
        <v>0</v>
      </c>
      <c r="M172" s="27">
        <v>5</v>
      </c>
      <c r="N172" s="27">
        <v>5</v>
      </c>
    </row>
    <row r="173" spans="1:14" s="18" customFormat="1" ht="13.8">
      <c r="A173" s="19" t="s">
        <v>130</v>
      </c>
      <c r="B173" s="27">
        <v>60</v>
      </c>
      <c r="C173" s="27">
        <v>27</v>
      </c>
      <c r="D173" s="27">
        <v>0</v>
      </c>
      <c r="E173" s="27">
        <v>0</v>
      </c>
      <c r="F173" s="27">
        <v>1</v>
      </c>
      <c r="G173" s="27">
        <v>1</v>
      </c>
      <c r="H173" s="27">
        <v>1</v>
      </c>
      <c r="I173" s="27">
        <v>2</v>
      </c>
      <c r="J173" s="27">
        <v>0</v>
      </c>
      <c r="K173" s="27">
        <v>0</v>
      </c>
      <c r="L173" s="27">
        <v>0</v>
      </c>
      <c r="M173" s="27">
        <v>2</v>
      </c>
      <c r="N173" s="27">
        <v>2</v>
      </c>
    </row>
    <row r="174" spans="1:14" s="18" customFormat="1" ht="13.8">
      <c r="A174" s="19" t="s">
        <v>131</v>
      </c>
      <c r="B174" s="27">
        <v>2806</v>
      </c>
      <c r="C174" s="27">
        <v>1408</v>
      </c>
      <c r="D174" s="27">
        <v>19</v>
      </c>
      <c r="E174" s="27">
        <v>6</v>
      </c>
      <c r="F174" s="27">
        <v>114</v>
      </c>
      <c r="G174" s="27">
        <v>113</v>
      </c>
      <c r="H174" s="27">
        <v>106</v>
      </c>
      <c r="I174" s="27">
        <v>0</v>
      </c>
      <c r="J174" s="27">
        <v>0</v>
      </c>
      <c r="K174" s="27">
        <v>109</v>
      </c>
      <c r="L174" s="27">
        <v>5</v>
      </c>
      <c r="M174" s="27">
        <v>114</v>
      </c>
      <c r="N174" s="27">
        <v>84</v>
      </c>
    </row>
    <row r="175" spans="1:14" s="18" customFormat="1" ht="13.8">
      <c r="A175" s="19" t="s">
        <v>132</v>
      </c>
      <c r="B175" s="27">
        <v>0</v>
      </c>
      <c r="C175" s="27">
        <v>0</v>
      </c>
      <c r="D175" s="27">
        <v>0</v>
      </c>
      <c r="E175" s="27">
        <v>0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</row>
    <row r="176" spans="1:14" s="18" customFormat="1" ht="13.8">
      <c r="A176" s="19" t="s">
        <v>133</v>
      </c>
      <c r="B176" s="27">
        <v>0</v>
      </c>
      <c r="C176" s="27">
        <v>0</v>
      </c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v>0</v>
      </c>
    </row>
    <row r="177" spans="1:14" s="18" customFormat="1" ht="13.8">
      <c r="A177" s="20" t="s">
        <v>134</v>
      </c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</row>
    <row r="178" spans="1:14" s="18" customFormat="1" ht="12.75" customHeight="1">
      <c r="A178" s="19" t="s">
        <v>135</v>
      </c>
      <c r="B178" s="27">
        <v>33</v>
      </c>
      <c r="C178" s="27">
        <v>17</v>
      </c>
      <c r="D178" s="27">
        <v>0</v>
      </c>
      <c r="E178" s="27">
        <v>0</v>
      </c>
      <c r="F178" s="27">
        <v>2</v>
      </c>
      <c r="G178" s="27">
        <v>1</v>
      </c>
      <c r="H178" s="27">
        <v>1</v>
      </c>
      <c r="I178" s="27">
        <v>1</v>
      </c>
      <c r="J178" s="27">
        <v>1</v>
      </c>
      <c r="K178" s="27">
        <v>0</v>
      </c>
      <c r="L178" s="27">
        <v>0</v>
      </c>
      <c r="M178" s="27">
        <v>2</v>
      </c>
      <c r="N178" s="27">
        <v>2</v>
      </c>
    </row>
    <row r="179" spans="1:14" s="18" customFormat="1" ht="13.8">
      <c r="A179" s="19" t="s">
        <v>136</v>
      </c>
      <c r="B179" s="27">
        <v>91</v>
      </c>
      <c r="C179" s="27">
        <v>47</v>
      </c>
      <c r="D179" s="27">
        <v>9</v>
      </c>
      <c r="E179" s="27">
        <v>4</v>
      </c>
      <c r="F179" s="27">
        <v>2</v>
      </c>
      <c r="G179" s="27">
        <v>2</v>
      </c>
      <c r="H179" s="27">
        <v>2</v>
      </c>
      <c r="I179" s="27">
        <v>1</v>
      </c>
      <c r="J179" s="27">
        <v>1</v>
      </c>
      <c r="K179" s="27">
        <v>0</v>
      </c>
      <c r="L179" s="27">
        <v>0</v>
      </c>
      <c r="M179" s="27">
        <v>2</v>
      </c>
      <c r="N179" s="27">
        <v>2</v>
      </c>
    </row>
    <row r="180" spans="1:14">
      <c r="A180" s="19" t="s">
        <v>137</v>
      </c>
      <c r="B180" s="27">
        <v>212</v>
      </c>
      <c r="C180" s="27">
        <v>122</v>
      </c>
      <c r="D180" s="27">
        <v>27</v>
      </c>
      <c r="E180" s="27">
        <v>17</v>
      </c>
      <c r="F180" s="27">
        <v>3</v>
      </c>
      <c r="G180" s="27">
        <v>3</v>
      </c>
      <c r="H180" s="27">
        <v>3</v>
      </c>
      <c r="I180" s="27">
        <v>4</v>
      </c>
      <c r="J180" s="27">
        <v>0</v>
      </c>
      <c r="K180" s="27">
        <v>0</v>
      </c>
      <c r="L180" s="27">
        <v>0</v>
      </c>
      <c r="M180" s="27">
        <v>4</v>
      </c>
      <c r="N180" s="27">
        <v>4</v>
      </c>
    </row>
    <row r="181" spans="1:14">
      <c r="A181" s="19" t="s">
        <v>138</v>
      </c>
      <c r="B181" s="27">
        <v>133</v>
      </c>
      <c r="C181" s="27">
        <v>70</v>
      </c>
      <c r="D181" s="27">
        <v>25</v>
      </c>
      <c r="E181" s="27">
        <v>16</v>
      </c>
      <c r="F181" s="27">
        <v>3</v>
      </c>
      <c r="G181" s="27">
        <v>3</v>
      </c>
      <c r="H181" s="27">
        <v>3</v>
      </c>
      <c r="I181" s="27">
        <v>4</v>
      </c>
      <c r="J181" s="27">
        <v>0</v>
      </c>
      <c r="K181" s="27">
        <v>0</v>
      </c>
      <c r="L181" s="27">
        <v>0</v>
      </c>
      <c r="M181" s="27">
        <v>4</v>
      </c>
      <c r="N181" s="27">
        <v>4</v>
      </c>
    </row>
    <row r="182" spans="1:14">
      <c r="A182" s="19" t="s">
        <v>139</v>
      </c>
      <c r="B182" s="27">
        <v>33</v>
      </c>
      <c r="C182" s="27">
        <v>16</v>
      </c>
      <c r="D182" s="27">
        <v>0</v>
      </c>
      <c r="E182" s="27">
        <v>0</v>
      </c>
      <c r="F182" s="27">
        <v>1</v>
      </c>
      <c r="G182" s="27">
        <v>1</v>
      </c>
      <c r="H182" s="27">
        <v>1</v>
      </c>
      <c r="I182" s="27">
        <v>1</v>
      </c>
      <c r="J182" s="27">
        <v>0</v>
      </c>
      <c r="K182" s="27">
        <v>0</v>
      </c>
      <c r="L182" s="27">
        <v>0</v>
      </c>
      <c r="M182" s="27">
        <v>1</v>
      </c>
      <c r="N182" s="27">
        <v>1</v>
      </c>
    </row>
    <row r="183" spans="1:14">
      <c r="A183" s="320" t="s">
        <v>140</v>
      </c>
      <c r="B183" s="321">
        <v>784</v>
      </c>
      <c r="C183" s="321">
        <v>406</v>
      </c>
      <c r="D183" s="321">
        <v>123</v>
      </c>
      <c r="E183" s="321">
        <v>70</v>
      </c>
      <c r="F183" s="321">
        <v>18</v>
      </c>
      <c r="G183" s="321">
        <v>15</v>
      </c>
      <c r="H183" s="321">
        <v>15</v>
      </c>
      <c r="I183" s="321">
        <v>9</v>
      </c>
      <c r="J183" s="321">
        <v>6</v>
      </c>
      <c r="K183" s="321">
        <v>4</v>
      </c>
      <c r="L183" s="321">
        <v>0</v>
      </c>
      <c r="M183" s="321">
        <v>19</v>
      </c>
      <c r="N183" s="321">
        <v>19</v>
      </c>
    </row>
    <row r="188" spans="1:14">
      <c r="A188" s="651" t="s">
        <v>657</v>
      </c>
    </row>
  </sheetData>
  <mergeCells count="40">
    <mergeCell ref="A108:A109"/>
    <mergeCell ref="A146:N146"/>
    <mergeCell ref="A147:N147"/>
    <mergeCell ref="A149:A150"/>
    <mergeCell ref="D149:E149"/>
    <mergeCell ref="F149:F150"/>
    <mergeCell ref="G149:G150"/>
    <mergeCell ref="H149:H150"/>
    <mergeCell ref="I149:N149"/>
    <mergeCell ref="I108:N108"/>
    <mergeCell ref="G108:G109"/>
    <mergeCell ref="H108:H109"/>
    <mergeCell ref="D108:E108"/>
    <mergeCell ref="F108:F109"/>
    <mergeCell ref="A2:N2"/>
    <mergeCell ref="A30:N30"/>
    <mergeCell ref="A67:N67"/>
    <mergeCell ref="A105:N105"/>
    <mergeCell ref="G70:G71"/>
    <mergeCell ref="H70:H71"/>
    <mergeCell ref="I70:N70"/>
    <mergeCell ref="H33:H34"/>
    <mergeCell ref="I33:N33"/>
    <mergeCell ref="F5:F6"/>
    <mergeCell ref="A31:N31"/>
    <mergeCell ref="A3:N3"/>
    <mergeCell ref="A68:N68"/>
    <mergeCell ref="A106:N106"/>
    <mergeCell ref="G5:G6"/>
    <mergeCell ref="H5:H6"/>
    <mergeCell ref="A33:A34"/>
    <mergeCell ref="A70:A71"/>
    <mergeCell ref="D70:E70"/>
    <mergeCell ref="F70:F71"/>
    <mergeCell ref="I5:N5"/>
    <mergeCell ref="D5:E5"/>
    <mergeCell ref="A5:A6"/>
    <mergeCell ref="D33:E33"/>
    <mergeCell ref="F33:F34"/>
    <mergeCell ref="G33:G34"/>
  </mergeCells>
  <printOptions horizontalCentered="1"/>
  <pageMargins left="0.51181102362204722" right="0.31496062992125984" top="0.39370078740157483" bottom="0.35433070866141736" header="0.31496062992125984" footer="0.31496062992125984"/>
  <pageSetup paperSize="9" scale="95" orientation="landscape" r:id="rId1"/>
  <headerFooter>
    <oddFooter>&amp;C &amp;P</oddFooter>
  </headerFooter>
  <rowBreaks count="4" manualBreakCount="4">
    <brk id="29" max="16383" man="1"/>
    <brk id="66" max="16383" man="1"/>
    <brk id="104" max="16383" man="1"/>
    <brk id="1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S211"/>
  <sheetViews>
    <sheetView showZeros="0" topLeftCell="J4" zoomScale="85" zoomScaleNormal="85" workbookViewId="0">
      <selection activeCell="AG7" sqref="AG7:AI30"/>
    </sheetView>
  </sheetViews>
  <sheetFormatPr baseColWidth="10" defaultColWidth="11.44140625" defaultRowHeight="13.8"/>
  <cols>
    <col min="1" max="1" width="31.44140625" style="9" customWidth="1"/>
    <col min="2" max="2" width="5.44140625" style="146" hidden="1" customWidth="1"/>
    <col min="3" max="3" width="9.109375" style="112" customWidth="1"/>
    <col min="4" max="4" width="7.33203125" style="112" customWidth="1"/>
    <col min="5" max="5" width="8.5546875" style="112" customWidth="1"/>
    <col min="6" max="11" width="7.33203125" style="112" customWidth="1"/>
    <col min="12" max="12" width="8" style="112" customWidth="1"/>
    <col min="13" max="13" width="10" style="112" customWidth="1"/>
    <col min="14" max="14" width="9.44140625" style="112" customWidth="1"/>
    <col min="15" max="16" width="7.6640625" style="112" customWidth="1"/>
    <col min="17" max="17" width="6.33203125" style="112" customWidth="1"/>
    <col min="18" max="18" width="1.6640625" style="3" customWidth="1"/>
    <col min="19" max="19" width="31.44140625" style="1" customWidth="1"/>
    <col min="20" max="20" width="5.6640625" style="41" hidden="1" customWidth="1"/>
    <col min="21" max="21" width="9" style="112" customWidth="1"/>
    <col min="22" max="22" width="7.44140625" style="112" customWidth="1"/>
    <col min="23" max="23" width="9" style="112" customWidth="1"/>
    <col min="24" max="24" width="7.88671875" style="112" customWidth="1"/>
    <col min="25" max="25" width="8.5546875" style="112" customWidth="1"/>
    <col min="26" max="26" width="7.44140625" style="112" customWidth="1"/>
    <col min="27" max="27" width="8.109375" style="112" customWidth="1"/>
    <col min="28" max="28" width="7.44140625" style="112" customWidth="1"/>
    <col min="29" max="29" width="8.109375" style="112" customWidth="1"/>
    <col min="30" max="30" width="7.44140625" style="112" customWidth="1"/>
    <col min="31" max="32" width="9.109375" style="112" customWidth="1"/>
    <col min="33" max="34" width="8.44140625" style="112" customWidth="1"/>
    <col min="35" max="35" width="7" style="112" customWidth="1"/>
    <col min="36" max="36" width="3.44140625" style="3" customWidth="1"/>
    <col min="37" max="37" width="31.6640625" style="1" customWidth="1"/>
    <col min="38" max="38" width="6.109375" style="41" hidden="1" customWidth="1"/>
    <col min="39" max="43" width="8" style="112" customWidth="1"/>
    <col min="44" max="44" width="12.33203125" style="112" customWidth="1"/>
    <col min="45" max="45" width="10.88671875" style="112" customWidth="1"/>
    <col min="46" max="46" width="9" style="112" customWidth="1"/>
    <col min="47" max="47" width="8.88671875" style="112" customWidth="1"/>
    <col min="48" max="48" width="8.33203125" style="112" customWidth="1"/>
    <col min="49" max="50" width="10.33203125" style="112" customWidth="1"/>
    <col min="51" max="51" width="3.6640625" style="3" customWidth="1"/>
    <col min="52" max="52" width="32" style="1" customWidth="1"/>
    <col min="53" max="53" width="6.109375" style="41" hidden="1" customWidth="1"/>
    <col min="54" max="54" width="13.109375" style="112" customWidth="1"/>
    <col min="55" max="55" width="11.33203125" style="112" customWidth="1"/>
    <col min="56" max="56" width="12.44140625" style="112" customWidth="1"/>
    <col min="57" max="57" width="6.6640625" style="112" customWidth="1"/>
    <col min="58" max="58" width="11.5546875" style="112" customWidth="1"/>
    <col min="59" max="59" width="7.5546875" style="112" customWidth="1"/>
    <col min="60" max="61" width="11.109375" style="112" customWidth="1"/>
    <col min="62" max="62" width="12.44140625" style="112" customWidth="1"/>
    <col min="63" max="63" width="11.88671875" style="112" customWidth="1"/>
    <col min="64" max="64" width="7.5546875" style="1" customWidth="1"/>
    <col min="65" max="65" width="19.6640625" style="40" customWidth="1"/>
    <col min="66" max="66" width="8.5546875" style="1" customWidth="1"/>
    <col min="67" max="67" width="9.5546875" style="67" customWidth="1"/>
    <col min="68" max="68" width="9.5546875" style="518" customWidth="1"/>
    <col min="69" max="69" width="9" style="67" customWidth="1"/>
    <col min="70" max="70" width="11.44140625" style="67"/>
    <col min="71" max="16384" width="11.44140625" style="1"/>
  </cols>
  <sheetData>
    <row r="1" spans="1:70" s="195" customFormat="1" ht="46.5" customHeight="1">
      <c r="A1" s="189" t="s">
        <v>370</v>
      </c>
      <c r="B1" s="190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621"/>
      <c r="Q1" s="191"/>
      <c r="R1" s="192"/>
      <c r="S1" s="189" t="s">
        <v>371</v>
      </c>
      <c r="T1" s="190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621"/>
      <c r="AI1" s="191"/>
      <c r="AJ1" s="192"/>
      <c r="AK1" s="437" t="s">
        <v>744</v>
      </c>
      <c r="AL1" s="193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2"/>
      <c r="AZ1" s="194" t="s">
        <v>372</v>
      </c>
      <c r="BA1" s="189"/>
      <c r="BB1" s="194"/>
      <c r="BC1" s="194"/>
      <c r="BD1" s="194"/>
      <c r="BE1" s="194"/>
      <c r="BF1" s="194"/>
      <c r="BG1" s="194"/>
      <c r="BH1" s="194"/>
      <c r="BI1" s="194"/>
      <c r="BJ1" s="194"/>
      <c r="BK1" s="194"/>
      <c r="BM1" s="196"/>
      <c r="BO1" s="197"/>
      <c r="BP1" s="197"/>
      <c r="BQ1" s="197"/>
      <c r="BR1" s="197"/>
    </row>
    <row r="2" spans="1:70" s="121" customFormat="1" ht="15" customHeight="1">
      <c r="A2" s="120" t="s">
        <v>415</v>
      </c>
      <c r="B2" s="118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560"/>
      <c r="Q2" s="120"/>
      <c r="S2" s="120" t="s">
        <v>420</v>
      </c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560"/>
      <c r="AI2" s="120"/>
      <c r="AK2" s="560" t="s">
        <v>776</v>
      </c>
      <c r="AL2" s="120"/>
      <c r="AM2" s="120"/>
      <c r="AN2" s="120"/>
      <c r="AO2" s="120"/>
      <c r="AP2" s="120"/>
      <c r="AQ2" s="120"/>
      <c r="AR2" s="122"/>
      <c r="AS2" s="120"/>
      <c r="AT2" s="120"/>
      <c r="AU2" s="120"/>
      <c r="AV2" s="120"/>
      <c r="AW2" s="120"/>
      <c r="AX2" s="120"/>
      <c r="AZ2" s="120" t="s">
        <v>572</v>
      </c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4"/>
      <c r="BM2" s="36"/>
      <c r="BP2" s="561"/>
    </row>
    <row r="3" spans="1:70" s="121" customFormat="1" ht="15" customHeight="1">
      <c r="A3" s="117" t="s">
        <v>227</v>
      </c>
      <c r="B3" s="118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560"/>
      <c r="Q3" s="120"/>
      <c r="S3" s="117" t="s">
        <v>227</v>
      </c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560"/>
      <c r="AI3" s="120"/>
      <c r="AK3" s="117" t="s">
        <v>227</v>
      </c>
      <c r="AL3" s="120"/>
      <c r="AM3" s="120"/>
      <c r="AN3" s="120"/>
      <c r="AO3" s="120"/>
      <c r="AP3" s="120"/>
      <c r="AQ3" s="120"/>
      <c r="AR3" s="122"/>
      <c r="AS3" s="120"/>
      <c r="AT3" s="120"/>
      <c r="AU3" s="120"/>
      <c r="AV3" s="120"/>
      <c r="AW3" s="120"/>
      <c r="AX3" s="120"/>
      <c r="AZ3" s="117" t="s">
        <v>227</v>
      </c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4"/>
      <c r="BM3" s="36"/>
      <c r="BP3" s="561"/>
    </row>
    <row r="4" spans="1:70" s="2" customFormat="1">
      <c r="A4" s="76"/>
      <c r="B4" s="166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596"/>
      <c r="Q4" s="167"/>
      <c r="R4" s="8"/>
      <c r="T4" s="17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596"/>
      <c r="AI4" s="167"/>
      <c r="AJ4" s="8"/>
      <c r="AL4" s="177"/>
      <c r="AM4" s="167"/>
      <c r="AN4" s="167"/>
      <c r="AO4" s="167"/>
      <c r="AP4" s="167"/>
      <c r="AQ4" s="167"/>
      <c r="AR4" s="112"/>
      <c r="AS4" s="167"/>
      <c r="AT4" s="167"/>
      <c r="AU4" s="167"/>
      <c r="AV4" s="167"/>
      <c r="AW4" s="167"/>
      <c r="AX4" s="167"/>
      <c r="AY4" s="8"/>
      <c r="BA4" s="17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M4" s="79"/>
      <c r="BO4" s="80"/>
      <c r="BP4" s="80"/>
      <c r="BQ4" s="80"/>
      <c r="BR4" s="80"/>
    </row>
    <row r="5" spans="1:70" s="1016" customFormat="1" ht="28.5" customHeight="1">
      <c r="A5" s="1508" t="s">
        <v>146</v>
      </c>
      <c r="B5" s="1509"/>
      <c r="C5" s="1510" t="s">
        <v>0</v>
      </c>
      <c r="D5" s="1511"/>
      <c r="E5" s="1510" t="s">
        <v>1</v>
      </c>
      <c r="F5" s="1511"/>
      <c r="G5" s="1510" t="s">
        <v>2</v>
      </c>
      <c r="H5" s="1511"/>
      <c r="I5" s="1496" t="s">
        <v>3</v>
      </c>
      <c r="J5" s="1497"/>
      <c r="K5" s="1496" t="s">
        <v>4</v>
      </c>
      <c r="L5" s="1497"/>
      <c r="M5" s="1504" t="s">
        <v>783</v>
      </c>
      <c r="N5" s="1505"/>
      <c r="O5" s="1491" t="s">
        <v>265</v>
      </c>
      <c r="P5" s="1492"/>
      <c r="Q5" s="1493"/>
      <c r="R5" s="1014"/>
      <c r="S5" s="1498" t="s">
        <v>146</v>
      </c>
      <c r="T5" s="1499"/>
      <c r="U5" s="1496" t="s">
        <v>0</v>
      </c>
      <c r="V5" s="1497"/>
      <c r="W5" s="1496" t="s">
        <v>1</v>
      </c>
      <c r="X5" s="1497"/>
      <c r="Y5" s="1496" t="s">
        <v>2</v>
      </c>
      <c r="Z5" s="1497"/>
      <c r="AA5" s="1496" t="s">
        <v>3</v>
      </c>
      <c r="AB5" s="1497"/>
      <c r="AC5" s="1496" t="s">
        <v>4</v>
      </c>
      <c r="AD5" s="1497"/>
      <c r="AE5" s="1494" t="s">
        <v>780</v>
      </c>
      <c r="AF5" s="1495"/>
      <c r="AG5" s="1491" t="s">
        <v>265</v>
      </c>
      <c r="AH5" s="1492"/>
      <c r="AI5" s="1493"/>
      <c r="AJ5" s="1014"/>
      <c r="AK5" s="1508" t="s">
        <v>146</v>
      </c>
      <c r="AL5" s="1509"/>
      <c r="AM5" s="1179" t="s">
        <v>412</v>
      </c>
      <c r="AN5" s="1180"/>
      <c r="AO5" s="1180"/>
      <c r="AP5" s="1180"/>
      <c r="AQ5" s="1180"/>
      <c r="AR5" s="1005"/>
      <c r="AS5" s="1180"/>
      <c r="AT5" s="1179" t="s">
        <v>141</v>
      </c>
      <c r="AU5" s="1180"/>
      <c r="AV5" s="1181"/>
      <c r="AW5" s="1541" t="s">
        <v>203</v>
      </c>
      <c r="AX5" s="1541"/>
      <c r="AY5" s="335"/>
      <c r="AZ5" s="1508" t="s">
        <v>146</v>
      </c>
      <c r="BA5" s="1509"/>
      <c r="BB5" s="1524" t="s">
        <v>414</v>
      </c>
      <c r="BC5" s="1525"/>
      <c r="BD5" s="1525"/>
      <c r="BE5" s="1525"/>
      <c r="BF5" s="1525"/>
      <c r="BG5" s="1525"/>
      <c r="BH5" s="1491" t="s">
        <v>777</v>
      </c>
      <c r="BI5" s="1493"/>
      <c r="BJ5" s="1528" t="s">
        <v>167</v>
      </c>
      <c r="BK5" s="1528"/>
      <c r="BL5" s="1015"/>
      <c r="BM5" s="1182"/>
      <c r="BO5" s="1183"/>
      <c r="BP5" s="1183"/>
      <c r="BQ5" s="1183"/>
      <c r="BR5" s="1183"/>
    </row>
    <row r="6" spans="1:70" s="1185" customFormat="1" ht="38.25" customHeight="1">
      <c r="A6" s="1500"/>
      <c r="B6" s="1501"/>
      <c r="C6" s="464" t="s">
        <v>395</v>
      </c>
      <c r="D6" s="464" t="s">
        <v>396</v>
      </c>
      <c r="E6" s="464" t="s">
        <v>395</v>
      </c>
      <c r="F6" s="464" t="s">
        <v>396</v>
      </c>
      <c r="G6" s="464" t="s">
        <v>395</v>
      </c>
      <c r="H6" s="464" t="s">
        <v>396</v>
      </c>
      <c r="I6" s="464" t="s">
        <v>395</v>
      </c>
      <c r="J6" s="464" t="s">
        <v>396</v>
      </c>
      <c r="K6" s="464" t="s">
        <v>395</v>
      </c>
      <c r="L6" s="464" t="s">
        <v>396</v>
      </c>
      <c r="M6" s="464" t="s">
        <v>395</v>
      </c>
      <c r="N6" s="464" t="s">
        <v>396</v>
      </c>
      <c r="O6" s="464" t="s">
        <v>395</v>
      </c>
      <c r="P6" s="1390" t="s">
        <v>856</v>
      </c>
      <c r="Q6" s="464" t="s">
        <v>396</v>
      </c>
      <c r="R6" s="335"/>
      <c r="S6" s="1500"/>
      <c r="T6" s="1501"/>
      <c r="U6" s="464" t="s">
        <v>395</v>
      </c>
      <c r="V6" s="464" t="s">
        <v>396</v>
      </c>
      <c r="W6" s="464" t="s">
        <v>395</v>
      </c>
      <c r="X6" s="464" t="s">
        <v>396</v>
      </c>
      <c r="Y6" s="464" t="s">
        <v>395</v>
      </c>
      <c r="Z6" s="464" t="s">
        <v>396</v>
      </c>
      <c r="AA6" s="464" t="s">
        <v>395</v>
      </c>
      <c r="AB6" s="464" t="s">
        <v>396</v>
      </c>
      <c r="AC6" s="464" t="s">
        <v>395</v>
      </c>
      <c r="AD6" s="464" t="s">
        <v>396</v>
      </c>
      <c r="AE6" s="464" t="s">
        <v>395</v>
      </c>
      <c r="AF6" s="464" t="s">
        <v>396</v>
      </c>
      <c r="AG6" s="464" t="s">
        <v>395</v>
      </c>
      <c r="AH6" s="1390"/>
      <c r="AI6" s="464" t="s">
        <v>396</v>
      </c>
      <c r="AJ6" s="335"/>
      <c r="AK6" s="1500"/>
      <c r="AL6" s="1501"/>
      <c r="AM6" s="464" t="s">
        <v>0</v>
      </c>
      <c r="AN6" s="464" t="s">
        <v>1</v>
      </c>
      <c r="AO6" s="464" t="s">
        <v>2</v>
      </c>
      <c r="AP6" s="464" t="s">
        <v>3</v>
      </c>
      <c r="AQ6" s="464" t="s">
        <v>4</v>
      </c>
      <c r="AR6" s="464" t="s">
        <v>779</v>
      </c>
      <c r="AS6" s="464" t="s">
        <v>265</v>
      </c>
      <c r="AT6" s="464" t="s">
        <v>736</v>
      </c>
      <c r="AU6" s="464" t="s">
        <v>156</v>
      </c>
      <c r="AV6" s="464" t="s">
        <v>142</v>
      </c>
      <c r="AW6" s="597" t="s">
        <v>202</v>
      </c>
      <c r="AX6" s="597" t="s">
        <v>201</v>
      </c>
      <c r="AY6" s="335"/>
      <c r="AZ6" s="1500"/>
      <c r="BA6" s="1501"/>
      <c r="BB6" s="464" t="s">
        <v>147</v>
      </c>
      <c r="BC6" s="464" t="s">
        <v>148</v>
      </c>
      <c r="BD6" s="597" t="s">
        <v>149</v>
      </c>
      <c r="BE6" s="597" t="s">
        <v>144</v>
      </c>
      <c r="BF6" s="597" t="s">
        <v>150</v>
      </c>
      <c r="BG6" s="597" t="s">
        <v>151</v>
      </c>
      <c r="BH6" s="597" t="s">
        <v>5</v>
      </c>
      <c r="BI6" s="597" t="s">
        <v>152</v>
      </c>
      <c r="BJ6" s="597" t="s">
        <v>735</v>
      </c>
      <c r="BK6" s="597" t="s">
        <v>145</v>
      </c>
      <c r="BL6" s="335"/>
      <c r="BM6" s="1184"/>
      <c r="BO6" s="1186"/>
      <c r="BP6" s="1186"/>
      <c r="BQ6" s="1186"/>
      <c r="BR6" s="1186"/>
    </row>
    <row r="7" spans="1:70" s="2" customFormat="1" ht="16.5" customHeight="1">
      <c r="A7" s="1555" t="s">
        <v>8</v>
      </c>
      <c r="B7" s="1556"/>
      <c r="C7" s="336">
        <v>43981</v>
      </c>
      <c r="D7" s="336">
        <v>21417</v>
      </c>
      <c r="E7" s="336">
        <v>44996</v>
      </c>
      <c r="F7" s="336">
        <v>21634</v>
      </c>
      <c r="G7" s="336">
        <v>39058</v>
      </c>
      <c r="H7" s="336">
        <v>18942</v>
      </c>
      <c r="I7" s="336">
        <v>29244</v>
      </c>
      <c r="J7" s="336">
        <v>14659</v>
      </c>
      <c r="K7" s="336">
        <v>26242</v>
      </c>
      <c r="L7" s="336">
        <v>13388</v>
      </c>
      <c r="M7" s="336">
        <v>183521</v>
      </c>
      <c r="N7" s="336">
        <v>90040</v>
      </c>
      <c r="O7" s="336">
        <v>8263</v>
      </c>
      <c r="P7" s="1391">
        <f>O7-Q7</f>
        <v>4046</v>
      </c>
      <c r="Q7" s="336">
        <v>4217</v>
      </c>
      <c r="R7" s="8"/>
      <c r="S7" s="1489" t="s">
        <v>8</v>
      </c>
      <c r="T7" s="1490"/>
      <c r="U7" s="336">
        <v>6365</v>
      </c>
      <c r="V7" s="336">
        <v>2929</v>
      </c>
      <c r="W7" s="336">
        <v>13822</v>
      </c>
      <c r="X7" s="336">
        <v>6167</v>
      </c>
      <c r="Y7" s="336">
        <v>10707</v>
      </c>
      <c r="Z7" s="336">
        <v>4759</v>
      </c>
      <c r="AA7" s="336">
        <v>3609</v>
      </c>
      <c r="AB7" s="336">
        <v>1772</v>
      </c>
      <c r="AC7" s="336">
        <v>5829</v>
      </c>
      <c r="AD7" s="336">
        <v>3019</v>
      </c>
      <c r="AE7" s="336">
        <v>40332</v>
      </c>
      <c r="AF7" s="336">
        <v>18646</v>
      </c>
      <c r="AG7" s="336">
        <v>196</v>
      </c>
      <c r="AH7" s="1391">
        <f>AG7-AI7</f>
        <v>90</v>
      </c>
      <c r="AI7" s="336">
        <v>106</v>
      </c>
      <c r="AJ7" s="8"/>
      <c r="AK7" s="1489" t="s">
        <v>8</v>
      </c>
      <c r="AL7" s="1490"/>
      <c r="AM7" s="336">
        <v>1158</v>
      </c>
      <c r="AN7" s="336">
        <v>1180</v>
      </c>
      <c r="AO7" s="336">
        <v>1159</v>
      </c>
      <c r="AP7" s="336">
        <v>1003</v>
      </c>
      <c r="AQ7" s="336">
        <v>938</v>
      </c>
      <c r="AR7" s="336">
        <v>5438</v>
      </c>
      <c r="AS7" s="336">
        <v>201</v>
      </c>
      <c r="AT7" s="336">
        <v>3198</v>
      </c>
      <c r="AU7" s="336">
        <v>667</v>
      </c>
      <c r="AV7" s="336">
        <v>3865</v>
      </c>
      <c r="AW7" s="336">
        <v>1027</v>
      </c>
      <c r="AX7" s="336">
        <v>142</v>
      </c>
      <c r="AY7" s="8"/>
      <c r="AZ7" s="337" t="s">
        <v>8</v>
      </c>
      <c r="BA7" s="338"/>
      <c r="BB7" s="336">
        <v>1841</v>
      </c>
      <c r="BC7" s="336">
        <v>1548</v>
      </c>
      <c r="BD7" s="336">
        <v>705</v>
      </c>
      <c r="BE7" s="336">
        <v>3</v>
      </c>
      <c r="BF7" s="336">
        <v>4097</v>
      </c>
      <c r="BG7" s="336">
        <v>2708</v>
      </c>
      <c r="BH7" s="336">
        <v>398</v>
      </c>
      <c r="BI7" s="336">
        <v>237</v>
      </c>
      <c r="BJ7" s="336">
        <v>120</v>
      </c>
      <c r="BK7" s="336">
        <v>40</v>
      </c>
      <c r="BL7" s="8"/>
      <c r="BM7" s="79"/>
      <c r="BO7" s="80"/>
      <c r="BP7" s="80"/>
      <c r="BQ7" s="80"/>
      <c r="BR7" s="80"/>
    </row>
    <row r="8" spans="1:70" s="2" customFormat="1" ht="16.5" customHeight="1">
      <c r="A8" s="1553" t="s">
        <v>14</v>
      </c>
      <c r="B8" s="1554"/>
      <c r="C8" s="29">
        <v>42686</v>
      </c>
      <c r="D8" s="29">
        <v>20593</v>
      </c>
      <c r="E8" s="29">
        <v>33548</v>
      </c>
      <c r="F8" s="29">
        <v>15922</v>
      </c>
      <c r="G8" s="29">
        <v>28989</v>
      </c>
      <c r="H8" s="29">
        <v>14188</v>
      </c>
      <c r="I8" s="29">
        <v>21642</v>
      </c>
      <c r="J8" s="29">
        <v>11010</v>
      </c>
      <c r="K8" s="29">
        <v>16409</v>
      </c>
      <c r="L8" s="29">
        <v>8546</v>
      </c>
      <c r="M8" s="29">
        <v>143274</v>
      </c>
      <c r="N8" s="29">
        <v>70259</v>
      </c>
      <c r="O8" s="29">
        <v>6698</v>
      </c>
      <c r="P8" s="1391">
        <f t="shared" ref="P8:P30" si="0">O8-Q8</f>
        <v>3306</v>
      </c>
      <c r="Q8" s="29">
        <v>3392</v>
      </c>
      <c r="R8" s="8"/>
      <c r="S8" s="1502" t="s">
        <v>14</v>
      </c>
      <c r="T8" s="1503"/>
      <c r="U8" s="29">
        <v>11671</v>
      </c>
      <c r="V8" s="29">
        <v>5296</v>
      </c>
      <c r="W8" s="29">
        <v>10203</v>
      </c>
      <c r="X8" s="29">
        <v>4559</v>
      </c>
      <c r="Y8" s="29">
        <v>9030</v>
      </c>
      <c r="Z8" s="29">
        <v>4181</v>
      </c>
      <c r="AA8" s="29">
        <v>4302</v>
      </c>
      <c r="AB8" s="29">
        <v>2065</v>
      </c>
      <c r="AC8" s="29">
        <v>3426</v>
      </c>
      <c r="AD8" s="29">
        <v>1815</v>
      </c>
      <c r="AE8" s="29">
        <v>38632</v>
      </c>
      <c r="AF8" s="29">
        <v>17916</v>
      </c>
      <c r="AG8" s="29">
        <v>708</v>
      </c>
      <c r="AH8" s="1391">
        <f t="shared" ref="AH8:AH30" si="1">AG8-AI8</f>
        <v>328</v>
      </c>
      <c r="AI8" s="29">
        <v>380</v>
      </c>
      <c r="AJ8" s="8"/>
      <c r="AK8" s="1502" t="s">
        <v>14</v>
      </c>
      <c r="AL8" s="1503"/>
      <c r="AM8" s="29">
        <v>1064</v>
      </c>
      <c r="AN8" s="29">
        <v>1033</v>
      </c>
      <c r="AO8" s="29">
        <v>1002</v>
      </c>
      <c r="AP8" s="29">
        <v>888</v>
      </c>
      <c r="AQ8" s="29">
        <v>810</v>
      </c>
      <c r="AR8" s="29">
        <v>4797</v>
      </c>
      <c r="AS8" s="29">
        <v>162</v>
      </c>
      <c r="AT8" s="29">
        <v>3348</v>
      </c>
      <c r="AU8" s="29">
        <v>405</v>
      </c>
      <c r="AV8" s="29">
        <v>3753</v>
      </c>
      <c r="AW8" s="29">
        <v>939</v>
      </c>
      <c r="AX8" s="29">
        <v>132</v>
      </c>
      <c r="AY8" s="8"/>
      <c r="AZ8" s="107" t="s">
        <v>14</v>
      </c>
      <c r="BA8" s="299"/>
      <c r="BB8" s="29">
        <v>1740</v>
      </c>
      <c r="BC8" s="29">
        <v>1293</v>
      </c>
      <c r="BD8" s="29">
        <v>624</v>
      </c>
      <c r="BE8" s="29">
        <v>1</v>
      </c>
      <c r="BF8" s="29">
        <v>3658</v>
      </c>
      <c r="BG8" s="29">
        <v>2230</v>
      </c>
      <c r="BH8" s="29">
        <v>292</v>
      </c>
      <c r="BI8" s="29">
        <v>163</v>
      </c>
      <c r="BJ8" s="29">
        <v>68</v>
      </c>
      <c r="BK8" s="29">
        <v>6</v>
      </c>
      <c r="BL8" s="8"/>
      <c r="BM8" s="79"/>
      <c r="BO8" s="80"/>
      <c r="BP8" s="80"/>
      <c r="BQ8" s="80"/>
      <c r="BR8" s="80"/>
    </row>
    <row r="9" spans="1:70" s="2" customFormat="1" ht="16.5" customHeight="1">
      <c r="A9" s="1553" t="s">
        <v>19</v>
      </c>
      <c r="B9" s="1554"/>
      <c r="C9" s="29">
        <v>60896</v>
      </c>
      <c r="D9" s="29">
        <v>29237</v>
      </c>
      <c r="E9" s="29">
        <v>63501</v>
      </c>
      <c r="F9" s="29">
        <v>29692</v>
      </c>
      <c r="G9" s="29">
        <v>62466</v>
      </c>
      <c r="H9" s="29">
        <v>29708</v>
      </c>
      <c r="I9" s="29">
        <v>51470</v>
      </c>
      <c r="J9" s="29">
        <v>25006</v>
      </c>
      <c r="K9" s="29">
        <v>53482</v>
      </c>
      <c r="L9" s="29">
        <v>27021</v>
      </c>
      <c r="M9" s="29">
        <v>291815</v>
      </c>
      <c r="N9" s="29">
        <v>140664</v>
      </c>
      <c r="O9" s="29">
        <v>1358</v>
      </c>
      <c r="P9" s="1391">
        <f t="shared" si="0"/>
        <v>701</v>
      </c>
      <c r="Q9" s="29">
        <v>657</v>
      </c>
      <c r="R9" s="8"/>
      <c r="S9" s="1502" t="s">
        <v>19</v>
      </c>
      <c r="T9" s="1503"/>
      <c r="U9" s="29">
        <v>5328</v>
      </c>
      <c r="V9" s="29">
        <v>2251</v>
      </c>
      <c r="W9" s="29">
        <v>15430</v>
      </c>
      <c r="X9" s="29">
        <v>6268</v>
      </c>
      <c r="Y9" s="29">
        <v>15335</v>
      </c>
      <c r="Z9" s="29">
        <v>6462</v>
      </c>
      <c r="AA9" s="29">
        <v>4459</v>
      </c>
      <c r="AB9" s="29">
        <v>2035</v>
      </c>
      <c r="AC9" s="29">
        <v>11803</v>
      </c>
      <c r="AD9" s="29">
        <v>5955</v>
      </c>
      <c r="AE9" s="29">
        <v>52355</v>
      </c>
      <c r="AF9" s="29">
        <v>22971</v>
      </c>
      <c r="AG9" s="29">
        <v>61</v>
      </c>
      <c r="AH9" s="1391">
        <f t="shared" si="1"/>
        <v>42</v>
      </c>
      <c r="AI9" s="29">
        <v>19</v>
      </c>
      <c r="AJ9" s="8"/>
      <c r="AK9" s="1502" t="s">
        <v>19</v>
      </c>
      <c r="AL9" s="1503"/>
      <c r="AM9" s="29">
        <v>1665</v>
      </c>
      <c r="AN9" s="29">
        <v>1697</v>
      </c>
      <c r="AO9" s="29">
        <v>1742</v>
      </c>
      <c r="AP9" s="29">
        <v>1636</v>
      </c>
      <c r="AQ9" s="29">
        <v>1688</v>
      </c>
      <c r="AR9" s="29">
        <v>8428</v>
      </c>
      <c r="AS9" s="29">
        <v>47</v>
      </c>
      <c r="AT9" s="29">
        <v>5619</v>
      </c>
      <c r="AU9" s="29">
        <v>393</v>
      </c>
      <c r="AV9" s="29">
        <v>6012</v>
      </c>
      <c r="AW9" s="29">
        <v>1409</v>
      </c>
      <c r="AX9" s="29">
        <v>48</v>
      </c>
      <c r="AY9" s="8"/>
      <c r="AZ9" s="107" t="s">
        <v>19</v>
      </c>
      <c r="BA9" s="299"/>
      <c r="BB9" s="29">
        <v>3462</v>
      </c>
      <c r="BC9" s="29">
        <v>2411</v>
      </c>
      <c r="BD9" s="29">
        <v>891</v>
      </c>
      <c r="BE9" s="29">
        <v>10</v>
      </c>
      <c r="BF9" s="29">
        <v>6774</v>
      </c>
      <c r="BG9" s="29">
        <v>5077</v>
      </c>
      <c r="BH9" s="29">
        <v>125</v>
      </c>
      <c r="BI9" s="29">
        <v>77</v>
      </c>
      <c r="BJ9" s="29">
        <v>378</v>
      </c>
      <c r="BK9" s="29">
        <v>299</v>
      </c>
      <c r="BL9" s="8"/>
      <c r="BM9" s="79"/>
      <c r="BO9" s="80"/>
      <c r="BP9" s="80"/>
      <c r="BQ9" s="80"/>
      <c r="BR9" s="80"/>
    </row>
    <row r="10" spans="1:70" s="2" customFormat="1" ht="16.5" customHeight="1">
      <c r="A10" s="1553" t="s">
        <v>28</v>
      </c>
      <c r="B10" s="1554"/>
      <c r="C10" s="29">
        <v>66399</v>
      </c>
      <c r="D10" s="29">
        <v>32068</v>
      </c>
      <c r="E10" s="29">
        <v>60116</v>
      </c>
      <c r="F10" s="29">
        <v>29036</v>
      </c>
      <c r="G10" s="29">
        <v>52036</v>
      </c>
      <c r="H10" s="29">
        <v>25523</v>
      </c>
      <c r="I10" s="29">
        <v>35312</v>
      </c>
      <c r="J10" s="29">
        <v>17418</v>
      </c>
      <c r="K10" s="29">
        <v>35457</v>
      </c>
      <c r="L10" s="29">
        <v>17182</v>
      </c>
      <c r="M10" s="29">
        <v>249320</v>
      </c>
      <c r="N10" s="29">
        <v>121227</v>
      </c>
      <c r="O10" s="29">
        <v>4059</v>
      </c>
      <c r="P10" s="1391">
        <f t="shared" si="0"/>
        <v>2081</v>
      </c>
      <c r="Q10" s="29">
        <v>1978</v>
      </c>
      <c r="R10" s="8"/>
      <c r="S10" s="1502" t="s">
        <v>28</v>
      </c>
      <c r="T10" s="1503"/>
      <c r="U10" s="29">
        <v>11534</v>
      </c>
      <c r="V10" s="29">
        <v>5321</v>
      </c>
      <c r="W10" s="29">
        <v>22840</v>
      </c>
      <c r="X10" s="29">
        <v>10468</v>
      </c>
      <c r="Y10" s="29">
        <v>19183</v>
      </c>
      <c r="Z10" s="29">
        <v>9125</v>
      </c>
      <c r="AA10" s="29">
        <v>4969</v>
      </c>
      <c r="AB10" s="29">
        <v>2369</v>
      </c>
      <c r="AC10" s="29">
        <v>10951</v>
      </c>
      <c r="AD10" s="29">
        <v>5280</v>
      </c>
      <c r="AE10" s="29">
        <v>69477</v>
      </c>
      <c r="AF10" s="29">
        <v>32563</v>
      </c>
      <c r="AG10" s="29">
        <v>214</v>
      </c>
      <c r="AH10" s="1391">
        <f t="shared" si="1"/>
        <v>115</v>
      </c>
      <c r="AI10" s="29">
        <v>99</v>
      </c>
      <c r="AJ10" s="8"/>
      <c r="AK10" s="1502" t="s">
        <v>28</v>
      </c>
      <c r="AL10" s="1503"/>
      <c r="AM10" s="29">
        <v>1334</v>
      </c>
      <c r="AN10" s="29">
        <v>1369</v>
      </c>
      <c r="AO10" s="29">
        <v>1344</v>
      </c>
      <c r="AP10" s="29">
        <v>1050</v>
      </c>
      <c r="AQ10" s="29">
        <v>1041</v>
      </c>
      <c r="AR10" s="29">
        <v>6138</v>
      </c>
      <c r="AS10" s="29">
        <v>88</v>
      </c>
      <c r="AT10" s="29">
        <v>3455</v>
      </c>
      <c r="AU10" s="29">
        <v>975</v>
      </c>
      <c r="AV10" s="29">
        <v>4430</v>
      </c>
      <c r="AW10" s="29">
        <v>1150</v>
      </c>
      <c r="AX10" s="29">
        <v>238</v>
      </c>
      <c r="AY10" s="8"/>
      <c r="AZ10" s="107" t="s">
        <v>28</v>
      </c>
      <c r="BA10" s="299"/>
      <c r="BB10" s="29">
        <v>1834</v>
      </c>
      <c r="BC10" s="29">
        <v>2445</v>
      </c>
      <c r="BD10" s="29">
        <v>583</v>
      </c>
      <c r="BE10" s="29">
        <v>1</v>
      </c>
      <c r="BF10" s="29">
        <v>4863</v>
      </c>
      <c r="BG10" s="29">
        <v>2043</v>
      </c>
      <c r="BH10" s="29">
        <v>175</v>
      </c>
      <c r="BI10" s="29">
        <v>71</v>
      </c>
      <c r="BJ10" s="29">
        <v>53</v>
      </c>
      <c r="BK10" s="29">
        <v>11</v>
      </c>
      <c r="BL10" s="8"/>
      <c r="BM10" s="79"/>
      <c r="BO10" s="80"/>
      <c r="BP10" s="80"/>
      <c r="BQ10" s="80"/>
      <c r="BR10" s="80"/>
    </row>
    <row r="11" spans="1:70" s="2" customFormat="1" ht="16.5" customHeight="1">
      <c r="A11" s="1553" t="s">
        <v>35</v>
      </c>
      <c r="B11" s="1554"/>
      <c r="C11" s="29">
        <v>49911</v>
      </c>
      <c r="D11" s="29">
        <v>26397</v>
      </c>
      <c r="E11" s="29">
        <v>23368</v>
      </c>
      <c r="F11" s="29">
        <v>12844</v>
      </c>
      <c r="G11" s="29">
        <v>14436</v>
      </c>
      <c r="H11" s="29">
        <v>8024</v>
      </c>
      <c r="I11" s="29">
        <v>9170</v>
      </c>
      <c r="J11" s="29">
        <v>5081</v>
      </c>
      <c r="K11" s="29">
        <v>6077</v>
      </c>
      <c r="L11" s="29">
        <v>3353</v>
      </c>
      <c r="M11" s="29">
        <v>102962</v>
      </c>
      <c r="N11" s="29">
        <v>55699</v>
      </c>
      <c r="O11" s="29">
        <v>0</v>
      </c>
      <c r="P11" s="1391">
        <f t="shared" si="0"/>
        <v>0</v>
      </c>
      <c r="Q11" s="29">
        <v>0</v>
      </c>
      <c r="R11" s="8"/>
      <c r="S11" s="1502" t="s">
        <v>35</v>
      </c>
      <c r="T11" s="1503"/>
      <c r="U11" s="29">
        <v>7835</v>
      </c>
      <c r="V11" s="29">
        <v>3906</v>
      </c>
      <c r="W11" s="29">
        <v>4812</v>
      </c>
      <c r="X11" s="29">
        <v>2543</v>
      </c>
      <c r="Y11" s="29">
        <v>3492</v>
      </c>
      <c r="Z11" s="29">
        <v>1908</v>
      </c>
      <c r="AA11" s="29">
        <v>1048</v>
      </c>
      <c r="AB11" s="29">
        <v>565</v>
      </c>
      <c r="AC11" s="29">
        <v>1091</v>
      </c>
      <c r="AD11" s="29">
        <v>614</v>
      </c>
      <c r="AE11" s="29">
        <v>18278</v>
      </c>
      <c r="AF11" s="29">
        <v>9536</v>
      </c>
      <c r="AG11" s="29">
        <v>0</v>
      </c>
      <c r="AH11" s="1391">
        <f t="shared" si="1"/>
        <v>0</v>
      </c>
      <c r="AI11" s="29">
        <v>0</v>
      </c>
      <c r="AJ11" s="8"/>
      <c r="AK11" s="1502" t="s">
        <v>35</v>
      </c>
      <c r="AL11" s="1503"/>
      <c r="AM11" s="29">
        <v>749</v>
      </c>
      <c r="AN11" s="29">
        <v>623</v>
      </c>
      <c r="AO11" s="29">
        <v>513</v>
      </c>
      <c r="AP11" s="29">
        <v>368</v>
      </c>
      <c r="AQ11" s="29">
        <v>255</v>
      </c>
      <c r="AR11" s="29">
        <v>2508</v>
      </c>
      <c r="AS11" s="29">
        <v>0</v>
      </c>
      <c r="AT11" s="29">
        <v>1078</v>
      </c>
      <c r="AU11" s="29">
        <v>206</v>
      </c>
      <c r="AV11" s="29">
        <v>1284</v>
      </c>
      <c r="AW11" s="29">
        <v>692</v>
      </c>
      <c r="AX11" s="29">
        <v>360</v>
      </c>
      <c r="AY11" s="8"/>
      <c r="AZ11" s="107" t="s">
        <v>35</v>
      </c>
      <c r="BA11" s="299"/>
      <c r="BB11" s="29">
        <v>526</v>
      </c>
      <c r="BC11" s="29">
        <v>647</v>
      </c>
      <c r="BD11" s="29">
        <v>421</v>
      </c>
      <c r="BE11" s="29">
        <v>7</v>
      </c>
      <c r="BF11" s="29">
        <v>1601</v>
      </c>
      <c r="BG11" s="29">
        <v>782</v>
      </c>
      <c r="BH11" s="29">
        <v>0</v>
      </c>
      <c r="BI11" s="29">
        <v>0</v>
      </c>
      <c r="BJ11" s="29">
        <v>45</v>
      </c>
      <c r="BK11" s="29">
        <v>8</v>
      </c>
      <c r="BL11" s="8"/>
      <c r="BM11" s="79"/>
      <c r="BO11" s="80"/>
      <c r="BP11" s="80"/>
      <c r="BQ11" s="80"/>
      <c r="BR11" s="80"/>
    </row>
    <row r="12" spans="1:70" s="2" customFormat="1" ht="16.5" customHeight="1">
      <c r="A12" s="1553" t="s">
        <v>40</v>
      </c>
      <c r="B12" s="1554"/>
      <c r="C12" s="29">
        <v>41486</v>
      </c>
      <c r="D12" s="29">
        <v>20903</v>
      </c>
      <c r="E12" s="29">
        <v>22409</v>
      </c>
      <c r="F12" s="29">
        <v>11379</v>
      </c>
      <c r="G12" s="29">
        <v>14152</v>
      </c>
      <c r="H12" s="29">
        <v>7448</v>
      </c>
      <c r="I12" s="29">
        <v>8871</v>
      </c>
      <c r="J12" s="29">
        <v>4530</v>
      </c>
      <c r="K12" s="29">
        <v>6373</v>
      </c>
      <c r="L12" s="29">
        <v>3204</v>
      </c>
      <c r="M12" s="29">
        <v>93291</v>
      </c>
      <c r="N12" s="29">
        <v>47464</v>
      </c>
      <c r="O12" s="29">
        <v>824</v>
      </c>
      <c r="P12" s="1391">
        <f t="shared" si="0"/>
        <v>449</v>
      </c>
      <c r="Q12" s="29">
        <v>375</v>
      </c>
      <c r="R12" s="8"/>
      <c r="S12" s="1502" t="s">
        <v>40</v>
      </c>
      <c r="T12" s="1503"/>
      <c r="U12" s="29">
        <v>7268</v>
      </c>
      <c r="V12" s="29">
        <v>3722</v>
      </c>
      <c r="W12" s="29">
        <v>5690</v>
      </c>
      <c r="X12" s="29">
        <v>2910</v>
      </c>
      <c r="Y12" s="29">
        <v>4112</v>
      </c>
      <c r="Z12" s="29">
        <v>2143</v>
      </c>
      <c r="AA12" s="29">
        <v>1269</v>
      </c>
      <c r="AB12" s="29">
        <v>682</v>
      </c>
      <c r="AC12" s="29">
        <v>1238</v>
      </c>
      <c r="AD12" s="29">
        <v>623</v>
      </c>
      <c r="AE12" s="29">
        <v>19577</v>
      </c>
      <c r="AF12" s="29">
        <v>10080</v>
      </c>
      <c r="AG12" s="29">
        <v>111</v>
      </c>
      <c r="AH12" s="1391">
        <f t="shared" si="1"/>
        <v>57</v>
      </c>
      <c r="AI12" s="29">
        <v>54</v>
      </c>
      <c r="AJ12" s="8"/>
      <c r="AK12" s="1502" t="s">
        <v>40</v>
      </c>
      <c r="AL12" s="1503"/>
      <c r="AM12" s="29">
        <v>676</v>
      </c>
      <c r="AN12" s="29">
        <v>576</v>
      </c>
      <c r="AO12" s="29">
        <v>497</v>
      </c>
      <c r="AP12" s="29">
        <v>382</v>
      </c>
      <c r="AQ12" s="29">
        <v>304</v>
      </c>
      <c r="AR12" s="29">
        <v>2435</v>
      </c>
      <c r="AS12" s="29">
        <v>20</v>
      </c>
      <c r="AT12" s="29">
        <v>1097</v>
      </c>
      <c r="AU12" s="29">
        <v>274</v>
      </c>
      <c r="AV12" s="29">
        <v>1371</v>
      </c>
      <c r="AW12" s="29">
        <v>567</v>
      </c>
      <c r="AX12" s="29">
        <v>245</v>
      </c>
      <c r="AY12" s="8"/>
      <c r="AZ12" s="107" t="s">
        <v>40</v>
      </c>
      <c r="BA12" s="299"/>
      <c r="BB12" s="29">
        <v>714</v>
      </c>
      <c r="BC12" s="29">
        <v>579</v>
      </c>
      <c r="BD12" s="29">
        <v>240</v>
      </c>
      <c r="BE12" s="29">
        <v>7</v>
      </c>
      <c r="BF12" s="29">
        <v>1540</v>
      </c>
      <c r="BG12" s="29">
        <v>780</v>
      </c>
      <c r="BH12" s="29">
        <v>40</v>
      </c>
      <c r="BI12" s="29">
        <v>19</v>
      </c>
      <c r="BJ12" s="29">
        <v>62</v>
      </c>
      <c r="BK12" s="29">
        <v>6</v>
      </c>
      <c r="BL12" s="8"/>
      <c r="BM12" s="79"/>
      <c r="BO12" s="80"/>
      <c r="BP12" s="80"/>
      <c r="BQ12" s="80"/>
      <c r="BR12" s="80"/>
    </row>
    <row r="13" spans="1:70" s="2" customFormat="1" ht="16.5" customHeight="1">
      <c r="A13" s="1553" t="s">
        <v>44</v>
      </c>
      <c r="B13" s="1554"/>
      <c r="C13" s="29">
        <v>73804</v>
      </c>
      <c r="D13" s="29">
        <v>38319</v>
      </c>
      <c r="E13" s="29">
        <v>44804</v>
      </c>
      <c r="F13" s="29">
        <v>23841</v>
      </c>
      <c r="G13" s="29">
        <v>27937</v>
      </c>
      <c r="H13" s="29">
        <v>14779</v>
      </c>
      <c r="I13" s="29">
        <v>18443</v>
      </c>
      <c r="J13" s="29">
        <v>9906</v>
      </c>
      <c r="K13" s="29">
        <v>12489</v>
      </c>
      <c r="L13" s="29">
        <v>6594</v>
      </c>
      <c r="M13" s="29">
        <v>177477</v>
      </c>
      <c r="N13" s="29">
        <v>93439</v>
      </c>
      <c r="O13" s="29">
        <v>653</v>
      </c>
      <c r="P13" s="1391">
        <f t="shared" si="0"/>
        <v>346</v>
      </c>
      <c r="Q13" s="29">
        <v>307</v>
      </c>
      <c r="R13" s="8"/>
      <c r="S13" s="1502" t="s">
        <v>44</v>
      </c>
      <c r="T13" s="1503"/>
      <c r="U13" s="29">
        <v>15617</v>
      </c>
      <c r="V13" s="29">
        <v>8018</v>
      </c>
      <c r="W13" s="29">
        <v>8720</v>
      </c>
      <c r="X13" s="29">
        <v>4651</v>
      </c>
      <c r="Y13" s="29">
        <v>5281</v>
      </c>
      <c r="Z13" s="29">
        <v>2712</v>
      </c>
      <c r="AA13" s="29">
        <v>1928</v>
      </c>
      <c r="AB13" s="29">
        <v>1035</v>
      </c>
      <c r="AC13" s="29">
        <v>1350</v>
      </c>
      <c r="AD13" s="29">
        <v>755</v>
      </c>
      <c r="AE13" s="29">
        <v>32896</v>
      </c>
      <c r="AF13" s="29">
        <v>17171</v>
      </c>
      <c r="AG13" s="29">
        <v>0</v>
      </c>
      <c r="AH13" s="1391">
        <f t="shared" si="1"/>
        <v>0</v>
      </c>
      <c r="AI13" s="29">
        <v>0</v>
      </c>
      <c r="AJ13" s="8"/>
      <c r="AK13" s="1502" t="s">
        <v>44</v>
      </c>
      <c r="AL13" s="1503"/>
      <c r="AM13" s="29">
        <v>1292</v>
      </c>
      <c r="AN13" s="29">
        <v>1135</v>
      </c>
      <c r="AO13" s="29">
        <v>954</v>
      </c>
      <c r="AP13" s="29">
        <v>744</v>
      </c>
      <c r="AQ13" s="29">
        <v>580</v>
      </c>
      <c r="AR13" s="29">
        <v>4705</v>
      </c>
      <c r="AS13" s="29">
        <v>21</v>
      </c>
      <c r="AT13" s="29">
        <v>1935</v>
      </c>
      <c r="AU13" s="29">
        <v>540</v>
      </c>
      <c r="AV13" s="29">
        <v>2475</v>
      </c>
      <c r="AW13" s="29">
        <v>1043</v>
      </c>
      <c r="AX13" s="29">
        <v>462</v>
      </c>
      <c r="AY13" s="8"/>
      <c r="AZ13" s="107" t="s">
        <v>44</v>
      </c>
      <c r="BA13" s="299"/>
      <c r="BB13" s="29">
        <v>1318</v>
      </c>
      <c r="BC13" s="29">
        <v>1244</v>
      </c>
      <c r="BD13" s="29">
        <v>659</v>
      </c>
      <c r="BE13" s="29">
        <v>9</v>
      </c>
      <c r="BF13" s="29">
        <v>3230</v>
      </c>
      <c r="BG13" s="29">
        <v>1601</v>
      </c>
      <c r="BH13" s="29">
        <v>41</v>
      </c>
      <c r="BI13" s="29">
        <v>18</v>
      </c>
      <c r="BJ13" s="29">
        <v>331</v>
      </c>
      <c r="BK13" s="29">
        <v>41</v>
      </c>
      <c r="BL13" s="8"/>
      <c r="BM13" s="79"/>
      <c r="BO13" s="80"/>
      <c r="BP13" s="80"/>
      <c r="BQ13" s="80"/>
      <c r="BR13" s="80"/>
    </row>
    <row r="14" spans="1:70" s="2" customFormat="1" ht="16.5" customHeight="1">
      <c r="A14" s="1553" t="s">
        <v>54</v>
      </c>
      <c r="B14" s="1554"/>
      <c r="C14" s="29">
        <v>69708</v>
      </c>
      <c r="D14" s="29">
        <v>34408</v>
      </c>
      <c r="E14" s="29">
        <v>47301</v>
      </c>
      <c r="F14" s="29">
        <v>22980</v>
      </c>
      <c r="G14" s="29">
        <v>28960</v>
      </c>
      <c r="H14" s="29">
        <v>13627</v>
      </c>
      <c r="I14" s="29">
        <v>15206</v>
      </c>
      <c r="J14" s="29">
        <v>6943</v>
      </c>
      <c r="K14" s="29">
        <v>11962</v>
      </c>
      <c r="L14" s="29">
        <v>5087</v>
      </c>
      <c r="M14" s="29">
        <v>173137</v>
      </c>
      <c r="N14" s="29">
        <v>83045</v>
      </c>
      <c r="O14" s="29">
        <v>0</v>
      </c>
      <c r="P14" s="1391">
        <f t="shared" si="0"/>
        <v>0</v>
      </c>
      <c r="Q14" s="29">
        <v>0</v>
      </c>
      <c r="R14" s="8"/>
      <c r="S14" s="1502" t="s">
        <v>54</v>
      </c>
      <c r="T14" s="1503"/>
      <c r="U14" s="29">
        <v>5634</v>
      </c>
      <c r="V14" s="29">
        <v>2788</v>
      </c>
      <c r="W14" s="29">
        <v>12975</v>
      </c>
      <c r="X14" s="29">
        <v>6273</v>
      </c>
      <c r="Y14" s="29">
        <v>7939</v>
      </c>
      <c r="Z14" s="29">
        <v>3771</v>
      </c>
      <c r="AA14" s="29">
        <v>916</v>
      </c>
      <c r="AB14" s="29">
        <v>421</v>
      </c>
      <c r="AC14" s="29">
        <v>2849</v>
      </c>
      <c r="AD14" s="29">
        <v>1229</v>
      </c>
      <c r="AE14" s="29">
        <v>30313</v>
      </c>
      <c r="AF14" s="29">
        <v>14482</v>
      </c>
      <c r="AG14" s="29">
        <v>0</v>
      </c>
      <c r="AH14" s="1391">
        <f t="shared" si="1"/>
        <v>0</v>
      </c>
      <c r="AI14" s="29">
        <v>0</v>
      </c>
      <c r="AJ14" s="8"/>
      <c r="AK14" s="1502" t="s">
        <v>54</v>
      </c>
      <c r="AL14" s="1503"/>
      <c r="AM14" s="29">
        <v>1119</v>
      </c>
      <c r="AN14" s="29">
        <v>1002</v>
      </c>
      <c r="AO14" s="29">
        <v>867</v>
      </c>
      <c r="AP14" s="29">
        <v>616</v>
      </c>
      <c r="AQ14" s="29">
        <v>500</v>
      </c>
      <c r="AR14" s="29">
        <v>4104</v>
      </c>
      <c r="AS14" s="29">
        <v>0</v>
      </c>
      <c r="AT14" s="29">
        <v>1892</v>
      </c>
      <c r="AU14" s="29">
        <v>665</v>
      </c>
      <c r="AV14" s="29">
        <v>2557</v>
      </c>
      <c r="AW14" s="29">
        <v>904</v>
      </c>
      <c r="AX14" s="29">
        <v>377</v>
      </c>
      <c r="AY14" s="8"/>
      <c r="AZ14" s="107" t="s">
        <v>54</v>
      </c>
      <c r="BA14" s="299"/>
      <c r="BB14" s="29">
        <v>1083</v>
      </c>
      <c r="BC14" s="29">
        <v>1516</v>
      </c>
      <c r="BD14" s="29">
        <v>318</v>
      </c>
      <c r="BE14" s="29">
        <v>5</v>
      </c>
      <c r="BF14" s="29">
        <v>2922</v>
      </c>
      <c r="BG14" s="29">
        <v>1189</v>
      </c>
      <c r="BH14" s="29">
        <v>0</v>
      </c>
      <c r="BI14" s="29">
        <v>0</v>
      </c>
      <c r="BJ14" s="29">
        <v>15</v>
      </c>
      <c r="BK14" s="29">
        <v>9</v>
      </c>
      <c r="BL14" s="8"/>
      <c r="BM14" s="79"/>
      <c r="BO14" s="80"/>
      <c r="BP14" s="80"/>
      <c r="BQ14" s="80"/>
      <c r="BR14" s="80"/>
    </row>
    <row r="15" spans="1:70" s="2" customFormat="1" ht="16.5" customHeight="1">
      <c r="A15" s="1553" t="s">
        <v>60</v>
      </c>
      <c r="B15" s="1554"/>
      <c r="C15" s="29">
        <v>80465</v>
      </c>
      <c r="D15" s="29">
        <v>39483</v>
      </c>
      <c r="E15" s="29">
        <v>76807</v>
      </c>
      <c r="F15" s="29">
        <v>37433</v>
      </c>
      <c r="G15" s="29">
        <v>52118</v>
      </c>
      <c r="H15" s="29">
        <v>25756</v>
      </c>
      <c r="I15" s="29">
        <v>29020</v>
      </c>
      <c r="J15" s="29">
        <v>14565</v>
      </c>
      <c r="K15" s="29">
        <v>26734</v>
      </c>
      <c r="L15" s="29">
        <v>13626</v>
      </c>
      <c r="M15" s="29">
        <v>265144</v>
      </c>
      <c r="N15" s="29">
        <v>130863</v>
      </c>
      <c r="O15" s="29">
        <v>1246</v>
      </c>
      <c r="P15" s="1391">
        <f t="shared" si="0"/>
        <v>643</v>
      </c>
      <c r="Q15" s="29">
        <v>603</v>
      </c>
      <c r="R15" s="8"/>
      <c r="S15" s="1502" t="s">
        <v>60</v>
      </c>
      <c r="T15" s="1503"/>
      <c r="U15" s="29">
        <v>4712</v>
      </c>
      <c r="V15" s="29">
        <v>2206</v>
      </c>
      <c r="W15" s="29">
        <v>28232</v>
      </c>
      <c r="X15" s="29">
        <v>13334</v>
      </c>
      <c r="Y15" s="29">
        <v>17511</v>
      </c>
      <c r="Z15" s="29">
        <v>8362</v>
      </c>
      <c r="AA15" s="29">
        <v>1617</v>
      </c>
      <c r="AB15" s="29">
        <v>772</v>
      </c>
      <c r="AC15" s="29">
        <v>5788</v>
      </c>
      <c r="AD15" s="29">
        <v>2972</v>
      </c>
      <c r="AE15" s="29">
        <v>57860</v>
      </c>
      <c r="AF15" s="29">
        <v>27646</v>
      </c>
      <c r="AG15" s="29">
        <v>121</v>
      </c>
      <c r="AH15" s="1391">
        <f t="shared" si="1"/>
        <v>78</v>
      </c>
      <c r="AI15" s="29">
        <v>43</v>
      </c>
      <c r="AJ15" s="8"/>
      <c r="AK15" s="1502" t="s">
        <v>60</v>
      </c>
      <c r="AL15" s="1503"/>
      <c r="AM15" s="29">
        <v>1621</v>
      </c>
      <c r="AN15" s="29">
        <v>1647</v>
      </c>
      <c r="AO15" s="29">
        <v>1487</v>
      </c>
      <c r="AP15" s="29">
        <v>1025</v>
      </c>
      <c r="AQ15" s="29">
        <v>926</v>
      </c>
      <c r="AR15" s="29">
        <v>6706</v>
      </c>
      <c r="AS15" s="29">
        <v>35</v>
      </c>
      <c r="AT15" s="29">
        <v>4203</v>
      </c>
      <c r="AU15" s="29">
        <v>592</v>
      </c>
      <c r="AV15" s="29">
        <v>4795</v>
      </c>
      <c r="AW15" s="29">
        <v>1450</v>
      </c>
      <c r="AX15" s="29">
        <v>560</v>
      </c>
      <c r="AY15" s="8"/>
      <c r="AZ15" s="107" t="s">
        <v>60</v>
      </c>
      <c r="BA15" s="299"/>
      <c r="BB15" s="29">
        <v>2129</v>
      </c>
      <c r="BC15" s="29">
        <v>2173</v>
      </c>
      <c r="BD15" s="29">
        <v>486</v>
      </c>
      <c r="BE15" s="29">
        <v>1</v>
      </c>
      <c r="BF15" s="29">
        <v>4789</v>
      </c>
      <c r="BG15" s="29">
        <v>2604</v>
      </c>
      <c r="BH15" s="29">
        <v>71</v>
      </c>
      <c r="BI15" s="29">
        <v>38</v>
      </c>
      <c r="BJ15" s="29">
        <v>104</v>
      </c>
      <c r="BK15" s="29">
        <v>45</v>
      </c>
      <c r="BL15" s="8"/>
      <c r="BM15" s="79"/>
      <c r="BO15" s="80"/>
      <c r="BP15" s="80"/>
      <c r="BQ15" s="80"/>
      <c r="BR15" s="80"/>
    </row>
    <row r="16" spans="1:70" s="2" customFormat="1" ht="16.5" customHeight="1">
      <c r="A16" s="1553" t="s">
        <v>68</v>
      </c>
      <c r="B16" s="1554"/>
      <c r="C16" s="29">
        <v>15879</v>
      </c>
      <c r="D16" s="29">
        <v>7844</v>
      </c>
      <c r="E16" s="29">
        <v>12461</v>
      </c>
      <c r="F16" s="29">
        <v>6194</v>
      </c>
      <c r="G16" s="29">
        <v>9819</v>
      </c>
      <c r="H16" s="29">
        <v>4852</v>
      </c>
      <c r="I16" s="29">
        <v>6881</v>
      </c>
      <c r="J16" s="29">
        <v>3474</v>
      </c>
      <c r="K16" s="29">
        <v>5070</v>
      </c>
      <c r="L16" s="29">
        <v>2612</v>
      </c>
      <c r="M16" s="29">
        <v>50110</v>
      </c>
      <c r="N16" s="29">
        <v>24976</v>
      </c>
      <c r="O16" s="29">
        <v>0</v>
      </c>
      <c r="P16" s="1391">
        <f t="shared" si="0"/>
        <v>0</v>
      </c>
      <c r="Q16" s="29">
        <v>0</v>
      </c>
      <c r="R16" s="8"/>
      <c r="S16" s="1502" t="s">
        <v>68</v>
      </c>
      <c r="T16" s="1503"/>
      <c r="U16" s="29">
        <v>4303</v>
      </c>
      <c r="V16" s="29">
        <v>2092</v>
      </c>
      <c r="W16" s="29">
        <v>3934</v>
      </c>
      <c r="X16" s="29">
        <v>1866</v>
      </c>
      <c r="Y16" s="29">
        <v>3131</v>
      </c>
      <c r="Z16" s="29">
        <v>1531</v>
      </c>
      <c r="AA16" s="29">
        <v>1630</v>
      </c>
      <c r="AB16" s="29">
        <v>787</v>
      </c>
      <c r="AC16" s="29">
        <v>1718</v>
      </c>
      <c r="AD16" s="29">
        <v>947</v>
      </c>
      <c r="AE16" s="29">
        <v>14716</v>
      </c>
      <c r="AF16" s="29">
        <v>7223</v>
      </c>
      <c r="AG16" s="29">
        <v>0</v>
      </c>
      <c r="AH16" s="1391">
        <f t="shared" si="1"/>
        <v>0</v>
      </c>
      <c r="AI16" s="29">
        <v>0</v>
      </c>
      <c r="AJ16" s="8"/>
      <c r="AK16" s="1502" t="s">
        <v>68</v>
      </c>
      <c r="AL16" s="1503"/>
      <c r="AM16" s="29">
        <v>406</v>
      </c>
      <c r="AN16" s="29">
        <v>389</v>
      </c>
      <c r="AO16" s="29">
        <v>365</v>
      </c>
      <c r="AP16" s="29">
        <v>295</v>
      </c>
      <c r="AQ16" s="29">
        <v>244</v>
      </c>
      <c r="AR16" s="29">
        <v>1699</v>
      </c>
      <c r="AS16" s="29">
        <v>0</v>
      </c>
      <c r="AT16" s="29">
        <v>809</v>
      </c>
      <c r="AU16" s="29">
        <v>116</v>
      </c>
      <c r="AV16" s="29">
        <v>925</v>
      </c>
      <c r="AW16" s="29">
        <v>368</v>
      </c>
      <c r="AX16" s="29">
        <v>150</v>
      </c>
      <c r="AY16" s="8"/>
      <c r="AZ16" s="107" t="s">
        <v>68</v>
      </c>
      <c r="BA16" s="299"/>
      <c r="BB16" s="29">
        <v>341</v>
      </c>
      <c r="BC16" s="29">
        <v>474</v>
      </c>
      <c r="BD16" s="29">
        <v>262</v>
      </c>
      <c r="BE16" s="29">
        <v>1</v>
      </c>
      <c r="BF16" s="29">
        <v>1078</v>
      </c>
      <c r="BG16" s="29">
        <v>531</v>
      </c>
      <c r="BH16" s="29">
        <v>0</v>
      </c>
      <c r="BI16" s="29">
        <v>0</v>
      </c>
      <c r="BJ16" s="29">
        <v>27</v>
      </c>
      <c r="BK16" s="29">
        <v>0</v>
      </c>
      <c r="BL16" s="8"/>
      <c r="BM16" s="79"/>
      <c r="BO16" s="80"/>
      <c r="BP16" s="80"/>
      <c r="BQ16" s="80"/>
      <c r="BR16" s="80"/>
    </row>
    <row r="17" spans="1:71" s="2" customFormat="1" ht="16.5" customHeight="1">
      <c r="A17" s="1553" t="s">
        <v>72</v>
      </c>
      <c r="B17" s="1554"/>
      <c r="C17" s="29">
        <v>34075</v>
      </c>
      <c r="D17" s="29">
        <v>16649</v>
      </c>
      <c r="E17" s="29">
        <v>24075</v>
      </c>
      <c r="F17" s="29">
        <v>11922</v>
      </c>
      <c r="G17" s="29">
        <v>18994</v>
      </c>
      <c r="H17" s="29">
        <v>9573</v>
      </c>
      <c r="I17" s="29">
        <v>13618</v>
      </c>
      <c r="J17" s="29">
        <v>6866</v>
      </c>
      <c r="K17" s="29">
        <v>11025</v>
      </c>
      <c r="L17" s="29">
        <v>5524</v>
      </c>
      <c r="M17" s="29">
        <v>101787</v>
      </c>
      <c r="N17" s="29">
        <v>50534</v>
      </c>
      <c r="O17" s="29">
        <v>1051</v>
      </c>
      <c r="P17" s="1391">
        <f t="shared" si="0"/>
        <v>585</v>
      </c>
      <c r="Q17" s="29">
        <v>466</v>
      </c>
      <c r="R17" s="8"/>
      <c r="S17" s="1502" t="s">
        <v>72</v>
      </c>
      <c r="T17" s="1503"/>
      <c r="U17" s="29">
        <v>5080</v>
      </c>
      <c r="V17" s="29">
        <v>2427</v>
      </c>
      <c r="W17" s="29">
        <v>6390</v>
      </c>
      <c r="X17" s="29">
        <v>3009</v>
      </c>
      <c r="Y17" s="29">
        <v>5113</v>
      </c>
      <c r="Z17" s="29">
        <v>2543</v>
      </c>
      <c r="AA17" s="29">
        <v>2285</v>
      </c>
      <c r="AB17" s="29">
        <v>1115</v>
      </c>
      <c r="AC17" s="29">
        <v>3426</v>
      </c>
      <c r="AD17" s="29">
        <v>1752</v>
      </c>
      <c r="AE17" s="29">
        <v>22294</v>
      </c>
      <c r="AF17" s="29">
        <v>10846</v>
      </c>
      <c r="AG17" s="29">
        <v>2</v>
      </c>
      <c r="AH17" s="1391">
        <f t="shared" si="1"/>
        <v>1</v>
      </c>
      <c r="AI17" s="29">
        <v>1</v>
      </c>
      <c r="AJ17" s="8"/>
      <c r="AK17" s="1502" t="s">
        <v>72</v>
      </c>
      <c r="AL17" s="1503"/>
      <c r="AM17" s="29">
        <v>693</v>
      </c>
      <c r="AN17" s="29">
        <v>644</v>
      </c>
      <c r="AO17" s="29">
        <v>604</v>
      </c>
      <c r="AP17" s="29">
        <v>489</v>
      </c>
      <c r="AQ17" s="29">
        <v>419</v>
      </c>
      <c r="AR17" s="29">
        <v>2849</v>
      </c>
      <c r="AS17" s="29">
        <v>27</v>
      </c>
      <c r="AT17" s="29">
        <v>1390</v>
      </c>
      <c r="AU17" s="29">
        <v>222</v>
      </c>
      <c r="AV17" s="29">
        <v>1612</v>
      </c>
      <c r="AW17" s="29">
        <v>567</v>
      </c>
      <c r="AX17" s="29">
        <v>177</v>
      </c>
      <c r="AY17" s="8"/>
      <c r="AZ17" s="107" t="s">
        <v>72</v>
      </c>
      <c r="BA17" s="299"/>
      <c r="BB17" s="29">
        <v>830</v>
      </c>
      <c r="BC17" s="29">
        <v>747</v>
      </c>
      <c r="BD17" s="29">
        <v>339</v>
      </c>
      <c r="BE17" s="29">
        <v>0</v>
      </c>
      <c r="BF17" s="29">
        <v>1916</v>
      </c>
      <c r="BG17" s="29">
        <v>1016</v>
      </c>
      <c r="BH17" s="29">
        <v>54</v>
      </c>
      <c r="BI17" s="29">
        <v>26</v>
      </c>
      <c r="BJ17" s="29">
        <v>68</v>
      </c>
      <c r="BK17" s="29">
        <v>26</v>
      </c>
      <c r="BL17" s="8"/>
      <c r="BM17" s="79"/>
      <c r="BO17" s="80"/>
      <c r="BP17" s="80"/>
      <c r="BQ17" s="80"/>
      <c r="BR17" s="80"/>
    </row>
    <row r="18" spans="1:71" s="2" customFormat="1" ht="16.5" customHeight="1">
      <c r="A18" s="1553" t="s">
        <v>79</v>
      </c>
      <c r="B18" s="1554"/>
      <c r="C18" s="29">
        <v>21001</v>
      </c>
      <c r="D18" s="29">
        <v>10190</v>
      </c>
      <c r="E18" s="29">
        <v>17140</v>
      </c>
      <c r="F18" s="29">
        <v>8337</v>
      </c>
      <c r="G18" s="29">
        <v>14629</v>
      </c>
      <c r="H18" s="29">
        <v>7144</v>
      </c>
      <c r="I18" s="29">
        <v>11226</v>
      </c>
      <c r="J18" s="29">
        <v>5648</v>
      </c>
      <c r="K18" s="29">
        <v>8269</v>
      </c>
      <c r="L18" s="29">
        <v>4112</v>
      </c>
      <c r="M18" s="29">
        <v>72265</v>
      </c>
      <c r="N18" s="29">
        <v>35431</v>
      </c>
      <c r="O18" s="29">
        <v>0</v>
      </c>
      <c r="P18" s="1391">
        <f t="shared" si="0"/>
        <v>0</v>
      </c>
      <c r="Q18" s="29">
        <v>0</v>
      </c>
      <c r="R18" s="8"/>
      <c r="S18" s="1502" t="s">
        <v>79</v>
      </c>
      <c r="T18" s="1503"/>
      <c r="U18" s="29">
        <v>4674</v>
      </c>
      <c r="V18" s="29">
        <v>2175</v>
      </c>
      <c r="W18" s="29">
        <v>3922</v>
      </c>
      <c r="X18" s="29">
        <v>1752</v>
      </c>
      <c r="Y18" s="29">
        <v>3467</v>
      </c>
      <c r="Z18" s="29">
        <v>1585</v>
      </c>
      <c r="AA18" s="29">
        <v>2165</v>
      </c>
      <c r="AB18" s="29">
        <v>1028</v>
      </c>
      <c r="AC18" s="29">
        <v>1620</v>
      </c>
      <c r="AD18" s="29">
        <v>792</v>
      </c>
      <c r="AE18" s="29">
        <v>15848</v>
      </c>
      <c r="AF18" s="29">
        <v>7332</v>
      </c>
      <c r="AG18" s="29">
        <v>0</v>
      </c>
      <c r="AH18" s="1391">
        <f t="shared" si="1"/>
        <v>0</v>
      </c>
      <c r="AI18" s="29">
        <v>0</v>
      </c>
      <c r="AJ18" s="8"/>
      <c r="AK18" s="1502" t="s">
        <v>79</v>
      </c>
      <c r="AL18" s="1503"/>
      <c r="AM18" s="29">
        <v>496</v>
      </c>
      <c r="AN18" s="29">
        <v>485</v>
      </c>
      <c r="AO18" s="29">
        <v>462</v>
      </c>
      <c r="AP18" s="29">
        <v>421</v>
      </c>
      <c r="AQ18" s="29">
        <v>379</v>
      </c>
      <c r="AR18" s="29">
        <v>2243</v>
      </c>
      <c r="AS18" s="29">
        <v>0</v>
      </c>
      <c r="AT18" s="29">
        <v>1088</v>
      </c>
      <c r="AU18" s="29">
        <v>171</v>
      </c>
      <c r="AV18" s="29">
        <v>1259</v>
      </c>
      <c r="AW18" s="29">
        <v>443</v>
      </c>
      <c r="AX18" s="29">
        <v>60</v>
      </c>
      <c r="AY18" s="8"/>
      <c r="AZ18" s="107" t="s">
        <v>79</v>
      </c>
      <c r="BA18" s="299"/>
      <c r="BB18" s="29">
        <v>389</v>
      </c>
      <c r="BC18" s="29">
        <v>762</v>
      </c>
      <c r="BD18" s="29">
        <v>298</v>
      </c>
      <c r="BE18" s="29">
        <v>0</v>
      </c>
      <c r="BF18" s="29">
        <v>1449</v>
      </c>
      <c r="BG18" s="29">
        <v>808</v>
      </c>
      <c r="BH18" s="29">
        <v>0</v>
      </c>
      <c r="BI18" s="29">
        <v>0</v>
      </c>
      <c r="BJ18" s="29">
        <v>7</v>
      </c>
      <c r="BK18" s="29">
        <v>3</v>
      </c>
      <c r="BL18" s="8"/>
      <c r="BM18" s="79"/>
      <c r="BO18" s="80"/>
      <c r="BP18" s="80"/>
      <c r="BQ18" s="80"/>
      <c r="BR18" s="80"/>
    </row>
    <row r="19" spans="1:71" s="2" customFormat="1" ht="16.5" customHeight="1">
      <c r="A19" s="1553" t="s">
        <v>82</v>
      </c>
      <c r="B19" s="1554"/>
      <c r="C19" s="29">
        <v>28187</v>
      </c>
      <c r="D19" s="29">
        <v>13712</v>
      </c>
      <c r="E19" s="29">
        <v>23006</v>
      </c>
      <c r="F19" s="29">
        <v>11382</v>
      </c>
      <c r="G19" s="29">
        <v>19804</v>
      </c>
      <c r="H19" s="29">
        <v>9889</v>
      </c>
      <c r="I19" s="29">
        <v>15421</v>
      </c>
      <c r="J19" s="29">
        <v>7925</v>
      </c>
      <c r="K19" s="29">
        <v>12757</v>
      </c>
      <c r="L19" s="29">
        <v>6698</v>
      </c>
      <c r="M19" s="29">
        <v>99175</v>
      </c>
      <c r="N19" s="29">
        <v>49606</v>
      </c>
      <c r="O19" s="29">
        <v>2569</v>
      </c>
      <c r="P19" s="1391">
        <f t="shared" si="0"/>
        <v>1196</v>
      </c>
      <c r="Q19" s="29">
        <v>1373</v>
      </c>
      <c r="R19" s="8"/>
      <c r="S19" s="1502" t="s">
        <v>82</v>
      </c>
      <c r="T19" s="1503"/>
      <c r="U19" s="29">
        <v>5712</v>
      </c>
      <c r="V19" s="29">
        <v>2675</v>
      </c>
      <c r="W19" s="29">
        <v>5897</v>
      </c>
      <c r="X19" s="29">
        <v>2817</v>
      </c>
      <c r="Y19" s="29">
        <v>5149</v>
      </c>
      <c r="Z19" s="29">
        <v>2392</v>
      </c>
      <c r="AA19" s="29">
        <v>2349</v>
      </c>
      <c r="AB19" s="29">
        <v>1134</v>
      </c>
      <c r="AC19" s="29">
        <v>2466</v>
      </c>
      <c r="AD19" s="29">
        <v>1311</v>
      </c>
      <c r="AE19" s="29">
        <v>21573</v>
      </c>
      <c r="AF19" s="29">
        <v>10329</v>
      </c>
      <c r="AG19" s="29">
        <v>199</v>
      </c>
      <c r="AH19" s="1391">
        <f t="shared" si="1"/>
        <v>105</v>
      </c>
      <c r="AI19" s="29">
        <v>94</v>
      </c>
      <c r="AJ19" s="8"/>
      <c r="AK19" s="1502" t="s">
        <v>82</v>
      </c>
      <c r="AL19" s="1503"/>
      <c r="AM19" s="29">
        <v>662</v>
      </c>
      <c r="AN19" s="29">
        <v>653</v>
      </c>
      <c r="AO19" s="29">
        <v>647</v>
      </c>
      <c r="AP19" s="29">
        <v>552</v>
      </c>
      <c r="AQ19" s="29">
        <v>491</v>
      </c>
      <c r="AR19" s="29">
        <v>3005</v>
      </c>
      <c r="AS19" s="29">
        <v>71</v>
      </c>
      <c r="AT19" s="29">
        <v>1649</v>
      </c>
      <c r="AU19" s="29">
        <v>225</v>
      </c>
      <c r="AV19" s="29">
        <v>1874</v>
      </c>
      <c r="AW19" s="29">
        <v>602</v>
      </c>
      <c r="AX19" s="29">
        <v>103</v>
      </c>
      <c r="AY19" s="8"/>
      <c r="AZ19" s="107" t="s">
        <v>82</v>
      </c>
      <c r="BA19" s="299"/>
      <c r="BB19" s="29">
        <v>847</v>
      </c>
      <c r="BC19" s="29">
        <v>730</v>
      </c>
      <c r="BD19" s="29">
        <v>419</v>
      </c>
      <c r="BE19" s="29">
        <v>25</v>
      </c>
      <c r="BF19" s="29">
        <v>2021</v>
      </c>
      <c r="BG19" s="29">
        <v>1031</v>
      </c>
      <c r="BH19" s="29">
        <v>207</v>
      </c>
      <c r="BI19" s="29">
        <v>106</v>
      </c>
      <c r="BJ19" s="29">
        <v>47</v>
      </c>
      <c r="BK19" s="29">
        <v>28</v>
      </c>
      <c r="BL19" s="8"/>
      <c r="BM19" s="79"/>
      <c r="BO19" s="80"/>
      <c r="BP19" s="80"/>
      <c r="BQ19" s="80"/>
      <c r="BR19" s="80"/>
    </row>
    <row r="20" spans="1:71" s="2" customFormat="1" ht="16.5" customHeight="1">
      <c r="A20" s="1553" t="s">
        <v>88</v>
      </c>
      <c r="B20" s="1554"/>
      <c r="C20" s="29">
        <v>52445</v>
      </c>
      <c r="D20" s="29">
        <v>25416</v>
      </c>
      <c r="E20" s="29">
        <v>49815</v>
      </c>
      <c r="F20" s="29">
        <v>23730</v>
      </c>
      <c r="G20" s="29">
        <v>41610</v>
      </c>
      <c r="H20" s="29">
        <v>20410</v>
      </c>
      <c r="I20" s="29">
        <v>29616</v>
      </c>
      <c r="J20" s="29">
        <v>15488</v>
      </c>
      <c r="K20" s="29">
        <v>24466</v>
      </c>
      <c r="L20" s="29">
        <v>13124</v>
      </c>
      <c r="M20" s="29">
        <v>197952</v>
      </c>
      <c r="N20" s="29">
        <v>98168</v>
      </c>
      <c r="O20" s="29">
        <v>2849</v>
      </c>
      <c r="P20" s="1391">
        <f t="shared" si="0"/>
        <v>1264</v>
      </c>
      <c r="Q20" s="29">
        <v>1585</v>
      </c>
      <c r="R20" s="8"/>
      <c r="S20" s="1502" t="s">
        <v>88</v>
      </c>
      <c r="T20" s="1503"/>
      <c r="U20" s="29">
        <v>6096</v>
      </c>
      <c r="V20" s="29">
        <v>2887</v>
      </c>
      <c r="W20" s="29">
        <v>15695</v>
      </c>
      <c r="X20" s="29">
        <v>6735</v>
      </c>
      <c r="Y20" s="29">
        <v>13107</v>
      </c>
      <c r="Z20" s="29">
        <v>6063</v>
      </c>
      <c r="AA20" s="29">
        <v>2466</v>
      </c>
      <c r="AB20" s="29">
        <v>1275</v>
      </c>
      <c r="AC20" s="29">
        <v>5350</v>
      </c>
      <c r="AD20" s="29">
        <v>2875</v>
      </c>
      <c r="AE20" s="29">
        <v>42714</v>
      </c>
      <c r="AF20" s="29">
        <v>19835</v>
      </c>
      <c r="AG20" s="29">
        <v>8</v>
      </c>
      <c r="AH20" s="1391">
        <f t="shared" si="1"/>
        <v>4</v>
      </c>
      <c r="AI20" s="29">
        <v>4</v>
      </c>
      <c r="AJ20" s="8"/>
      <c r="AK20" s="1502" t="s">
        <v>88</v>
      </c>
      <c r="AL20" s="1503"/>
      <c r="AM20" s="29">
        <v>1138</v>
      </c>
      <c r="AN20" s="29">
        <v>1173</v>
      </c>
      <c r="AO20" s="29">
        <v>1132</v>
      </c>
      <c r="AP20" s="29">
        <v>967</v>
      </c>
      <c r="AQ20" s="29">
        <v>891</v>
      </c>
      <c r="AR20" s="29">
        <v>5301</v>
      </c>
      <c r="AS20" s="29">
        <v>73</v>
      </c>
      <c r="AT20" s="29">
        <v>3614</v>
      </c>
      <c r="AU20" s="29">
        <v>433</v>
      </c>
      <c r="AV20" s="29">
        <v>4047</v>
      </c>
      <c r="AW20" s="29">
        <v>976</v>
      </c>
      <c r="AX20" s="29">
        <v>144</v>
      </c>
      <c r="AY20" s="8"/>
      <c r="AZ20" s="107" t="s">
        <v>88</v>
      </c>
      <c r="BA20" s="299"/>
      <c r="BB20" s="29">
        <v>1951</v>
      </c>
      <c r="BC20" s="29">
        <v>1543</v>
      </c>
      <c r="BD20" s="29">
        <v>792</v>
      </c>
      <c r="BE20" s="29">
        <v>8</v>
      </c>
      <c r="BF20" s="29">
        <v>4294</v>
      </c>
      <c r="BG20" s="29">
        <v>2771</v>
      </c>
      <c r="BH20" s="29">
        <v>175</v>
      </c>
      <c r="BI20" s="29">
        <v>99</v>
      </c>
      <c r="BJ20" s="29">
        <v>176</v>
      </c>
      <c r="BK20" s="29">
        <v>31</v>
      </c>
      <c r="BL20" s="8"/>
      <c r="BM20" s="79"/>
      <c r="BO20" s="80"/>
      <c r="BP20" s="80"/>
      <c r="BQ20" s="80"/>
      <c r="BR20" s="80"/>
    </row>
    <row r="21" spans="1:71" s="2" customFormat="1" ht="16.5" customHeight="1">
      <c r="A21" s="1553" t="s">
        <v>94</v>
      </c>
      <c r="B21" s="1554"/>
      <c r="C21" s="29">
        <v>19204</v>
      </c>
      <c r="D21" s="29">
        <v>9259</v>
      </c>
      <c r="E21" s="29">
        <v>11663</v>
      </c>
      <c r="F21" s="29">
        <v>5649</v>
      </c>
      <c r="G21" s="29">
        <v>7833</v>
      </c>
      <c r="H21" s="29">
        <v>3684</v>
      </c>
      <c r="I21" s="29">
        <v>4515</v>
      </c>
      <c r="J21" s="29">
        <v>2066</v>
      </c>
      <c r="K21" s="29">
        <v>3084</v>
      </c>
      <c r="L21" s="29">
        <v>1470</v>
      </c>
      <c r="M21" s="29">
        <v>46299</v>
      </c>
      <c r="N21" s="29">
        <v>22128</v>
      </c>
      <c r="O21" s="29">
        <v>0</v>
      </c>
      <c r="P21" s="1391">
        <f t="shared" si="0"/>
        <v>0</v>
      </c>
      <c r="Q21" s="29">
        <v>0</v>
      </c>
      <c r="R21" s="8"/>
      <c r="S21" s="1502" t="s">
        <v>94</v>
      </c>
      <c r="T21" s="1503"/>
      <c r="U21" s="29">
        <v>4654</v>
      </c>
      <c r="V21" s="29">
        <v>2254</v>
      </c>
      <c r="W21" s="29">
        <v>3139</v>
      </c>
      <c r="X21" s="29">
        <v>1492</v>
      </c>
      <c r="Y21" s="29">
        <v>2593</v>
      </c>
      <c r="Z21" s="29">
        <v>1184</v>
      </c>
      <c r="AA21" s="29">
        <v>765</v>
      </c>
      <c r="AB21" s="29">
        <v>342</v>
      </c>
      <c r="AC21" s="29">
        <v>598</v>
      </c>
      <c r="AD21" s="29">
        <v>259</v>
      </c>
      <c r="AE21" s="29">
        <v>11749</v>
      </c>
      <c r="AF21" s="29">
        <v>5531</v>
      </c>
      <c r="AG21" s="29">
        <v>0</v>
      </c>
      <c r="AH21" s="1391">
        <f t="shared" si="1"/>
        <v>0</v>
      </c>
      <c r="AI21" s="29">
        <v>0</v>
      </c>
      <c r="AJ21" s="8"/>
      <c r="AK21" s="1502" t="s">
        <v>94</v>
      </c>
      <c r="AL21" s="1503"/>
      <c r="AM21" s="29">
        <v>452</v>
      </c>
      <c r="AN21" s="29">
        <v>399</v>
      </c>
      <c r="AO21" s="29">
        <v>349</v>
      </c>
      <c r="AP21" s="29">
        <v>254</v>
      </c>
      <c r="AQ21" s="29">
        <v>180</v>
      </c>
      <c r="AR21" s="29">
        <v>1634</v>
      </c>
      <c r="AS21" s="29">
        <v>0</v>
      </c>
      <c r="AT21" s="29">
        <v>756</v>
      </c>
      <c r="AU21" s="29">
        <v>130</v>
      </c>
      <c r="AV21" s="29">
        <v>886</v>
      </c>
      <c r="AW21" s="29">
        <v>414</v>
      </c>
      <c r="AX21" s="29">
        <v>220</v>
      </c>
      <c r="AY21" s="8"/>
      <c r="AZ21" s="107" t="s">
        <v>94</v>
      </c>
      <c r="BA21" s="299"/>
      <c r="BB21" s="29">
        <v>402</v>
      </c>
      <c r="BC21" s="29">
        <v>376</v>
      </c>
      <c r="BD21" s="29">
        <v>203</v>
      </c>
      <c r="BE21" s="29">
        <v>0</v>
      </c>
      <c r="BF21" s="29">
        <v>981</v>
      </c>
      <c r="BG21" s="29">
        <v>570</v>
      </c>
      <c r="BH21" s="29">
        <v>0</v>
      </c>
      <c r="BI21" s="29">
        <v>0</v>
      </c>
      <c r="BJ21" s="29">
        <v>16</v>
      </c>
      <c r="BK21" s="29">
        <v>7</v>
      </c>
      <c r="BL21" s="8"/>
      <c r="BM21" s="79"/>
      <c r="BO21" s="80"/>
      <c r="BP21" s="80"/>
      <c r="BQ21" s="80"/>
      <c r="BR21" s="80"/>
    </row>
    <row r="22" spans="1:71" s="2" customFormat="1" ht="16.5" customHeight="1">
      <c r="A22" s="1553" t="s">
        <v>98</v>
      </c>
      <c r="B22" s="1554"/>
      <c r="C22" s="29">
        <v>24903</v>
      </c>
      <c r="D22" s="29">
        <v>11953</v>
      </c>
      <c r="E22" s="29">
        <v>25801</v>
      </c>
      <c r="F22" s="29">
        <v>12056</v>
      </c>
      <c r="G22" s="29">
        <v>24206</v>
      </c>
      <c r="H22" s="29">
        <v>11561</v>
      </c>
      <c r="I22" s="29">
        <v>19048</v>
      </c>
      <c r="J22" s="29">
        <v>9556</v>
      </c>
      <c r="K22" s="29">
        <v>15953</v>
      </c>
      <c r="L22" s="29">
        <v>8296</v>
      </c>
      <c r="M22" s="29">
        <v>109911</v>
      </c>
      <c r="N22" s="29">
        <v>53422</v>
      </c>
      <c r="O22" s="29">
        <v>2319</v>
      </c>
      <c r="P22" s="1391">
        <f t="shared" si="0"/>
        <v>1132</v>
      </c>
      <c r="Q22" s="29">
        <v>1187</v>
      </c>
      <c r="R22" s="8"/>
      <c r="S22" s="1502" t="s">
        <v>98</v>
      </c>
      <c r="T22" s="1503"/>
      <c r="U22" s="29">
        <v>3929</v>
      </c>
      <c r="V22" s="29">
        <v>1702</v>
      </c>
      <c r="W22" s="29">
        <v>7254</v>
      </c>
      <c r="X22" s="29">
        <v>3039</v>
      </c>
      <c r="Y22" s="29">
        <v>6657</v>
      </c>
      <c r="Z22" s="29">
        <v>2923</v>
      </c>
      <c r="AA22" s="29">
        <v>2587</v>
      </c>
      <c r="AB22" s="29">
        <v>1258</v>
      </c>
      <c r="AC22" s="29">
        <v>3183</v>
      </c>
      <c r="AD22" s="29">
        <v>1642</v>
      </c>
      <c r="AE22" s="29">
        <v>23610</v>
      </c>
      <c r="AF22" s="29">
        <v>10564</v>
      </c>
      <c r="AG22" s="29">
        <v>18</v>
      </c>
      <c r="AH22" s="1391">
        <f t="shared" si="1"/>
        <v>9</v>
      </c>
      <c r="AI22" s="29">
        <v>9</v>
      </c>
      <c r="AJ22" s="8"/>
      <c r="AK22" s="1502" t="s">
        <v>98</v>
      </c>
      <c r="AL22" s="1503"/>
      <c r="AM22" s="29">
        <v>612</v>
      </c>
      <c r="AN22" s="29">
        <v>635</v>
      </c>
      <c r="AO22" s="29">
        <v>640</v>
      </c>
      <c r="AP22" s="29">
        <v>612</v>
      </c>
      <c r="AQ22" s="29">
        <v>606</v>
      </c>
      <c r="AR22" s="29">
        <v>3105</v>
      </c>
      <c r="AS22" s="29">
        <v>85</v>
      </c>
      <c r="AT22" s="29">
        <v>1873</v>
      </c>
      <c r="AU22" s="29">
        <v>212</v>
      </c>
      <c r="AV22" s="29">
        <v>2085</v>
      </c>
      <c r="AW22" s="29">
        <v>560</v>
      </c>
      <c r="AX22" s="29">
        <v>13</v>
      </c>
      <c r="AY22" s="8"/>
      <c r="AZ22" s="107" t="s">
        <v>98</v>
      </c>
      <c r="BA22" s="299"/>
      <c r="BB22" s="29">
        <v>876</v>
      </c>
      <c r="BC22" s="29">
        <v>1166</v>
      </c>
      <c r="BD22" s="29">
        <v>361</v>
      </c>
      <c r="BE22" s="29">
        <v>3</v>
      </c>
      <c r="BF22" s="29">
        <v>2406</v>
      </c>
      <c r="BG22" s="29">
        <v>1511</v>
      </c>
      <c r="BH22" s="29">
        <v>183</v>
      </c>
      <c r="BI22" s="29">
        <v>92</v>
      </c>
      <c r="BJ22" s="29">
        <v>33</v>
      </c>
      <c r="BK22" s="29">
        <v>8</v>
      </c>
      <c r="BL22" s="8"/>
      <c r="BM22" s="79"/>
      <c r="BO22" s="80"/>
      <c r="BP22" s="80"/>
      <c r="BQ22" s="80"/>
      <c r="BR22" s="80"/>
    </row>
    <row r="23" spans="1:71" s="2" customFormat="1" ht="16.5" customHeight="1">
      <c r="A23" s="1553" t="s">
        <v>102</v>
      </c>
      <c r="B23" s="1554"/>
      <c r="C23" s="29">
        <v>15638</v>
      </c>
      <c r="D23" s="29">
        <v>7746</v>
      </c>
      <c r="E23" s="29">
        <v>8580</v>
      </c>
      <c r="F23" s="29">
        <v>4242</v>
      </c>
      <c r="G23" s="29">
        <v>5044</v>
      </c>
      <c r="H23" s="29">
        <v>2525</v>
      </c>
      <c r="I23" s="29">
        <v>2890</v>
      </c>
      <c r="J23" s="29">
        <v>1452</v>
      </c>
      <c r="K23" s="29">
        <v>1913</v>
      </c>
      <c r="L23" s="29">
        <v>946</v>
      </c>
      <c r="M23" s="29">
        <v>34065</v>
      </c>
      <c r="N23" s="29">
        <v>16911</v>
      </c>
      <c r="O23" s="29">
        <v>0</v>
      </c>
      <c r="P23" s="1391">
        <f t="shared" si="0"/>
        <v>0</v>
      </c>
      <c r="Q23" s="29">
        <v>0</v>
      </c>
      <c r="R23" s="8"/>
      <c r="S23" s="1502" t="s">
        <v>102</v>
      </c>
      <c r="T23" s="1503"/>
      <c r="U23" s="29">
        <v>3452</v>
      </c>
      <c r="V23" s="29">
        <v>1700</v>
      </c>
      <c r="W23" s="29">
        <v>1862</v>
      </c>
      <c r="X23" s="29">
        <v>906</v>
      </c>
      <c r="Y23" s="29">
        <v>1169</v>
      </c>
      <c r="Z23" s="29">
        <v>589</v>
      </c>
      <c r="AA23" s="29">
        <v>457</v>
      </c>
      <c r="AB23" s="29">
        <v>243</v>
      </c>
      <c r="AC23" s="29">
        <v>499</v>
      </c>
      <c r="AD23" s="29">
        <v>262</v>
      </c>
      <c r="AE23" s="29">
        <v>7439</v>
      </c>
      <c r="AF23" s="29">
        <v>3700</v>
      </c>
      <c r="AG23" s="29">
        <v>0</v>
      </c>
      <c r="AH23" s="1391">
        <f t="shared" si="1"/>
        <v>0</v>
      </c>
      <c r="AI23" s="29">
        <v>0</v>
      </c>
      <c r="AJ23" s="8"/>
      <c r="AK23" s="1502" t="s">
        <v>102</v>
      </c>
      <c r="AL23" s="1503"/>
      <c r="AM23" s="29">
        <v>275</v>
      </c>
      <c r="AN23" s="29">
        <v>243</v>
      </c>
      <c r="AO23" s="29">
        <v>202</v>
      </c>
      <c r="AP23" s="29">
        <v>157</v>
      </c>
      <c r="AQ23" s="29">
        <v>120</v>
      </c>
      <c r="AR23" s="29">
        <v>997</v>
      </c>
      <c r="AS23" s="29">
        <v>0</v>
      </c>
      <c r="AT23" s="29">
        <v>347</v>
      </c>
      <c r="AU23" s="29">
        <v>134</v>
      </c>
      <c r="AV23" s="29">
        <v>481</v>
      </c>
      <c r="AW23" s="29">
        <v>245</v>
      </c>
      <c r="AX23" s="29">
        <v>134</v>
      </c>
      <c r="AY23" s="8"/>
      <c r="AZ23" s="107" t="s">
        <v>102</v>
      </c>
      <c r="BA23" s="299"/>
      <c r="BB23" s="29">
        <v>244</v>
      </c>
      <c r="BC23" s="29">
        <v>174</v>
      </c>
      <c r="BD23" s="29">
        <v>136</v>
      </c>
      <c r="BE23" s="29">
        <v>0</v>
      </c>
      <c r="BF23" s="29">
        <v>554</v>
      </c>
      <c r="BG23" s="29">
        <v>249</v>
      </c>
      <c r="BH23" s="29">
        <v>0</v>
      </c>
      <c r="BI23" s="29">
        <v>0</v>
      </c>
      <c r="BJ23" s="29">
        <v>11</v>
      </c>
      <c r="BK23" s="29">
        <v>6</v>
      </c>
      <c r="BL23" s="8"/>
      <c r="BM23" s="79"/>
      <c r="BO23" s="80"/>
      <c r="BP23" s="80"/>
      <c r="BQ23" s="80"/>
      <c r="BR23" s="80"/>
    </row>
    <row r="24" spans="1:71" s="2" customFormat="1" ht="16.5" customHeight="1">
      <c r="A24" s="1553" t="s">
        <v>108</v>
      </c>
      <c r="B24" s="1554"/>
      <c r="C24" s="29">
        <v>36082</v>
      </c>
      <c r="D24" s="29">
        <v>18039</v>
      </c>
      <c r="E24" s="29">
        <v>22812</v>
      </c>
      <c r="F24" s="29">
        <v>11448</v>
      </c>
      <c r="G24" s="29">
        <v>15272</v>
      </c>
      <c r="H24" s="29">
        <v>7708</v>
      </c>
      <c r="I24" s="29">
        <v>8732</v>
      </c>
      <c r="J24" s="29">
        <v>4349</v>
      </c>
      <c r="K24" s="29">
        <v>6959</v>
      </c>
      <c r="L24" s="29">
        <v>3502</v>
      </c>
      <c r="M24" s="29">
        <v>89857</v>
      </c>
      <c r="N24" s="29">
        <v>45046</v>
      </c>
      <c r="O24" s="29">
        <v>0</v>
      </c>
      <c r="P24" s="1391">
        <f t="shared" si="0"/>
        <v>0</v>
      </c>
      <c r="Q24" s="29">
        <v>0</v>
      </c>
      <c r="R24" s="8"/>
      <c r="S24" s="1502" t="s">
        <v>108</v>
      </c>
      <c r="T24" s="1503"/>
      <c r="U24" s="29">
        <v>5690</v>
      </c>
      <c r="V24" s="29">
        <v>2811</v>
      </c>
      <c r="W24" s="29">
        <v>5518</v>
      </c>
      <c r="X24" s="29">
        <v>2737</v>
      </c>
      <c r="Y24" s="29">
        <v>3895</v>
      </c>
      <c r="Z24" s="29">
        <v>1926</v>
      </c>
      <c r="AA24" s="29">
        <v>946</v>
      </c>
      <c r="AB24" s="29">
        <v>479</v>
      </c>
      <c r="AC24" s="29">
        <v>1556</v>
      </c>
      <c r="AD24" s="29">
        <v>762</v>
      </c>
      <c r="AE24" s="29">
        <v>17605</v>
      </c>
      <c r="AF24" s="29">
        <v>8715</v>
      </c>
      <c r="AG24" s="29">
        <v>0</v>
      </c>
      <c r="AH24" s="1391">
        <f t="shared" si="1"/>
        <v>0</v>
      </c>
      <c r="AI24" s="29">
        <v>0</v>
      </c>
      <c r="AJ24" s="8"/>
      <c r="AK24" s="1502" t="s">
        <v>108</v>
      </c>
      <c r="AL24" s="1503"/>
      <c r="AM24" s="29">
        <v>619</v>
      </c>
      <c r="AN24" s="29">
        <v>555</v>
      </c>
      <c r="AO24" s="29">
        <v>490</v>
      </c>
      <c r="AP24" s="29">
        <v>366</v>
      </c>
      <c r="AQ24" s="29">
        <v>286</v>
      </c>
      <c r="AR24" s="29">
        <v>2316</v>
      </c>
      <c r="AS24" s="29">
        <v>0</v>
      </c>
      <c r="AT24" s="29">
        <v>939</v>
      </c>
      <c r="AU24" s="29">
        <v>253</v>
      </c>
      <c r="AV24" s="29">
        <v>1192</v>
      </c>
      <c r="AW24" s="29">
        <v>484</v>
      </c>
      <c r="AX24" s="29">
        <v>202</v>
      </c>
      <c r="AY24" s="8"/>
      <c r="AZ24" s="107" t="s">
        <v>108</v>
      </c>
      <c r="BA24" s="299"/>
      <c r="BB24" s="29">
        <v>637</v>
      </c>
      <c r="BC24" s="29">
        <v>654</v>
      </c>
      <c r="BD24" s="29">
        <v>417</v>
      </c>
      <c r="BE24" s="29">
        <v>1</v>
      </c>
      <c r="BF24" s="29">
        <v>1709</v>
      </c>
      <c r="BG24" s="29">
        <v>945</v>
      </c>
      <c r="BH24" s="29">
        <v>0</v>
      </c>
      <c r="BI24" s="29">
        <v>0</v>
      </c>
      <c r="BJ24" s="29">
        <v>76</v>
      </c>
      <c r="BK24" s="29">
        <v>11</v>
      </c>
      <c r="BL24" s="8"/>
      <c r="BM24" s="79"/>
      <c r="BO24" s="80"/>
      <c r="BP24" s="80"/>
      <c r="BQ24" s="80"/>
      <c r="BR24" s="80"/>
    </row>
    <row r="25" spans="1:71" s="2" customFormat="1" ht="16.5" customHeight="1">
      <c r="A25" s="1553" t="s">
        <v>114</v>
      </c>
      <c r="B25" s="1554"/>
      <c r="C25" s="29">
        <v>67879</v>
      </c>
      <c r="D25" s="29">
        <v>33028</v>
      </c>
      <c r="E25" s="29">
        <v>50627</v>
      </c>
      <c r="F25" s="29">
        <v>24866</v>
      </c>
      <c r="G25" s="29">
        <v>44836</v>
      </c>
      <c r="H25" s="29">
        <v>21786</v>
      </c>
      <c r="I25" s="29">
        <v>35655</v>
      </c>
      <c r="J25" s="29">
        <v>17514</v>
      </c>
      <c r="K25" s="29">
        <v>27819</v>
      </c>
      <c r="L25" s="29">
        <v>13210</v>
      </c>
      <c r="M25" s="29">
        <v>226816</v>
      </c>
      <c r="N25" s="29">
        <v>110404</v>
      </c>
      <c r="O25" s="29">
        <v>5970</v>
      </c>
      <c r="P25" s="1391">
        <f t="shared" si="0"/>
        <v>3152</v>
      </c>
      <c r="Q25" s="29">
        <v>2818</v>
      </c>
      <c r="R25" s="8"/>
      <c r="S25" s="1502" t="s">
        <v>114</v>
      </c>
      <c r="T25" s="1503"/>
      <c r="U25" s="29">
        <v>16893</v>
      </c>
      <c r="V25" s="29">
        <v>7872</v>
      </c>
      <c r="W25" s="29">
        <v>12766</v>
      </c>
      <c r="X25" s="29">
        <v>5983</v>
      </c>
      <c r="Y25" s="29">
        <v>11473</v>
      </c>
      <c r="Z25" s="29">
        <v>5390</v>
      </c>
      <c r="AA25" s="29">
        <v>7050</v>
      </c>
      <c r="AB25" s="29">
        <v>3457</v>
      </c>
      <c r="AC25" s="29">
        <v>5844</v>
      </c>
      <c r="AD25" s="29">
        <v>2749</v>
      </c>
      <c r="AE25" s="29">
        <v>54026</v>
      </c>
      <c r="AF25" s="29">
        <v>25451</v>
      </c>
      <c r="AG25" s="29">
        <v>2</v>
      </c>
      <c r="AH25" s="1391">
        <f t="shared" si="1"/>
        <v>1</v>
      </c>
      <c r="AI25" s="29">
        <v>1</v>
      </c>
      <c r="AJ25" s="8"/>
      <c r="AK25" s="1502" t="s">
        <v>114</v>
      </c>
      <c r="AL25" s="1503"/>
      <c r="AM25" s="29">
        <v>1174</v>
      </c>
      <c r="AN25" s="29">
        <v>1140</v>
      </c>
      <c r="AO25" s="29">
        <v>1115</v>
      </c>
      <c r="AP25" s="29">
        <v>1035</v>
      </c>
      <c r="AQ25" s="29">
        <v>918</v>
      </c>
      <c r="AR25" s="29">
        <v>5382</v>
      </c>
      <c r="AS25" s="29">
        <v>120</v>
      </c>
      <c r="AT25" s="29">
        <v>2593</v>
      </c>
      <c r="AU25" s="29">
        <v>980</v>
      </c>
      <c r="AV25" s="29">
        <v>3573</v>
      </c>
      <c r="AW25" s="29">
        <v>1026</v>
      </c>
      <c r="AX25" s="29">
        <v>131</v>
      </c>
      <c r="AY25" s="8"/>
      <c r="AZ25" s="107" t="s">
        <v>114</v>
      </c>
      <c r="BA25" s="299"/>
      <c r="BB25" s="29">
        <v>1274</v>
      </c>
      <c r="BC25" s="29">
        <v>1772</v>
      </c>
      <c r="BD25" s="29">
        <v>663</v>
      </c>
      <c r="BE25" s="29">
        <v>2</v>
      </c>
      <c r="BF25" s="29">
        <v>3711</v>
      </c>
      <c r="BG25" s="29">
        <v>1130</v>
      </c>
      <c r="BH25" s="29">
        <v>229</v>
      </c>
      <c r="BI25" s="29">
        <v>68</v>
      </c>
      <c r="BJ25" s="29">
        <v>43</v>
      </c>
      <c r="BK25" s="29">
        <v>15</v>
      </c>
      <c r="BL25" s="8"/>
      <c r="BM25" s="79"/>
      <c r="BO25" s="80"/>
      <c r="BP25" s="80"/>
      <c r="BQ25" s="80"/>
      <c r="BR25" s="80"/>
    </row>
    <row r="26" spans="1:71" s="2" customFormat="1" ht="16.5" customHeight="1">
      <c r="A26" s="1553" t="s">
        <v>119</v>
      </c>
      <c r="B26" s="1554"/>
      <c r="C26" s="29">
        <v>77783</v>
      </c>
      <c r="D26" s="29">
        <v>37835</v>
      </c>
      <c r="E26" s="29">
        <v>67015</v>
      </c>
      <c r="F26" s="29">
        <v>32643</v>
      </c>
      <c r="G26" s="29">
        <v>59033</v>
      </c>
      <c r="H26" s="29">
        <v>29482</v>
      </c>
      <c r="I26" s="29">
        <v>42520</v>
      </c>
      <c r="J26" s="29">
        <v>21017</v>
      </c>
      <c r="K26" s="29">
        <v>33739</v>
      </c>
      <c r="L26" s="29">
        <v>16039</v>
      </c>
      <c r="M26" s="29">
        <v>280090</v>
      </c>
      <c r="N26" s="29">
        <v>137016</v>
      </c>
      <c r="O26" s="29">
        <v>1521</v>
      </c>
      <c r="P26" s="1391">
        <f t="shared" si="0"/>
        <v>829</v>
      </c>
      <c r="Q26" s="29">
        <v>692</v>
      </c>
      <c r="R26" s="8"/>
      <c r="S26" s="1502" t="s">
        <v>119</v>
      </c>
      <c r="T26" s="1503"/>
      <c r="U26" s="29">
        <v>16034</v>
      </c>
      <c r="V26" s="29">
        <v>7508</v>
      </c>
      <c r="W26" s="29">
        <v>22695</v>
      </c>
      <c r="X26" s="29">
        <v>10817</v>
      </c>
      <c r="Y26" s="29">
        <v>20195</v>
      </c>
      <c r="Z26" s="29">
        <v>9995</v>
      </c>
      <c r="AA26" s="29">
        <v>6326</v>
      </c>
      <c r="AB26" s="29">
        <v>3119</v>
      </c>
      <c r="AC26" s="29">
        <v>10320</v>
      </c>
      <c r="AD26" s="29">
        <v>4911</v>
      </c>
      <c r="AE26" s="29">
        <v>75570</v>
      </c>
      <c r="AF26" s="29">
        <v>36350</v>
      </c>
      <c r="AG26" s="29">
        <v>0</v>
      </c>
      <c r="AH26" s="1391">
        <f t="shared" si="1"/>
        <v>0</v>
      </c>
      <c r="AI26" s="29">
        <v>0</v>
      </c>
      <c r="AJ26" s="8"/>
      <c r="AK26" s="1502" t="s">
        <v>119</v>
      </c>
      <c r="AL26" s="1503"/>
      <c r="AM26" s="29">
        <v>1863</v>
      </c>
      <c r="AN26" s="29">
        <v>1848</v>
      </c>
      <c r="AO26" s="29">
        <v>1827</v>
      </c>
      <c r="AP26" s="29">
        <v>1665</v>
      </c>
      <c r="AQ26" s="29">
        <v>1488</v>
      </c>
      <c r="AR26" s="29">
        <v>8691</v>
      </c>
      <c r="AS26" s="29">
        <v>41</v>
      </c>
      <c r="AT26" s="29">
        <v>4396</v>
      </c>
      <c r="AU26" s="29">
        <v>642</v>
      </c>
      <c r="AV26" s="29">
        <v>5038</v>
      </c>
      <c r="AW26" s="29">
        <v>1716</v>
      </c>
      <c r="AX26" s="29">
        <v>176</v>
      </c>
      <c r="AY26" s="8"/>
      <c r="AZ26" s="107" t="s">
        <v>119</v>
      </c>
      <c r="BA26" s="299"/>
      <c r="BB26" s="29">
        <v>1918</v>
      </c>
      <c r="BC26" s="29">
        <v>2650</v>
      </c>
      <c r="BD26" s="29">
        <v>988</v>
      </c>
      <c r="BE26" s="29">
        <v>9</v>
      </c>
      <c r="BF26" s="29">
        <v>5565</v>
      </c>
      <c r="BG26" s="29">
        <v>1787</v>
      </c>
      <c r="BH26" s="29">
        <v>75</v>
      </c>
      <c r="BI26" s="29">
        <v>35</v>
      </c>
      <c r="BJ26" s="29">
        <v>84</v>
      </c>
      <c r="BK26" s="29">
        <v>70</v>
      </c>
      <c r="BL26" s="8"/>
      <c r="BM26" s="79"/>
      <c r="BO26" s="80"/>
      <c r="BP26" s="80"/>
      <c r="BQ26" s="80"/>
      <c r="BR26" s="80"/>
    </row>
    <row r="27" spans="1:71" s="2" customFormat="1" ht="16.5" customHeight="1">
      <c r="A27" s="1553" t="s">
        <v>127</v>
      </c>
      <c r="B27" s="1554"/>
      <c r="C27" s="29">
        <v>65364</v>
      </c>
      <c r="D27" s="29">
        <v>31377</v>
      </c>
      <c r="E27" s="29">
        <v>55939</v>
      </c>
      <c r="F27" s="29">
        <v>26737</v>
      </c>
      <c r="G27" s="29">
        <v>50868</v>
      </c>
      <c r="H27" s="29">
        <v>24267</v>
      </c>
      <c r="I27" s="29">
        <v>39248</v>
      </c>
      <c r="J27" s="29">
        <v>19028</v>
      </c>
      <c r="K27" s="29">
        <v>32892</v>
      </c>
      <c r="L27" s="29">
        <v>16502</v>
      </c>
      <c r="M27" s="29">
        <v>244311</v>
      </c>
      <c r="N27" s="29">
        <v>117911</v>
      </c>
      <c r="O27" s="29">
        <v>6423</v>
      </c>
      <c r="P27" s="1391">
        <f t="shared" si="0"/>
        <v>3204</v>
      </c>
      <c r="Q27" s="29">
        <v>3219</v>
      </c>
      <c r="R27" s="8"/>
      <c r="S27" s="1502" t="s">
        <v>127</v>
      </c>
      <c r="T27" s="1503"/>
      <c r="U27" s="29">
        <v>9746</v>
      </c>
      <c r="V27" s="29">
        <v>4476</v>
      </c>
      <c r="W27" s="29">
        <v>12731</v>
      </c>
      <c r="X27" s="29">
        <v>5590</v>
      </c>
      <c r="Y27" s="29">
        <v>11491</v>
      </c>
      <c r="Z27" s="29">
        <v>5080</v>
      </c>
      <c r="AA27" s="29">
        <v>5199</v>
      </c>
      <c r="AB27" s="29">
        <v>2460</v>
      </c>
      <c r="AC27" s="29">
        <v>6114</v>
      </c>
      <c r="AD27" s="29">
        <v>3078</v>
      </c>
      <c r="AE27" s="29">
        <v>45281</v>
      </c>
      <c r="AF27" s="29">
        <v>20684</v>
      </c>
      <c r="AG27" s="29">
        <v>61</v>
      </c>
      <c r="AH27" s="1391">
        <f t="shared" si="1"/>
        <v>37</v>
      </c>
      <c r="AI27" s="29">
        <v>24</v>
      </c>
      <c r="AJ27" s="8"/>
      <c r="AK27" s="1502" t="s">
        <v>127</v>
      </c>
      <c r="AL27" s="1503"/>
      <c r="AM27" s="29">
        <v>1339</v>
      </c>
      <c r="AN27" s="29">
        <v>1320</v>
      </c>
      <c r="AO27" s="29">
        <v>1293</v>
      </c>
      <c r="AP27" s="29">
        <v>1235</v>
      </c>
      <c r="AQ27" s="29">
        <v>1211</v>
      </c>
      <c r="AR27" s="29">
        <v>6398</v>
      </c>
      <c r="AS27" s="29">
        <v>171</v>
      </c>
      <c r="AT27" s="29">
        <v>3744</v>
      </c>
      <c r="AU27" s="29">
        <v>761</v>
      </c>
      <c r="AV27" s="29">
        <v>4505</v>
      </c>
      <c r="AW27" s="29">
        <v>1157</v>
      </c>
      <c r="AX27" s="29">
        <v>45</v>
      </c>
      <c r="AY27" s="8"/>
      <c r="AZ27" s="107" t="s">
        <v>127</v>
      </c>
      <c r="BA27" s="299"/>
      <c r="BB27" s="29">
        <v>2039</v>
      </c>
      <c r="BC27" s="29">
        <v>2177</v>
      </c>
      <c r="BD27" s="29">
        <v>688</v>
      </c>
      <c r="BE27" s="29">
        <v>4</v>
      </c>
      <c r="BF27" s="29">
        <v>4908</v>
      </c>
      <c r="BG27" s="29">
        <v>2828</v>
      </c>
      <c r="BH27" s="29">
        <v>406</v>
      </c>
      <c r="BI27" s="29">
        <v>205</v>
      </c>
      <c r="BJ27" s="29">
        <v>92</v>
      </c>
      <c r="BK27" s="29">
        <v>62</v>
      </c>
      <c r="BL27" s="8"/>
      <c r="BM27" s="79"/>
      <c r="BO27" s="80"/>
      <c r="BP27" s="80"/>
      <c r="BQ27" s="80"/>
      <c r="BR27" s="80"/>
    </row>
    <row r="28" spans="1:71" s="8" customFormat="1" ht="16.5" customHeight="1">
      <c r="A28" s="1553" t="s">
        <v>134</v>
      </c>
      <c r="B28" s="1554"/>
      <c r="C28" s="29">
        <v>128454</v>
      </c>
      <c r="D28" s="29">
        <v>63095</v>
      </c>
      <c r="E28" s="29">
        <v>79280</v>
      </c>
      <c r="F28" s="29">
        <v>38329</v>
      </c>
      <c r="G28" s="29">
        <v>52948</v>
      </c>
      <c r="H28" s="29">
        <v>25626</v>
      </c>
      <c r="I28" s="29">
        <v>30561</v>
      </c>
      <c r="J28" s="29">
        <v>14366</v>
      </c>
      <c r="K28" s="29">
        <v>22291</v>
      </c>
      <c r="L28" s="29">
        <v>10441</v>
      </c>
      <c r="M28" s="29">
        <v>313534</v>
      </c>
      <c r="N28" s="29">
        <v>151857</v>
      </c>
      <c r="O28" s="29">
        <v>3125</v>
      </c>
      <c r="P28" s="1391">
        <f t="shared" si="0"/>
        <v>1723</v>
      </c>
      <c r="Q28" s="29">
        <v>1402</v>
      </c>
      <c r="S28" s="1502" t="s">
        <v>134</v>
      </c>
      <c r="T28" s="1503"/>
      <c r="U28" s="29">
        <v>33596</v>
      </c>
      <c r="V28" s="29">
        <v>16415</v>
      </c>
      <c r="W28" s="29">
        <v>25649</v>
      </c>
      <c r="X28" s="29">
        <v>12156</v>
      </c>
      <c r="Y28" s="29">
        <v>16883</v>
      </c>
      <c r="Z28" s="29">
        <v>7986</v>
      </c>
      <c r="AA28" s="29">
        <v>5209</v>
      </c>
      <c r="AB28" s="29">
        <v>2409</v>
      </c>
      <c r="AC28" s="29">
        <v>6508</v>
      </c>
      <c r="AD28" s="29">
        <v>3002</v>
      </c>
      <c r="AE28" s="29">
        <v>87845</v>
      </c>
      <c r="AF28" s="29">
        <v>41968</v>
      </c>
      <c r="AG28" s="29">
        <v>250</v>
      </c>
      <c r="AH28" s="1391">
        <f t="shared" si="1"/>
        <v>138</v>
      </c>
      <c r="AI28" s="29">
        <v>112</v>
      </c>
      <c r="AK28" s="1502" t="s">
        <v>134</v>
      </c>
      <c r="AL28" s="1503"/>
      <c r="AM28" s="29">
        <v>2128</v>
      </c>
      <c r="AN28" s="29">
        <v>1935</v>
      </c>
      <c r="AO28" s="29">
        <v>1736</v>
      </c>
      <c r="AP28" s="29">
        <v>1261</v>
      </c>
      <c r="AQ28" s="29">
        <v>990</v>
      </c>
      <c r="AR28" s="29">
        <v>8050</v>
      </c>
      <c r="AS28" s="29">
        <v>82</v>
      </c>
      <c r="AT28" s="29">
        <v>4365</v>
      </c>
      <c r="AU28" s="29">
        <v>794</v>
      </c>
      <c r="AV28" s="29">
        <v>5159</v>
      </c>
      <c r="AW28" s="29">
        <v>1908</v>
      </c>
      <c r="AX28" s="29">
        <v>735</v>
      </c>
      <c r="AZ28" s="107" t="s">
        <v>134</v>
      </c>
      <c r="BA28" s="299"/>
      <c r="BB28" s="29">
        <v>2216</v>
      </c>
      <c r="BC28" s="29">
        <v>2369</v>
      </c>
      <c r="BD28" s="29">
        <v>929</v>
      </c>
      <c r="BE28" s="29">
        <v>33</v>
      </c>
      <c r="BF28" s="29">
        <v>5547</v>
      </c>
      <c r="BG28" s="29">
        <v>2343</v>
      </c>
      <c r="BH28" s="29">
        <v>165</v>
      </c>
      <c r="BI28" s="29">
        <v>74</v>
      </c>
      <c r="BJ28" s="29">
        <v>56</v>
      </c>
      <c r="BK28" s="29">
        <v>60</v>
      </c>
      <c r="BM28" s="178"/>
      <c r="BO28" s="179"/>
      <c r="BP28" s="179"/>
      <c r="BQ28" s="179"/>
      <c r="BR28" s="179"/>
    </row>
    <row r="29" spans="1:71" s="8" customFormat="1" ht="12.75" customHeight="1">
      <c r="A29" s="1551"/>
      <c r="B29" s="1552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1391">
        <f t="shared" si="0"/>
        <v>0</v>
      </c>
      <c r="Q29" s="29"/>
      <c r="S29" s="1518"/>
      <c r="T29" s="151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39"/>
      <c r="AH29" s="1391">
        <f t="shared" si="1"/>
        <v>0</v>
      </c>
      <c r="AI29" s="339"/>
      <c r="AK29" s="1518"/>
      <c r="AL29" s="151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339"/>
      <c r="AZ29" s="340"/>
      <c r="BA29" s="341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M29" s="178"/>
      <c r="BO29" s="179"/>
      <c r="BP29" s="179"/>
      <c r="BQ29" s="179"/>
      <c r="BR29" s="179"/>
    </row>
    <row r="30" spans="1:71" s="596" customFormat="1" ht="26.25" customHeight="1">
      <c r="A30" s="1546" t="s">
        <v>143</v>
      </c>
      <c r="B30" s="1547"/>
      <c r="C30" s="492">
        <f t="shared" ref="C30:Q30" si="2">SUM(C7:C28)</f>
        <v>1116230</v>
      </c>
      <c r="D30" s="492">
        <f t="shared" si="2"/>
        <v>548968</v>
      </c>
      <c r="E30" s="492">
        <f t="shared" si="2"/>
        <v>865064</v>
      </c>
      <c r="F30" s="492">
        <f t="shared" si="2"/>
        <v>422296</v>
      </c>
      <c r="G30" s="492">
        <f t="shared" si="2"/>
        <v>685048</v>
      </c>
      <c r="H30" s="492">
        <f t="shared" si="2"/>
        <v>336502</v>
      </c>
      <c r="I30" s="492">
        <f t="shared" si="2"/>
        <v>478309</v>
      </c>
      <c r="J30" s="492">
        <f t="shared" si="2"/>
        <v>237867</v>
      </c>
      <c r="K30" s="492">
        <f t="shared" si="2"/>
        <v>401462</v>
      </c>
      <c r="L30" s="492">
        <f t="shared" si="2"/>
        <v>200477</v>
      </c>
      <c r="M30" s="492">
        <f t="shared" si="2"/>
        <v>3546113</v>
      </c>
      <c r="N30" s="492">
        <f t="shared" si="2"/>
        <v>1746110</v>
      </c>
      <c r="O30" s="492">
        <f t="shared" si="2"/>
        <v>48928</v>
      </c>
      <c r="P30" s="1391">
        <f t="shared" si="0"/>
        <v>24657</v>
      </c>
      <c r="Q30" s="492">
        <f t="shared" si="2"/>
        <v>24271</v>
      </c>
      <c r="R30" s="469"/>
      <c r="S30" s="1516" t="s">
        <v>143</v>
      </c>
      <c r="T30" s="1517"/>
      <c r="U30" s="492">
        <f t="shared" ref="U30:AI30" si="3">SUM(U7:U28)</f>
        <v>195823</v>
      </c>
      <c r="V30" s="492">
        <f t="shared" si="3"/>
        <v>93431</v>
      </c>
      <c r="W30" s="492">
        <f t="shared" si="3"/>
        <v>250176</v>
      </c>
      <c r="X30" s="492">
        <f t="shared" si="3"/>
        <v>116072</v>
      </c>
      <c r="Y30" s="492">
        <f t="shared" si="3"/>
        <v>196913</v>
      </c>
      <c r="Z30" s="492">
        <f t="shared" si="3"/>
        <v>92610</v>
      </c>
      <c r="AA30" s="492">
        <f t="shared" si="3"/>
        <v>63551</v>
      </c>
      <c r="AB30" s="492">
        <f t="shared" si="3"/>
        <v>30822</v>
      </c>
      <c r="AC30" s="492">
        <f t="shared" si="3"/>
        <v>93527</v>
      </c>
      <c r="AD30" s="492">
        <f t="shared" si="3"/>
        <v>46604</v>
      </c>
      <c r="AE30" s="492">
        <f t="shared" si="3"/>
        <v>799990</v>
      </c>
      <c r="AF30" s="492">
        <f t="shared" si="3"/>
        <v>379539</v>
      </c>
      <c r="AG30" s="492">
        <f t="shared" si="3"/>
        <v>1951</v>
      </c>
      <c r="AH30" s="1391">
        <f t="shared" si="1"/>
        <v>1005</v>
      </c>
      <c r="AI30" s="492">
        <f t="shared" si="3"/>
        <v>946</v>
      </c>
      <c r="AJ30" s="469"/>
      <c r="AK30" s="1516" t="s">
        <v>143</v>
      </c>
      <c r="AL30" s="1517"/>
      <c r="AM30" s="492">
        <f>SUM(AM7:AM28)</f>
        <v>22535</v>
      </c>
      <c r="AN30" s="492">
        <f>SUM(AN7:AN28)</f>
        <v>21681</v>
      </c>
      <c r="AO30" s="492">
        <f>SUM(AO7:AO28)</f>
        <v>20427</v>
      </c>
      <c r="AP30" s="492">
        <f>SUM(AP7:AP28)</f>
        <v>17021</v>
      </c>
      <c r="AQ30" s="492">
        <f>SUM(AQ7:AQ28)</f>
        <v>15265</v>
      </c>
      <c r="AR30" s="492">
        <v>96929</v>
      </c>
      <c r="AS30" s="492">
        <f t="shared" ref="AS30:AX30" si="4">SUM(AS7:AS28)</f>
        <v>1244</v>
      </c>
      <c r="AT30" s="492">
        <f t="shared" si="4"/>
        <v>53388</v>
      </c>
      <c r="AU30" s="492">
        <f t="shared" si="4"/>
        <v>9790</v>
      </c>
      <c r="AV30" s="492">
        <f t="shared" si="4"/>
        <v>63178</v>
      </c>
      <c r="AW30" s="492">
        <f>SUM(AW7:AW28)</f>
        <v>19647</v>
      </c>
      <c r="AX30" s="492">
        <f t="shared" si="4"/>
        <v>4854</v>
      </c>
      <c r="AY30" s="469"/>
      <c r="AZ30" s="471" t="s">
        <v>143</v>
      </c>
      <c r="BA30" s="460"/>
      <c r="BB30" s="492">
        <f t="shared" ref="BB30:BK30" si="5">SUM(BB7:BB28)</f>
        <v>28611</v>
      </c>
      <c r="BC30" s="492">
        <f t="shared" si="5"/>
        <v>29450</v>
      </c>
      <c r="BD30" s="492">
        <f t="shared" si="5"/>
        <v>11422</v>
      </c>
      <c r="BE30" s="492">
        <f t="shared" si="5"/>
        <v>130</v>
      </c>
      <c r="BF30" s="492">
        <f t="shared" si="5"/>
        <v>69613</v>
      </c>
      <c r="BG30" s="492">
        <f t="shared" si="5"/>
        <v>36534</v>
      </c>
      <c r="BH30" s="492">
        <f t="shared" si="5"/>
        <v>2636</v>
      </c>
      <c r="BI30" s="492">
        <f t="shared" si="5"/>
        <v>1328</v>
      </c>
      <c r="BJ30" s="492">
        <f t="shared" si="5"/>
        <v>1912</v>
      </c>
      <c r="BK30" s="492">
        <f t="shared" si="5"/>
        <v>792</v>
      </c>
      <c r="BL30" s="469"/>
      <c r="BM30" s="596">
        <f>+BF30+BH30</f>
        <v>72249</v>
      </c>
      <c r="BN30" s="596">
        <f>+BG30+BI30</f>
        <v>37862</v>
      </c>
      <c r="BO30" s="692"/>
      <c r="BP30" s="692"/>
      <c r="BQ30" s="692"/>
      <c r="BR30" s="692"/>
    </row>
    <row r="31" spans="1:71" s="15" customFormat="1" ht="12.75" customHeight="1">
      <c r="A31" s="120" t="s">
        <v>416</v>
      </c>
      <c r="B31" s="118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560"/>
      <c r="Q31" s="120"/>
      <c r="S31" s="120" t="s">
        <v>424</v>
      </c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560"/>
      <c r="AI31" s="120"/>
      <c r="AK31" s="560" t="s">
        <v>764</v>
      </c>
      <c r="AL31" s="120"/>
      <c r="AM31" s="120"/>
      <c r="AN31" s="120"/>
      <c r="AO31" s="120"/>
      <c r="AP31" s="120"/>
      <c r="AQ31" s="120"/>
      <c r="AR31" s="122"/>
      <c r="AS31" s="120"/>
      <c r="AT31" s="120"/>
      <c r="AU31" s="120"/>
      <c r="AV31" s="120"/>
      <c r="AW31" s="120"/>
      <c r="AX31" s="120"/>
      <c r="AY31" s="121"/>
      <c r="AZ31" s="120" t="s">
        <v>573</v>
      </c>
      <c r="BA31" s="120"/>
      <c r="BB31" s="120"/>
      <c r="BC31" s="120"/>
      <c r="BD31" s="120"/>
      <c r="BE31" s="120"/>
      <c r="BF31" s="120"/>
      <c r="BG31" s="120"/>
      <c r="BH31" s="122"/>
      <c r="BI31" s="120"/>
      <c r="BJ31" s="120"/>
      <c r="BK31" s="120"/>
      <c r="BL31" s="14"/>
      <c r="BM31" s="78"/>
      <c r="BP31" s="475"/>
      <c r="BS31" s="1"/>
    </row>
    <row r="32" spans="1:71" s="15" customFormat="1" ht="12.75" customHeight="1">
      <c r="A32" s="117" t="s">
        <v>227</v>
      </c>
      <c r="B32" s="118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560">
        <f>+M30+O30</f>
        <v>3595041</v>
      </c>
      <c r="N32" s="560">
        <f>+N30+Q30</f>
        <v>1770381</v>
      </c>
      <c r="O32" s="560"/>
      <c r="P32" s="560"/>
      <c r="Q32" s="560"/>
      <c r="R32" s="560"/>
      <c r="S32" s="117" t="s">
        <v>227</v>
      </c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560"/>
      <c r="AI32" s="120"/>
      <c r="AK32" s="117" t="s">
        <v>227</v>
      </c>
      <c r="AL32" s="120"/>
      <c r="AM32" s="120"/>
      <c r="AN32" s="120"/>
      <c r="AO32" s="120"/>
      <c r="AP32" s="120"/>
      <c r="AQ32" s="120"/>
      <c r="AR32" s="122"/>
      <c r="AS32" s="120"/>
      <c r="AT32" s="120"/>
      <c r="AU32" s="120"/>
      <c r="AV32" s="120"/>
      <c r="AW32" s="120"/>
      <c r="AX32" s="120"/>
      <c r="AY32" s="121"/>
      <c r="AZ32" s="117" t="s">
        <v>227</v>
      </c>
      <c r="BA32" s="120"/>
      <c r="BB32" s="120"/>
      <c r="BC32" s="120"/>
      <c r="BD32" s="120"/>
      <c r="BE32" s="120"/>
      <c r="BF32" s="120"/>
      <c r="BG32" s="120"/>
      <c r="BH32" s="122"/>
      <c r="BI32" s="120"/>
      <c r="BJ32" s="120"/>
      <c r="BK32" s="120"/>
      <c r="BL32" s="14"/>
      <c r="BM32" s="78"/>
      <c r="BP32" s="475"/>
      <c r="BS32" s="1"/>
    </row>
    <row r="33" spans="1:71" ht="9" customHeight="1">
      <c r="AN33" s="15"/>
      <c r="AO33" s="15"/>
      <c r="AP33" s="15"/>
      <c r="AQ33" s="15"/>
      <c r="AR33" s="15"/>
    </row>
    <row r="34" spans="1:71" s="1011" customFormat="1" ht="24" customHeight="1">
      <c r="A34" s="1520" t="s">
        <v>6</v>
      </c>
      <c r="B34" s="1512" t="s">
        <v>7</v>
      </c>
      <c r="C34" s="1514" t="s">
        <v>0</v>
      </c>
      <c r="D34" s="1515"/>
      <c r="E34" s="1514" t="s">
        <v>1</v>
      </c>
      <c r="F34" s="1515"/>
      <c r="G34" s="1514" t="s">
        <v>2</v>
      </c>
      <c r="H34" s="1515"/>
      <c r="I34" s="1506" t="s">
        <v>3</v>
      </c>
      <c r="J34" s="1507"/>
      <c r="K34" s="1506" t="s">
        <v>4</v>
      </c>
      <c r="L34" s="1507"/>
      <c r="M34" s="1539" t="s">
        <v>782</v>
      </c>
      <c r="N34" s="1540"/>
      <c r="O34" s="1526" t="s">
        <v>778</v>
      </c>
      <c r="P34" s="1534"/>
      <c r="Q34" s="1535"/>
      <c r="R34" s="1004"/>
      <c r="S34" s="1520" t="s">
        <v>6</v>
      </c>
      <c r="T34" s="1538" t="s">
        <v>7</v>
      </c>
      <c r="U34" s="1506" t="s">
        <v>0</v>
      </c>
      <c r="V34" s="1507"/>
      <c r="W34" s="1506" t="s">
        <v>1</v>
      </c>
      <c r="X34" s="1507"/>
      <c r="Y34" s="1506" t="s">
        <v>2</v>
      </c>
      <c r="Z34" s="1507"/>
      <c r="AA34" s="1506" t="s">
        <v>3</v>
      </c>
      <c r="AB34" s="1507"/>
      <c r="AC34" s="1506" t="s">
        <v>4</v>
      </c>
      <c r="AD34" s="1507"/>
      <c r="AE34" s="1532" t="s">
        <v>781</v>
      </c>
      <c r="AF34" s="1533"/>
      <c r="AG34" s="1526" t="s">
        <v>778</v>
      </c>
      <c r="AH34" s="1534"/>
      <c r="AI34" s="1535"/>
      <c r="AJ34" s="1004"/>
      <c r="AK34" s="1520" t="s">
        <v>6</v>
      </c>
      <c r="AL34" s="1512" t="s">
        <v>7</v>
      </c>
      <c r="AM34" s="998" t="s">
        <v>412</v>
      </c>
      <c r="AN34" s="1005"/>
      <c r="AO34" s="1005"/>
      <c r="AP34" s="1005"/>
      <c r="AQ34" s="1005"/>
      <c r="AR34" s="1005"/>
      <c r="AS34" s="1006"/>
      <c r="AT34" s="1006" t="s">
        <v>141</v>
      </c>
      <c r="AU34" s="1007"/>
      <c r="AV34" s="1008"/>
      <c r="AW34" s="1531" t="s">
        <v>203</v>
      </c>
      <c r="AX34" s="1531"/>
      <c r="AY34" s="5"/>
      <c r="AZ34" s="1523" t="s">
        <v>6</v>
      </c>
      <c r="BA34" s="1512" t="s">
        <v>7</v>
      </c>
      <c r="BB34" s="1529" t="s">
        <v>414</v>
      </c>
      <c r="BC34" s="1530"/>
      <c r="BD34" s="1530"/>
      <c r="BE34" s="1530"/>
      <c r="BF34" s="1530"/>
      <c r="BG34" s="1530"/>
      <c r="BH34" s="1526" t="s">
        <v>777</v>
      </c>
      <c r="BI34" s="1527"/>
      <c r="BJ34" s="1522" t="s">
        <v>167</v>
      </c>
      <c r="BK34" s="1522"/>
      <c r="BL34" s="1009"/>
      <c r="BM34" s="1010"/>
      <c r="BO34" s="1012"/>
      <c r="BP34" s="1012"/>
      <c r="BQ34" s="1012"/>
      <c r="BR34" s="1012"/>
    </row>
    <row r="35" spans="1:71" s="1013" customFormat="1" ht="25.5" customHeight="1">
      <c r="A35" s="1521"/>
      <c r="B35" s="1513"/>
      <c r="C35" s="463" t="s">
        <v>395</v>
      </c>
      <c r="D35" s="463" t="s">
        <v>396</v>
      </c>
      <c r="E35" s="463" t="s">
        <v>395</v>
      </c>
      <c r="F35" s="463" t="s">
        <v>396</v>
      </c>
      <c r="G35" s="463" t="s">
        <v>395</v>
      </c>
      <c r="H35" s="463" t="s">
        <v>396</v>
      </c>
      <c r="I35" s="463" t="s">
        <v>395</v>
      </c>
      <c r="J35" s="463" t="s">
        <v>396</v>
      </c>
      <c r="K35" s="463" t="s">
        <v>395</v>
      </c>
      <c r="L35" s="463" t="s">
        <v>396</v>
      </c>
      <c r="M35" s="463" t="s">
        <v>395</v>
      </c>
      <c r="N35" s="463" t="s">
        <v>396</v>
      </c>
      <c r="O35" s="463" t="s">
        <v>395</v>
      </c>
      <c r="P35" s="1394"/>
      <c r="Q35" s="463" t="s">
        <v>396</v>
      </c>
      <c r="R35" s="5"/>
      <c r="S35" s="1521"/>
      <c r="T35" s="1513"/>
      <c r="U35" s="463" t="s">
        <v>395</v>
      </c>
      <c r="V35" s="463" t="s">
        <v>396</v>
      </c>
      <c r="W35" s="463" t="s">
        <v>395</v>
      </c>
      <c r="X35" s="463" t="s">
        <v>396</v>
      </c>
      <c r="Y35" s="463" t="s">
        <v>395</v>
      </c>
      <c r="Z35" s="463" t="s">
        <v>396</v>
      </c>
      <c r="AA35" s="463" t="s">
        <v>395</v>
      </c>
      <c r="AB35" s="463" t="s">
        <v>396</v>
      </c>
      <c r="AC35" s="463" t="s">
        <v>395</v>
      </c>
      <c r="AD35" s="463" t="s">
        <v>396</v>
      </c>
      <c r="AE35" s="463" t="s">
        <v>395</v>
      </c>
      <c r="AF35" s="463" t="s">
        <v>396</v>
      </c>
      <c r="AG35" s="463" t="s">
        <v>395</v>
      </c>
      <c r="AH35" s="1394"/>
      <c r="AI35" s="463" t="s">
        <v>396</v>
      </c>
      <c r="AJ35" s="5"/>
      <c r="AK35" s="1521"/>
      <c r="AL35" s="1513"/>
      <c r="AM35" s="463" t="s">
        <v>0</v>
      </c>
      <c r="AN35" s="463" t="s">
        <v>1</v>
      </c>
      <c r="AO35" s="463" t="s">
        <v>2</v>
      </c>
      <c r="AP35" s="463" t="s">
        <v>3</v>
      </c>
      <c r="AQ35" s="463" t="s">
        <v>4</v>
      </c>
      <c r="AR35" s="996" t="s">
        <v>779</v>
      </c>
      <c r="AS35" s="996" t="s">
        <v>265</v>
      </c>
      <c r="AT35" s="463" t="s">
        <v>736</v>
      </c>
      <c r="AU35" s="463" t="s">
        <v>156</v>
      </c>
      <c r="AV35" s="463" t="s">
        <v>142</v>
      </c>
      <c r="AW35" s="465" t="s">
        <v>202</v>
      </c>
      <c r="AX35" s="465" t="s">
        <v>201</v>
      </c>
      <c r="AY35" s="5"/>
      <c r="AZ35" s="1523"/>
      <c r="BA35" s="1513"/>
      <c r="BB35" s="463" t="s">
        <v>147</v>
      </c>
      <c r="BC35" s="463" t="s">
        <v>148</v>
      </c>
      <c r="BD35" s="465" t="s">
        <v>149</v>
      </c>
      <c r="BE35" s="465" t="s">
        <v>144</v>
      </c>
      <c r="BF35" s="465" t="s">
        <v>150</v>
      </c>
      <c r="BG35" s="465" t="s">
        <v>151</v>
      </c>
      <c r="BH35" s="465" t="s">
        <v>5</v>
      </c>
      <c r="BI35" s="465" t="s">
        <v>152</v>
      </c>
      <c r="BJ35" s="465" t="s">
        <v>735</v>
      </c>
      <c r="BK35" s="465" t="s">
        <v>145</v>
      </c>
      <c r="BL35" s="5"/>
      <c r="BM35" s="1010"/>
      <c r="BN35" s="1011"/>
      <c r="BO35" s="1012"/>
      <c r="BP35" s="1012"/>
      <c r="BQ35" s="1012"/>
      <c r="BR35" s="1012"/>
      <c r="BS35" s="1011"/>
    </row>
    <row r="36" spans="1:71" s="2" customFormat="1">
      <c r="A36" s="345" t="s">
        <v>8</v>
      </c>
      <c r="B36" s="313"/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03"/>
      <c r="N36" s="303"/>
      <c r="O36" s="346"/>
      <c r="P36" s="1395"/>
      <c r="Q36" s="346"/>
      <c r="R36" s="8"/>
      <c r="S36" s="347" t="s">
        <v>8</v>
      </c>
      <c r="T36" s="348"/>
      <c r="U36" s="349"/>
      <c r="V36" s="349"/>
      <c r="W36" s="349"/>
      <c r="X36" s="349"/>
      <c r="Y36" s="349"/>
      <c r="Z36" s="349"/>
      <c r="AA36" s="349"/>
      <c r="AB36" s="349"/>
      <c r="AC36" s="349"/>
      <c r="AD36" s="349"/>
      <c r="AE36" s="349"/>
      <c r="AF36" s="349"/>
      <c r="AG36" s="349"/>
      <c r="AH36" s="1398"/>
      <c r="AI36" s="349"/>
      <c r="AJ36" s="8"/>
      <c r="AK36" s="347" t="s">
        <v>8</v>
      </c>
      <c r="AL36" s="348"/>
      <c r="AM36" s="349"/>
      <c r="AN36" s="349"/>
      <c r="AO36" s="349"/>
      <c r="AP36" s="349"/>
      <c r="AQ36" s="350"/>
      <c r="AR36" s="350"/>
      <c r="AS36" s="349"/>
      <c r="AT36" s="349"/>
      <c r="AU36" s="349"/>
      <c r="AV36" s="350"/>
      <c r="AW36" s="29"/>
      <c r="AX36" s="336"/>
      <c r="AY36" s="10"/>
      <c r="AZ36" s="347" t="s">
        <v>8</v>
      </c>
      <c r="BA36" s="348"/>
      <c r="BB36" s="349"/>
      <c r="BC36" s="349"/>
      <c r="BD36" s="336"/>
      <c r="BE36" s="336"/>
      <c r="BF36" s="336"/>
      <c r="BG36" s="336"/>
      <c r="BH36" s="351"/>
      <c r="BI36" s="336"/>
      <c r="BJ36" s="336"/>
      <c r="BK36" s="336"/>
      <c r="BL36" s="10"/>
      <c r="BM36" s="40" t="s">
        <v>200</v>
      </c>
      <c r="BN36" s="462" t="s">
        <v>848</v>
      </c>
      <c r="BO36" s="518" t="s">
        <v>849</v>
      </c>
      <c r="BP36" s="518" t="s">
        <v>852</v>
      </c>
      <c r="BQ36" s="518" t="s">
        <v>850</v>
      </c>
      <c r="BR36" s="518" t="s">
        <v>851</v>
      </c>
      <c r="BS36" s="1"/>
    </row>
    <row r="37" spans="1:71" s="3" customFormat="1">
      <c r="A37" s="108" t="s">
        <v>9</v>
      </c>
      <c r="B37" s="125">
        <v>313</v>
      </c>
      <c r="C37" s="49">
        <v>12044</v>
      </c>
      <c r="D37" s="49">
        <v>5824</v>
      </c>
      <c r="E37" s="49">
        <v>10767</v>
      </c>
      <c r="F37" s="49">
        <v>5134</v>
      </c>
      <c r="G37" s="49">
        <v>10218</v>
      </c>
      <c r="H37" s="49">
        <v>4939</v>
      </c>
      <c r="I37" s="49">
        <v>9021</v>
      </c>
      <c r="J37" s="49">
        <v>4602</v>
      </c>
      <c r="K37" s="49">
        <v>7918</v>
      </c>
      <c r="L37" s="49">
        <v>4255</v>
      </c>
      <c r="M37" s="49">
        <f t="shared" ref="M37:N79" si="6">C37+E37+G37+I37+K37</f>
        <v>49968</v>
      </c>
      <c r="N37" s="49">
        <f t="shared" si="6"/>
        <v>24754</v>
      </c>
      <c r="O37" s="49">
        <v>0</v>
      </c>
      <c r="P37" s="1396"/>
      <c r="Q37" s="49">
        <v>0</v>
      </c>
      <c r="S37" s="31" t="s">
        <v>9</v>
      </c>
      <c r="T37" s="43">
        <v>313</v>
      </c>
      <c r="U37" s="51">
        <v>3006</v>
      </c>
      <c r="V37" s="51">
        <v>1350</v>
      </c>
      <c r="W37" s="51">
        <v>2936</v>
      </c>
      <c r="X37" s="51">
        <v>1259</v>
      </c>
      <c r="Y37" s="51">
        <v>2746</v>
      </c>
      <c r="Z37" s="51">
        <v>1191</v>
      </c>
      <c r="AA37" s="51">
        <v>2059</v>
      </c>
      <c r="AB37" s="51">
        <v>1014</v>
      </c>
      <c r="AC37" s="51">
        <v>2189</v>
      </c>
      <c r="AD37" s="51">
        <v>1190</v>
      </c>
      <c r="AE37" s="51">
        <v>12936</v>
      </c>
      <c r="AF37" s="51">
        <v>6004</v>
      </c>
      <c r="AG37" s="51">
        <v>0</v>
      </c>
      <c r="AH37" s="1375"/>
      <c r="AI37" s="51">
        <v>0</v>
      </c>
      <c r="AK37" s="31" t="s">
        <v>9</v>
      </c>
      <c r="AL37" s="43">
        <v>313</v>
      </c>
      <c r="AM37" s="51">
        <v>299</v>
      </c>
      <c r="AN37" s="51">
        <v>298</v>
      </c>
      <c r="AO37" s="51">
        <v>303</v>
      </c>
      <c r="AP37" s="51">
        <v>275</v>
      </c>
      <c r="AQ37" s="51">
        <v>263</v>
      </c>
      <c r="AR37" s="51">
        <v>1438</v>
      </c>
      <c r="AS37" s="51">
        <v>0</v>
      </c>
      <c r="AT37" s="51">
        <v>894</v>
      </c>
      <c r="AU37" s="51">
        <v>202</v>
      </c>
      <c r="AV37" s="51">
        <v>1096</v>
      </c>
      <c r="AW37" s="53">
        <v>245</v>
      </c>
      <c r="AX37" s="27">
        <v>24</v>
      </c>
      <c r="AY37" s="11"/>
      <c r="AZ37" s="31" t="s">
        <v>9</v>
      </c>
      <c r="BA37" s="43">
        <v>313</v>
      </c>
      <c r="BB37" s="35">
        <v>588</v>
      </c>
      <c r="BC37" s="35">
        <v>345</v>
      </c>
      <c r="BD37" s="49">
        <v>239</v>
      </c>
      <c r="BE37" s="53">
        <v>0</v>
      </c>
      <c r="BF37" s="53">
        <v>1172</v>
      </c>
      <c r="BG37" s="53">
        <v>811</v>
      </c>
      <c r="BH37" s="53">
        <v>0</v>
      </c>
      <c r="BI37" s="53">
        <v>0</v>
      </c>
      <c r="BJ37" s="53">
        <v>45</v>
      </c>
      <c r="BK37" s="53">
        <v>26</v>
      </c>
      <c r="BM37" s="11">
        <f>+BC37+BD37</f>
        <v>584</v>
      </c>
      <c r="BN37" s="1379">
        <f>+BC37/BM37</f>
        <v>0.59075342465753422</v>
      </c>
      <c r="BO37" s="1380">
        <f>+BD37/BM37</f>
        <v>0.40924657534246578</v>
      </c>
      <c r="BP37" s="1380"/>
      <c r="BQ37" s="53">
        <f>+BB37+BC37+BD37+BP37</f>
        <v>1172</v>
      </c>
      <c r="BR37" s="1380">
        <f>+BG37/BQ37</f>
        <v>0.69197952218430037</v>
      </c>
      <c r="BS37" s="1"/>
    </row>
    <row r="38" spans="1:71" s="3" customFormat="1">
      <c r="A38" s="108" t="s">
        <v>10</v>
      </c>
      <c r="B38" s="125">
        <v>312</v>
      </c>
      <c r="C38" s="49">
        <v>12068</v>
      </c>
      <c r="D38" s="49">
        <v>6002</v>
      </c>
      <c r="E38" s="49">
        <v>10578</v>
      </c>
      <c r="F38" s="49">
        <v>5121</v>
      </c>
      <c r="G38" s="49">
        <v>9811</v>
      </c>
      <c r="H38" s="49">
        <v>4778</v>
      </c>
      <c r="I38" s="49">
        <v>7912</v>
      </c>
      <c r="J38" s="49">
        <v>3922</v>
      </c>
      <c r="K38" s="49">
        <v>7609</v>
      </c>
      <c r="L38" s="49">
        <v>3835</v>
      </c>
      <c r="M38" s="49">
        <f t="shared" si="6"/>
        <v>47978</v>
      </c>
      <c r="N38" s="49">
        <f t="shared" si="6"/>
        <v>23658</v>
      </c>
      <c r="O38" s="49">
        <v>4608</v>
      </c>
      <c r="P38" s="1396"/>
      <c r="Q38" s="49">
        <v>2333</v>
      </c>
      <c r="S38" s="31" t="s">
        <v>10</v>
      </c>
      <c r="T38" s="43">
        <v>312</v>
      </c>
      <c r="U38" s="51">
        <v>939</v>
      </c>
      <c r="V38" s="51">
        <v>443</v>
      </c>
      <c r="W38" s="51">
        <v>2130</v>
      </c>
      <c r="X38" s="51">
        <v>928</v>
      </c>
      <c r="Y38" s="51">
        <v>1891</v>
      </c>
      <c r="Z38" s="51">
        <v>821</v>
      </c>
      <c r="AA38" s="51">
        <v>563</v>
      </c>
      <c r="AB38" s="51">
        <v>282</v>
      </c>
      <c r="AC38" s="51">
        <v>1303</v>
      </c>
      <c r="AD38" s="51">
        <v>623</v>
      </c>
      <c r="AE38" s="51">
        <v>6826</v>
      </c>
      <c r="AF38" s="51">
        <v>3097</v>
      </c>
      <c r="AG38" s="51">
        <v>10</v>
      </c>
      <c r="AH38" s="1375"/>
      <c r="AI38" s="51">
        <v>5</v>
      </c>
      <c r="AK38" s="31" t="s">
        <v>10</v>
      </c>
      <c r="AL38" s="43">
        <v>312</v>
      </c>
      <c r="AM38" s="51">
        <v>274</v>
      </c>
      <c r="AN38" s="51">
        <v>270</v>
      </c>
      <c r="AO38" s="51">
        <v>271</v>
      </c>
      <c r="AP38" s="51">
        <v>238</v>
      </c>
      <c r="AQ38" s="51">
        <v>236</v>
      </c>
      <c r="AR38" s="51">
        <v>1289</v>
      </c>
      <c r="AS38" s="51">
        <v>112</v>
      </c>
      <c r="AT38" s="51">
        <v>763</v>
      </c>
      <c r="AU38" s="51">
        <v>138</v>
      </c>
      <c r="AV38" s="51">
        <v>901</v>
      </c>
      <c r="AW38" s="49">
        <v>235</v>
      </c>
      <c r="AX38" s="27">
        <v>28</v>
      </c>
      <c r="AZ38" s="31" t="s">
        <v>10</v>
      </c>
      <c r="BA38" s="43">
        <v>312</v>
      </c>
      <c r="BB38" s="51">
        <v>419</v>
      </c>
      <c r="BC38" s="51">
        <v>391</v>
      </c>
      <c r="BD38" s="49">
        <v>190</v>
      </c>
      <c r="BE38" s="49">
        <v>2</v>
      </c>
      <c r="BF38" s="49">
        <v>1002</v>
      </c>
      <c r="BG38" s="49">
        <v>700</v>
      </c>
      <c r="BH38" s="49">
        <v>223</v>
      </c>
      <c r="BI38" s="49">
        <v>123</v>
      </c>
      <c r="BJ38" s="49">
        <v>32</v>
      </c>
      <c r="BK38" s="49">
        <v>11</v>
      </c>
      <c r="BM38" s="11">
        <f t="shared" ref="BM38:BM41" si="7">+BC38+BD38</f>
        <v>581</v>
      </c>
      <c r="BN38" s="1379">
        <f>+BC38/BM38</f>
        <v>0.67297762478485368</v>
      </c>
      <c r="BO38" s="1380">
        <f t="shared" ref="BO38:BO41" si="8">+BD38/BM38</f>
        <v>0.32702237521514632</v>
      </c>
      <c r="BP38" s="1380">
        <v>2</v>
      </c>
      <c r="BQ38" s="53">
        <f t="shared" ref="BQ38:BQ41" si="9">+BB38+BC38+BD38+BP38</f>
        <v>1002</v>
      </c>
      <c r="BR38" s="1380">
        <f t="shared" ref="BR38:BR41" si="10">+BG38/BQ38</f>
        <v>0.69860279441117767</v>
      </c>
      <c r="BS38" s="1"/>
    </row>
    <row r="39" spans="1:71" s="3" customFormat="1">
      <c r="A39" s="108" t="s">
        <v>11</v>
      </c>
      <c r="B39" s="125">
        <v>316</v>
      </c>
      <c r="C39" s="49">
        <v>4974</v>
      </c>
      <c r="D39" s="49">
        <v>2393</v>
      </c>
      <c r="E39" s="49">
        <v>4060</v>
      </c>
      <c r="F39" s="49">
        <v>2026</v>
      </c>
      <c r="G39" s="49">
        <v>3843</v>
      </c>
      <c r="H39" s="49">
        <v>1840</v>
      </c>
      <c r="I39" s="49">
        <v>2588</v>
      </c>
      <c r="J39" s="49">
        <v>1201</v>
      </c>
      <c r="K39" s="49">
        <v>1687</v>
      </c>
      <c r="L39" s="49">
        <v>769</v>
      </c>
      <c r="M39" s="49">
        <f t="shared" si="6"/>
        <v>17152</v>
      </c>
      <c r="N39" s="49">
        <f t="shared" si="6"/>
        <v>8229</v>
      </c>
      <c r="O39" s="49">
        <v>0</v>
      </c>
      <c r="P39" s="1396"/>
      <c r="Q39" s="49">
        <v>0</v>
      </c>
      <c r="S39" s="31" t="s">
        <v>11</v>
      </c>
      <c r="T39" s="43">
        <v>316</v>
      </c>
      <c r="U39" s="51">
        <v>1957</v>
      </c>
      <c r="V39" s="51">
        <v>938</v>
      </c>
      <c r="W39" s="51">
        <v>1360</v>
      </c>
      <c r="X39" s="51">
        <v>636</v>
      </c>
      <c r="Y39" s="51">
        <v>1345</v>
      </c>
      <c r="Z39" s="51">
        <v>616</v>
      </c>
      <c r="AA39" s="51">
        <v>710</v>
      </c>
      <c r="AB39" s="51">
        <v>331</v>
      </c>
      <c r="AC39" s="51">
        <v>382</v>
      </c>
      <c r="AD39" s="51">
        <v>185</v>
      </c>
      <c r="AE39" s="51">
        <v>5754</v>
      </c>
      <c r="AF39" s="51">
        <v>2706</v>
      </c>
      <c r="AG39" s="51">
        <v>0</v>
      </c>
      <c r="AH39" s="1375"/>
      <c r="AI39" s="51">
        <v>0</v>
      </c>
      <c r="AK39" s="31" t="s">
        <v>11</v>
      </c>
      <c r="AL39" s="43">
        <v>316</v>
      </c>
      <c r="AM39" s="51">
        <v>140</v>
      </c>
      <c r="AN39" s="51">
        <v>137</v>
      </c>
      <c r="AO39" s="51">
        <v>137</v>
      </c>
      <c r="AP39" s="51">
        <v>110</v>
      </c>
      <c r="AQ39" s="51">
        <v>87</v>
      </c>
      <c r="AR39" s="51">
        <v>611</v>
      </c>
      <c r="AS39" s="51">
        <v>0</v>
      </c>
      <c r="AT39" s="51">
        <v>287</v>
      </c>
      <c r="AU39" s="51">
        <v>84</v>
      </c>
      <c r="AV39" s="51">
        <v>371</v>
      </c>
      <c r="AW39" s="49">
        <v>120</v>
      </c>
      <c r="AX39" s="27">
        <v>28</v>
      </c>
      <c r="AZ39" s="31" t="s">
        <v>11</v>
      </c>
      <c r="BA39" s="43">
        <v>316</v>
      </c>
      <c r="BB39" s="51">
        <v>179</v>
      </c>
      <c r="BC39" s="51">
        <v>189</v>
      </c>
      <c r="BD39" s="49">
        <v>46</v>
      </c>
      <c r="BE39" s="49">
        <v>0</v>
      </c>
      <c r="BF39" s="49">
        <v>414</v>
      </c>
      <c r="BG39" s="49">
        <v>213</v>
      </c>
      <c r="BH39" s="49">
        <v>0</v>
      </c>
      <c r="BI39" s="49">
        <v>0</v>
      </c>
      <c r="BJ39" s="49">
        <v>7</v>
      </c>
      <c r="BK39" s="49">
        <v>2</v>
      </c>
      <c r="BM39" s="11">
        <f>+BC39+BD39</f>
        <v>235</v>
      </c>
      <c r="BN39" s="1379">
        <f>+BC39/BM39</f>
        <v>0.80425531914893622</v>
      </c>
      <c r="BO39" s="1380">
        <f>+BD39/BM39</f>
        <v>0.19574468085106383</v>
      </c>
      <c r="BP39" s="1380"/>
      <c r="BQ39" s="53">
        <f t="shared" si="9"/>
        <v>414</v>
      </c>
      <c r="BR39" s="1380">
        <f t="shared" si="10"/>
        <v>0.51449275362318836</v>
      </c>
      <c r="BS39" s="1"/>
    </row>
    <row r="40" spans="1:71" s="3" customFormat="1">
      <c r="A40" s="108" t="s">
        <v>12</v>
      </c>
      <c r="B40" s="125">
        <v>317</v>
      </c>
      <c r="C40" s="49">
        <v>4250</v>
      </c>
      <c r="D40" s="49">
        <v>2066</v>
      </c>
      <c r="E40" s="49">
        <v>7171</v>
      </c>
      <c r="F40" s="49">
        <v>3449</v>
      </c>
      <c r="G40" s="49">
        <v>4733</v>
      </c>
      <c r="H40" s="49">
        <v>2264</v>
      </c>
      <c r="I40" s="49">
        <v>2572</v>
      </c>
      <c r="J40" s="49">
        <v>1290</v>
      </c>
      <c r="K40" s="49">
        <v>2343</v>
      </c>
      <c r="L40" s="49">
        <v>1102</v>
      </c>
      <c r="M40" s="49">
        <f t="shared" si="6"/>
        <v>21069</v>
      </c>
      <c r="N40" s="49">
        <f t="shared" si="6"/>
        <v>10171</v>
      </c>
      <c r="O40" s="49">
        <v>0</v>
      </c>
      <c r="P40" s="1396"/>
      <c r="Q40" s="49">
        <v>0</v>
      </c>
      <c r="S40" s="31" t="s">
        <v>12</v>
      </c>
      <c r="T40" s="43">
        <v>317</v>
      </c>
      <c r="U40" s="51">
        <v>84</v>
      </c>
      <c r="V40" s="51">
        <v>38</v>
      </c>
      <c r="W40" s="51">
        <v>3576</v>
      </c>
      <c r="X40" s="51">
        <v>1671</v>
      </c>
      <c r="Y40" s="51">
        <v>1802</v>
      </c>
      <c r="Z40" s="51">
        <v>834</v>
      </c>
      <c r="AA40" s="51">
        <v>88</v>
      </c>
      <c r="AB40" s="51">
        <v>43</v>
      </c>
      <c r="AC40" s="51">
        <v>565</v>
      </c>
      <c r="AD40" s="51">
        <v>258</v>
      </c>
      <c r="AE40" s="51">
        <v>6115</v>
      </c>
      <c r="AF40" s="51">
        <v>2844</v>
      </c>
      <c r="AG40" s="51">
        <v>0</v>
      </c>
      <c r="AH40" s="1375"/>
      <c r="AI40" s="51">
        <v>0</v>
      </c>
      <c r="AK40" s="31" t="s">
        <v>12</v>
      </c>
      <c r="AL40" s="43">
        <v>317</v>
      </c>
      <c r="AM40" s="51">
        <v>159</v>
      </c>
      <c r="AN40" s="51">
        <v>172</v>
      </c>
      <c r="AO40" s="51">
        <v>156</v>
      </c>
      <c r="AP40" s="51">
        <v>134</v>
      </c>
      <c r="AQ40" s="51">
        <v>119</v>
      </c>
      <c r="AR40" s="51">
        <v>740</v>
      </c>
      <c r="AS40" s="51">
        <v>0</v>
      </c>
      <c r="AT40" s="51">
        <v>401</v>
      </c>
      <c r="AU40" s="51">
        <v>56</v>
      </c>
      <c r="AV40" s="51">
        <v>457</v>
      </c>
      <c r="AW40" s="49">
        <v>156</v>
      </c>
      <c r="AX40" s="27">
        <v>23</v>
      </c>
      <c r="AZ40" s="31" t="s">
        <v>12</v>
      </c>
      <c r="BA40" s="43">
        <v>317</v>
      </c>
      <c r="BB40" s="51">
        <v>213</v>
      </c>
      <c r="BC40" s="51">
        <v>197</v>
      </c>
      <c r="BD40" s="49">
        <v>30</v>
      </c>
      <c r="BE40" s="49">
        <v>0</v>
      </c>
      <c r="BF40" s="49">
        <v>440</v>
      </c>
      <c r="BG40" s="49">
        <v>214</v>
      </c>
      <c r="BH40" s="49">
        <v>0</v>
      </c>
      <c r="BI40" s="49">
        <v>0</v>
      </c>
      <c r="BJ40" s="49">
        <v>2</v>
      </c>
      <c r="BK40" s="49">
        <v>0</v>
      </c>
      <c r="BM40" s="11">
        <f t="shared" si="7"/>
        <v>227</v>
      </c>
      <c r="BN40" s="1379">
        <f t="shared" ref="BN40:BN41" si="11">+BC40/BM40</f>
        <v>0.86784140969162993</v>
      </c>
      <c r="BO40" s="1380">
        <f t="shared" si="8"/>
        <v>0.13215859030837004</v>
      </c>
      <c r="BP40" s="1380"/>
      <c r="BQ40" s="53">
        <f t="shared" si="9"/>
        <v>440</v>
      </c>
      <c r="BR40" s="1380">
        <f t="shared" si="10"/>
        <v>0.48636363636363639</v>
      </c>
      <c r="BS40" s="1"/>
    </row>
    <row r="41" spans="1:71" s="3" customFormat="1">
      <c r="A41" s="108" t="s">
        <v>13</v>
      </c>
      <c r="B41" s="125">
        <v>314</v>
      </c>
      <c r="C41" s="49">
        <v>10645</v>
      </c>
      <c r="D41" s="49">
        <v>5132</v>
      </c>
      <c r="E41" s="49">
        <v>12420</v>
      </c>
      <c r="F41" s="49">
        <v>5904</v>
      </c>
      <c r="G41" s="49">
        <v>10453</v>
      </c>
      <c r="H41" s="49">
        <v>5121</v>
      </c>
      <c r="I41" s="49">
        <v>7151</v>
      </c>
      <c r="J41" s="49">
        <v>3644</v>
      </c>
      <c r="K41" s="49">
        <v>6685</v>
      </c>
      <c r="L41" s="49">
        <v>3427</v>
      </c>
      <c r="M41" s="49">
        <f t="shared" si="6"/>
        <v>47354</v>
      </c>
      <c r="N41" s="49">
        <f t="shared" si="6"/>
        <v>23228</v>
      </c>
      <c r="O41" s="49">
        <v>3655</v>
      </c>
      <c r="P41" s="1396"/>
      <c r="Q41" s="49">
        <v>1884</v>
      </c>
      <c r="S41" s="31" t="s">
        <v>13</v>
      </c>
      <c r="T41" s="43">
        <v>314</v>
      </c>
      <c r="U41" s="51">
        <v>379</v>
      </c>
      <c r="V41" s="51">
        <v>160</v>
      </c>
      <c r="W41" s="51">
        <v>3820</v>
      </c>
      <c r="X41" s="51">
        <v>1673</v>
      </c>
      <c r="Y41" s="51">
        <v>2923</v>
      </c>
      <c r="Z41" s="51">
        <v>1297</v>
      </c>
      <c r="AA41" s="51">
        <v>189</v>
      </c>
      <c r="AB41" s="51">
        <v>102</v>
      </c>
      <c r="AC41" s="51">
        <v>1390</v>
      </c>
      <c r="AD41" s="51">
        <v>763</v>
      </c>
      <c r="AE41" s="51">
        <v>8701</v>
      </c>
      <c r="AF41" s="51">
        <v>3995</v>
      </c>
      <c r="AG41" s="51">
        <v>186</v>
      </c>
      <c r="AH41" s="1375"/>
      <c r="AI41" s="51">
        <v>101</v>
      </c>
      <c r="AK41" s="31" t="s">
        <v>13</v>
      </c>
      <c r="AL41" s="43">
        <v>314</v>
      </c>
      <c r="AM41" s="51">
        <v>286</v>
      </c>
      <c r="AN41" s="51">
        <v>303</v>
      </c>
      <c r="AO41" s="51">
        <v>292</v>
      </c>
      <c r="AP41" s="51">
        <v>246</v>
      </c>
      <c r="AQ41" s="51">
        <v>233</v>
      </c>
      <c r="AR41" s="51">
        <v>1360</v>
      </c>
      <c r="AS41" s="51">
        <v>89</v>
      </c>
      <c r="AT41" s="51">
        <v>853</v>
      </c>
      <c r="AU41" s="51">
        <v>187</v>
      </c>
      <c r="AV41" s="51">
        <v>1040</v>
      </c>
      <c r="AW41" s="49">
        <v>271</v>
      </c>
      <c r="AX41" s="27">
        <v>39</v>
      </c>
      <c r="AZ41" s="31" t="s">
        <v>13</v>
      </c>
      <c r="BA41" s="43">
        <v>314</v>
      </c>
      <c r="BB41" s="51">
        <v>442</v>
      </c>
      <c r="BC41" s="51">
        <v>426</v>
      </c>
      <c r="BD41" s="49">
        <v>200</v>
      </c>
      <c r="BE41" s="49">
        <v>1</v>
      </c>
      <c r="BF41" s="49">
        <v>1069</v>
      </c>
      <c r="BG41" s="49">
        <v>770</v>
      </c>
      <c r="BH41" s="49">
        <v>175</v>
      </c>
      <c r="BI41" s="49">
        <v>114</v>
      </c>
      <c r="BJ41" s="49">
        <v>34</v>
      </c>
      <c r="BK41" s="49">
        <v>1</v>
      </c>
      <c r="BM41" s="11">
        <f t="shared" si="7"/>
        <v>626</v>
      </c>
      <c r="BN41" s="1379">
        <f t="shared" si="11"/>
        <v>0.68051118210862616</v>
      </c>
      <c r="BO41" s="1380">
        <f t="shared" si="8"/>
        <v>0.31948881789137379</v>
      </c>
      <c r="BP41" s="1380">
        <v>1</v>
      </c>
      <c r="BQ41" s="53">
        <f t="shared" si="9"/>
        <v>1069</v>
      </c>
      <c r="BR41" s="1380">
        <f t="shared" si="10"/>
        <v>0.72029934518241345</v>
      </c>
      <c r="BS41" s="1"/>
    </row>
    <row r="42" spans="1:71" s="8" customFormat="1">
      <c r="A42" s="302" t="s">
        <v>14</v>
      </c>
      <c r="B42" s="125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49"/>
      <c r="N42" s="49"/>
      <c r="O42" s="29"/>
      <c r="P42" s="1392"/>
      <c r="Q42" s="29"/>
      <c r="S42" s="7" t="s">
        <v>14</v>
      </c>
      <c r="T42" s="42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1399"/>
      <c r="AI42" s="50"/>
      <c r="AK42" s="7" t="s">
        <v>14</v>
      </c>
      <c r="AL42" s="42"/>
      <c r="AM42" s="50"/>
      <c r="AN42" s="50"/>
      <c r="AO42" s="50"/>
      <c r="AP42" s="50"/>
      <c r="AQ42" s="51"/>
      <c r="AR42" s="51"/>
      <c r="AS42" s="50"/>
      <c r="AT42" s="51">
        <f>SUM(AT37:AT41)</f>
        <v>3198</v>
      </c>
      <c r="AU42" s="51">
        <f>SUM(AU37:AU41)</f>
        <v>667</v>
      </c>
      <c r="AV42" s="51"/>
      <c r="AW42" s="29"/>
      <c r="AX42" s="27"/>
      <c r="AZ42" s="7" t="s">
        <v>14</v>
      </c>
      <c r="BA42" s="42"/>
      <c r="BB42" s="50"/>
      <c r="BC42" s="50"/>
      <c r="BD42" s="29"/>
      <c r="BE42" s="29"/>
      <c r="BF42" s="29"/>
      <c r="BG42" s="29"/>
      <c r="BH42" s="51"/>
      <c r="BI42" s="29"/>
      <c r="BJ42" s="29"/>
      <c r="BK42" s="50"/>
      <c r="BM42" s="66"/>
      <c r="BN42" s="3"/>
      <c r="BO42" s="69"/>
      <c r="BP42" s="519"/>
      <c r="BQ42" s="69"/>
      <c r="BR42" s="69"/>
      <c r="BS42" s="1"/>
    </row>
    <row r="43" spans="1:71" s="3" customFormat="1">
      <c r="A43" s="108" t="s">
        <v>15</v>
      </c>
      <c r="B43" s="125">
        <v>202</v>
      </c>
      <c r="C43" s="49">
        <v>11360</v>
      </c>
      <c r="D43" s="49">
        <v>5500</v>
      </c>
      <c r="E43" s="49">
        <v>8302</v>
      </c>
      <c r="F43" s="49">
        <v>3931</v>
      </c>
      <c r="G43" s="49">
        <v>6546</v>
      </c>
      <c r="H43" s="49">
        <v>3327</v>
      </c>
      <c r="I43" s="49">
        <v>4287</v>
      </c>
      <c r="J43" s="49">
        <v>2233</v>
      </c>
      <c r="K43" s="49">
        <v>2877</v>
      </c>
      <c r="L43" s="49">
        <v>1487</v>
      </c>
      <c r="M43" s="49">
        <f t="shared" si="6"/>
        <v>33372</v>
      </c>
      <c r="N43" s="49">
        <f t="shared" si="6"/>
        <v>16478</v>
      </c>
      <c r="O43" s="49">
        <v>0</v>
      </c>
      <c r="P43" s="1396"/>
      <c r="Q43" s="49">
        <v>0</v>
      </c>
      <c r="S43" s="31" t="s">
        <v>15</v>
      </c>
      <c r="T43" s="43">
        <v>202</v>
      </c>
      <c r="U43" s="51">
        <v>3665</v>
      </c>
      <c r="V43" s="51">
        <v>1702</v>
      </c>
      <c r="W43" s="51">
        <v>2637</v>
      </c>
      <c r="X43" s="51">
        <v>1207</v>
      </c>
      <c r="Y43" s="51">
        <v>2122</v>
      </c>
      <c r="Z43" s="51">
        <v>1047</v>
      </c>
      <c r="AA43" s="51">
        <v>971</v>
      </c>
      <c r="AB43" s="51">
        <v>475</v>
      </c>
      <c r="AC43" s="51">
        <v>632</v>
      </c>
      <c r="AD43" s="51">
        <v>337</v>
      </c>
      <c r="AE43" s="51">
        <v>10027</v>
      </c>
      <c r="AF43" s="51">
        <v>4768</v>
      </c>
      <c r="AG43" s="51">
        <v>0</v>
      </c>
      <c r="AH43" s="1375"/>
      <c r="AI43" s="51">
        <v>0</v>
      </c>
      <c r="AK43" s="31" t="s">
        <v>15</v>
      </c>
      <c r="AL43" s="43">
        <v>202</v>
      </c>
      <c r="AM43" s="51">
        <v>257</v>
      </c>
      <c r="AN43" s="51">
        <v>238</v>
      </c>
      <c r="AO43" s="51">
        <v>227</v>
      </c>
      <c r="AP43" s="51">
        <v>188</v>
      </c>
      <c r="AQ43" s="51">
        <v>161</v>
      </c>
      <c r="AR43" s="51">
        <v>1071</v>
      </c>
      <c r="AS43" s="51">
        <v>0</v>
      </c>
      <c r="AT43" s="51">
        <v>691</v>
      </c>
      <c r="AU43" s="51">
        <v>73</v>
      </c>
      <c r="AV43" s="51">
        <v>764</v>
      </c>
      <c r="AW43" s="49">
        <v>206</v>
      </c>
      <c r="AX43" s="27">
        <v>47</v>
      </c>
      <c r="AZ43" s="31" t="s">
        <v>15</v>
      </c>
      <c r="BA43" s="43">
        <v>202</v>
      </c>
      <c r="BB43" s="51">
        <v>295</v>
      </c>
      <c r="BC43" s="51">
        <v>318</v>
      </c>
      <c r="BD43" s="49">
        <v>173</v>
      </c>
      <c r="BE43" s="49">
        <v>0</v>
      </c>
      <c r="BF43" s="49">
        <v>786</v>
      </c>
      <c r="BG43" s="49">
        <v>422</v>
      </c>
      <c r="BH43" s="49">
        <v>0</v>
      </c>
      <c r="BI43" s="49">
        <v>0</v>
      </c>
      <c r="BJ43" s="49">
        <v>15</v>
      </c>
      <c r="BK43" s="49">
        <v>3</v>
      </c>
      <c r="BM43" s="66"/>
      <c r="BO43" s="69"/>
      <c r="BP43" s="519"/>
      <c r="BQ43" s="69"/>
      <c r="BR43" s="69"/>
      <c r="BS43" s="1"/>
    </row>
    <row r="44" spans="1:71" s="3" customFormat="1">
      <c r="A44" s="108" t="s">
        <v>16</v>
      </c>
      <c r="B44" s="125">
        <v>203</v>
      </c>
      <c r="C44" s="49">
        <v>14436</v>
      </c>
      <c r="D44" s="49">
        <v>6869</v>
      </c>
      <c r="E44" s="49">
        <v>11905</v>
      </c>
      <c r="F44" s="49">
        <v>5639</v>
      </c>
      <c r="G44" s="49">
        <v>10356</v>
      </c>
      <c r="H44" s="49">
        <v>4931</v>
      </c>
      <c r="I44" s="49">
        <v>8096</v>
      </c>
      <c r="J44" s="49">
        <v>4039</v>
      </c>
      <c r="K44" s="49">
        <v>6155</v>
      </c>
      <c r="L44" s="49">
        <v>3154</v>
      </c>
      <c r="M44" s="49">
        <f t="shared" si="6"/>
        <v>50948</v>
      </c>
      <c r="N44" s="49">
        <f t="shared" si="6"/>
        <v>24632</v>
      </c>
      <c r="O44" s="49">
        <v>3362</v>
      </c>
      <c r="P44" s="1396"/>
      <c r="Q44" s="49">
        <v>1720</v>
      </c>
      <c r="S44" s="31" t="s">
        <v>16</v>
      </c>
      <c r="T44" s="43">
        <v>203</v>
      </c>
      <c r="U44" s="51">
        <v>4510</v>
      </c>
      <c r="V44" s="51">
        <v>2063</v>
      </c>
      <c r="W44" s="51">
        <v>3604</v>
      </c>
      <c r="X44" s="51">
        <v>1597</v>
      </c>
      <c r="Y44" s="51">
        <v>3129</v>
      </c>
      <c r="Z44" s="51">
        <v>1382</v>
      </c>
      <c r="AA44" s="51">
        <v>1675</v>
      </c>
      <c r="AB44" s="51">
        <v>802</v>
      </c>
      <c r="AC44" s="51">
        <v>1215</v>
      </c>
      <c r="AD44" s="51">
        <v>617</v>
      </c>
      <c r="AE44" s="51">
        <v>14133</v>
      </c>
      <c r="AF44" s="51">
        <v>6461</v>
      </c>
      <c r="AG44" s="51">
        <v>321</v>
      </c>
      <c r="AH44" s="1375"/>
      <c r="AI44" s="51">
        <v>178</v>
      </c>
      <c r="AK44" s="31" t="s">
        <v>16</v>
      </c>
      <c r="AL44" s="43">
        <v>203</v>
      </c>
      <c r="AM44" s="51">
        <v>348</v>
      </c>
      <c r="AN44" s="51">
        <v>339</v>
      </c>
      <c r="AO44" s="51">
        <v>329</v>
      </c>
      <c r="AP44" s="51">
        <v>297</v>
      </c>
      <c r="AQ44" s="51">
        <v>262</v>
      </c>
      <c r="AR44" s="51">
        <v>1575</v>
      </c>
      <c r="AS44" s="51">
        <v>88</v>
      </c>
      <c r="AT44" s="51">
        <v>964</v>
      </c>
      <c r="AU44" s="51">
        <v>182</v>
      </c>
      <c r="AV44" s="51">
        <v>1146</v>
      </c>
      <c r="AW44" s="49">
        <v>304</v>
      </c>
      <c r="AX44" s="27">
        <v>38</v>
      </c>
      <c r="AZ44" s="31" t="s">
        <v>16</v>
      </c>
      <c r="BA44" s="43">
        <v>203</v>
      </c>
      <c r="BB44" s="51">
        <v>579</v>
      </c>
      <c r="BC44" s="51">
        <v>485</v>
      </c>
      <c r="BD44" s="49">
        <v>97</v>
      </c>
      <c r="BE44" s="49">
        <v>0</v>
      </c>
      <c r="BF44" s="49">
        <v>1161</v>
      </c>
      <c r="BG44" s="49">
        <v>745</v>
      </c>
      <c r="BH44" s="49">
        <v>145</v>
      </c>
      <c r="BI44" s="49">
        <v>82</v>
      </c>
      <c r="BJ44" s="49">
        <v>28</v>
      </c>
      <c r="BK44" s="49">
        <v>1</v>
      </c>
      <c r="BM44" s="66"/>
      <c r="BO44" s="69"/>
      <c r="BP44" s="519"/>
      <c r="BQ44" s="69"/>
      <c r="BR44" s="69"/>
      <c r="BS44" s="1"/>
    </row>
    <row r="45" spans="1:71" s="3" customFormat="1">
      <c r="A45" s="108" t="s">
        <v>17</v>
      </c>
      <c r="B45" s="125">
        <v>204</v>
      </c>
      <c r="C45" s="49">
        <v>10895</v>
      </c>
      <c r="D45" s="49">
        <v>5213</v>
      </c>
      <c r="E45" s="49">
        <v>8700</v>
      </c>
      <c r="F45" s="49">
        <v>4115</v>
      </c>
      <c r="G45" s="49">
        <v>8152</v>
      </c>
      <c r="H45" s="49">
        <v>3939</v>
      </c>
      <c r="I45" s="49">
        <v>6647</v>
      </c>
      <c r="J45" s="49">
        <v>3338</v>
      </c>
      <c r="K45" s="49">
        <v>5405</v>
      </c>
      <c r="L45" s="49">
        <v>2842</v>
      </c>
      <c r="M45" s="49">
        <f t="shared" si="6"/>
        <v>39799</v>
      </c>
      <c r="N45" s="49">
        <f t="shared" si="6"/>
        <v>19447</v>
      </c>
      <c r="O45" s="49">
        <v>3336</v>
      </c>
      <c r="P45" s="1396"/>
      <c r="Q45" s="49">
        <v>1672</v>
      </c>
      <c r="S45" s="31" t="s">
        <v>17</v>
      </c>
      <c r="T45" s="43">
        <v>204</v>
      </c>
      <c r="U45" s="51">
        <v>3496</v>
      </c>
      <c r="V45" s="51">
        <v>1531</v>
      </c>
      <c r="W45" s="51">
        <v>2666</v>
      </c>
      <c r="X45" s="51">
        <v>1186</v>
      </c>
      <c r="Y45" s="51">
        <v>2568</v>
      </c>
      <c r="Z45" s="51">
        <v>1172</v>
      </c>
      <c r="AA45" s="51">
        <v>1651</v>
      </c>
      <c r="AB45" s="51">
        <v>786</v>
      </c>
      <c r="AC45" s="51">
        <v>1178</v>
      </c>
      <c r="AD45" s="51">
        <v>629</v>
      </c>
      <c r="AE45" s="51">
        <v>11559</v>
      </c>
      <c r="AF45" s="51">
        <v>5304</v>
      </c>
      <c r="AG45" s="51">
        <v>387</v>
      </c>
      <c r="AH45" s="1375"/>
      <c r="AI45" s="51">
        <v>202</v>
      </c>
      <c r="AK45" s="31" t="s">
        <v>17</v>
      </c>
      <c r="AL45" s="43">
        <v>204</v>
      </c>
      <c r="AM45" s="51">
        <v>319</v>
      </c>
      <c r="AN45" s="51">
        <v>314</v>
      </c>
      <c r="AO45" s="51">
        <v>309</v>
      </c>
      <c r="AP45" s="51">
        <v>295</v>
      </c>
      <c r="AQ45" s="51">
        <v>291</v>
      </c>
      <c r="AR45" s="51">
        <v>1528</v>
      </c>
      <c r="AS45" s="51">
        <v>74</v>
      </c>
      <c r="AT45" s="51">
        <v>1239</v>
      </c>
      <c r="AU45" s="51">
        <v>107</v>
      </c>
      <c r="AV45" s="51">
        <v>1346</v>
      </c>
      <c r="AW45" s="49">
        <v>297</v>
      </c>
      <c r="AX45" s="27">
        <v>18</v>
      </c>
      <c r="AZ45" s="31" t="s">
        <v>17</v>
      </c>
      <c r="BA45" s="43">
        <v>204</v>
      </c>
      <c r="BB45" s="51">
        <v>681</v>
      </c>
      <c r="BC45" s="51">
        <v>268</v>
      </c>
      <c r="BD45" s="49">
        <v>274</v>
      </c>
      <c r="BE45" s="49">
        <v>0</v>
      </c>
      <c r="BF45" s="49">
        <v>1223</v>
      </c>
      <c r="BG45" s="49">
        <v>762</v>
      </c>
      <c r="BH45" s="49">
        <v>147</v>
      </c>
      <c r="BI45" s="49">
        <v>81</v>
      </c>
      <c r="BJ45" s="49">
        <v>23</v>
      </c>
      <c r="BK45" s="49">
        <v>1</v>
      </c>
      <c r="BM45" s="66"/>
      <c r="BO45" s="69"/>
      <c r="BP45" s="519"/>
      <c r="BQ45" s="69"/>
      <c r="BR45" s="69"/>
      <c r="BS45" s="1"/>
    </row>
    <row r="46" spans="1:71" s="3" customFormat="1">
      <c r="A46" s="108" t="s">
        <v>18</v>
      </c>
      <c r="B46" s="125">
        <v>223</v>
      </c>
      <c r="C46" s="49">
        <v>5995</v>
      </c>
      <c r="D46" s="49">
        <v>3011</v>
      </c>
      <c r="E46" s="49">
        <v>4641</v>
      </c>
      <c r="F46" s="49">
        <v>2237</v>
      </c>
      <c r="G46" s="49">
        <v>3935</v>
      </c>
      <c r="H46" s="49">
        <v>1991</v>
      </c>
      <c r="I46" s="49">
        <v>2612</v>
      </c>
      <c r="J46" s="49">
        <v>1400</v>
      </c>
      <c r="K46" s="49">
        <v>1972</v>
      </c>
      <c r="L46" s="49">
        <v>1063</v>
      </c>
      <c r="M46" s="49">
        <f t="shared" si="6"/>
        <v>19155</v>
      </c>
      <c r="N46" s="49">
        <f t="shared" si="6"/>
        <v>9702</v>
      </c>
      <c r="O46" s="49">
        <v>0</v>
      </c>
      <c r="P46" s="1396"/>
      <c r="Q46" s="49">
        <v>0</v>
      </c>
      <c r="S46" s="31" t="s">
        <v>18</v>
      </c>
      <c r="T46" s="43">
        <v>223</v>
      </c>
      <c r="U46" s="51">
        <v>0</v>
      </c>
      <c r="V46" s="51">
        <v>0</v>
      </c>
      <c r="W46" s="51">
        <v>1296</v>
      </c>
      <c r="X46" s="51">
        <v>569</v>
      </c>
      <c r="Y46" s="51">
        <v>1211</v>
      </c>
      <c r="Z46" s="51">
        <v>580</v>
      </c>
      <c r="AA46" s="51">
        <v>5</v>
      </c>
      <c r="AB46" s="51">
        <v>2</v>
      </c>
      <c r="AC46" s="51">
        <v>401</v>
      </c>
      <c r="AD46" s="51">
        <v>232</v>
      </c>
      <c r="AE46" s="51">
        <v>2913</v>
      </c>
      <c r="AF46" s="51">
        <v>1383</v>
      </c>
      <c r="AG46" s="51">
        <v>0</v>
      </c>
      <c r="AH46" s="1375"/>
      <c r="AI46" s="51">
        <v>0</v>
      </c>
      <c r="AK46" s="31" t="s">
        <v>18</v>
      </c>
      <c r="AL46" s="43">
        <v>223</v>
      </c>
      <c r="AM46" s="51">
        <v>140</v>
      </c>
      <c r="AN46" s="51">
        <v>142</v>
      </c>
      <c r="AO46" s="51">
        <v>137</v>
      </c>
      <c r="AP46" s="51">
        <v>108</v>
      </c>
      <c r="AQ46" s="51">
        <v>96</v>
      </c>
      <c r="AR46" s="51">
        <v>623</v>
      </c>
      <c r="AS46" s="51">
        <v>0</v>
      </c>
      <c r="AT46" s="51">
        <v>454</v>
      </c>
      <c r="AU46" s="51">
        <v>43</v>
      </c>
      <c r="AV46" s="51">
        <v>497</v>
      </c>
      <c r="AW46" s="49">
        <v>132</v>
      </c>
      <c r="AX46" s="27">
        <v>29</v>
      </c>
      <c r="AZ46" s="31" t="s">
        <v>18</v>
      </c>
      <c r="BA46" s="43">
        <v>223</v>
      </c>
      <c r="BB46" s="51">
        <v>185</v>
      </c>
      <c r="BC46" s="51">
        <v>222</v>
      </c>
      <c r="BD46" s="49">
        <v>80</v>
      </c>
      <c r="BE46" s="49">
        <v>1</v>
      </c>
      <c r="BF46" s="49">
        <v>488</v>
      </c>
      <c r="BG46" s="49">
        <v>301</v>
      </c>
      <c r="BH46" s="49">
        <v>0</v>
      </c>
      <c r="BI46" s="49">
        <v>0</v>
      </c>
      <c r="BJ46" s="49">
        <v>2</v>
      </c>
      <c r="BK46" s="49">
        <v>1</v>
      </c>
      <c r="BM46" s="66"/>
      <c r="BO46" s="69"/>
      <c r="BP46" s="519"/>
      <c r="BQ46" s="69"/>
      <c r="BR46" s="69"/>
      <c r="BS46" s="1"/>
    </row>
    <row r="47" spans="1:71" s="8" customFormat="1">
      <c r="A47" s="302" t="s">
        <v>19</v>
      </c>
      <c r="B47" s="125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49"/>
      <c r="N47" s="49"/>
      <c r="O47" s="29"/>
      <c r="P47" s="1392"/>
      <c r="Q47" s="29"/>
      <c r="S47" s="7" t="s">
        <v>19</v>
      </c>
      <c r="T47" s="42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1399"/>
      <c r="AI47" s="50"/>
      <c r="AK47" s="7" t="s">
        <v>19</v>
      </c>
      <c r="AL47" s="42"/>
      <c r="AM47" s="50"/>
      <c r="AN47" s="50"/>
      <c r="AO47" s="50"/>
      <c r="AP47" s="50"/>
      <c r="AQ47" s="51"/>
      <c r="AR47" s="51"/>
      <c r="AS47" s="50"/>
      <c r="AT47" s="51"/>
      <c r="AU47" s="51"/>
      <c r="AV47" s="51"/>
      <c r="AW47" s="29"/>
      <c r="AX47" s="27"/>
      <c r="AZ47" s="7" t="s">
        <v>19</v>
      </c>
      <c r="BA47" s="42"/>
      <c r="BB47" s="50"/>
      <c r="BC47" s="50"/>
      <c r="BD47" s="29"/>
      <c r="BE47" s="29"/>
      <c r="BF47" s="29"/>
      <c r="BG47" s="29"/>
      <c r="BH47" s="49"/>
      <c r="BI47" s="29"/>
      <c r="BJ47" s="29"/>
      <c r="BK47" s="29"/>
      <c r="BM47" s="66"/>
      <c r="BN47" s="3"/>
      <c r="BO47" s="69"/>
      <c r="BP47" s="519"/>
      <c r="BQ47" s="69"/>
      <c r="BR47" s="69"/>
      <c r="BS47" s="1"/>
    </row>
    <row r="48" spans="1:71" s="3" customFormat="1">
      <c r="A48" s="108" t="s">
        <v>20</v>
      </c>
      <c r="B48" s="125">
        <v>103</v>
      </c>
      <c r="C48" s="49">
        <v>7805</v>
      </c>
      <c r="D48" s="49">
        <v>3680</v>
      </c>
      <c r="E48" s="49">
        <v>8377</v>
      </c>
      <c r="F48" s="49">
        <v>3966</v>
      </c>
      <c r="G48" s="49">
        <v>8290</v>
      </c>
      <c r="H48" s="49">
        <v>3914</v>
      </c>
      <c r="I48" s="49">
        <v>6637</v>
      </c>
      <c r="J48" s="49">
        <v>3259</v>
      </c>
      <c r="K48" s="49">
        <v>7882</v>
      </c>
      <c r="L48" s="49">
        <v>3972</v>
      </c>
      <c r="M48" s="49">
        <f t="shared" si="6"/>
        <v>38991</v>
      </c>
      <c r="N48" s="49">
        <f t="shared" si="6"/>
        <v>18791</v>
      </c>
      <c r="O48" s="49">
        <v>0</v>
      </c>
      <c r="P48" s="1396"/>
      <c r="Q48" s="49">
        <v>0</v>
      </c>
      <c r="S48" s="31"/>
      <c r="T48" s="43">
        <v>103</v>
      </c>
      <c r="U48" s="51">
        <v>263</v>
      </c>
      <c r="V48" s="51">
        <v>95</v>
      </c>
      <c r="W48" s="51">
        <v>2178</v>
      </c>
      <c r="X48" s="51">
        <v>880</v>
      </c>
      <c r="Y48" s="51">
        <v>2109</v>
      </c>
      <c r="Z48" s="51">
        <v>899</v>
      </c>
      <c r="AA48" s="51">
        <v>258</v>
      </c>
      <c r="AB48" s="51">
        <v>118</v>
      </c>
      <c r="AC48" s="51">
        <v>2229</v>
      </c>
      <c r="AD48" s="51">
        <v>1074</v>
      </c>
      <c r="AE48" s="51">
        <v>7037</v>
      </c>
      <c r="AF48" s="51">
        <v>3066</v>
      </c>
      <c r="AG48" s="51">
        <v>0</v>
      </c>
      <c r="AH48" s="1375"/>
      <c r="AI48" s="51">
        <v>0</v>
      </c>
      <c r="AK48" s="31" t="s">
        <v>20</v>
      </c>
      <c r="AL48" s="43">
        <v>103</v>
      </c>
      <c r="AM48" s="51">
        <v>225</v>
      </c>
      <c r="AN48" s="51">
        <v>231</v>
      </c>
      <c r="AO48" s="51">
        <v>233</v>
      </c>
      <c r="AP48" s="51">
        <v>219</v>
      </c>
      <c r="AQ48" s="51">
        <v>231</v>
      </c>
      <c r="AR48" s="51">
        <v>1139</v>
      </c>
      <c r="AS48" s="51">
        <v>0</v>
      </c>
      <c r="AT48" s="51">
        <v>780</v>
      </c>
      <c r="AU48" s="51">
        <v>49</v>
      </c>
      <c r="AV48" s="51">
        <v>829</v>
      </c>
      <c r="AW48" s="49">
        <v>200</v>
      </c>
      <c r="AX48" s="27">
        <v>3</v>
      </c>
      <c r="AZ48" s="31" t="s">
        <v>20</v>
      </c>
      <c r="BA48" s="43">
        <v>103</v>
      </c>
      <c r="BB48" s="51">
        <v>442</v>
      </c>
      <c r="BC48" s="51">
        <v>344</v>
      </c>
      <c r="BD48" s="49">
        <v>123</v>
      </c>
      <c r="BE48" s="49">
        <v>0</v>
      </c>
      <c r="BF48" s="49">
        <v>909</v>
      </c>
      <c r="BG48" s="49">
        <v>690</v>
      </c>
      <c r="BH48" s="49">
        <v>0</v>
      </c>
      <c r="BI48" s="49">
        <v>0</v>
      </c>
      <c r="BJ48" s="49">
        <v>35</v>
      </c>
      <c r="BK48" s="49">
        <v>21</v>
      </c>
      <c r="BM48" s="11">
        <f>+BC48+BD48</f>
        <v>467</v>
      </c>
      <c r="BN48" s="1379">
        <f>+BC48/BM48</f>
        <v>0.7366167023554604</v>
      </c>
      <c r="BO48" s="1380">
        <f>+BD48/BM48</f>
        <v>0.2633832976445396</v>
      </c>
      <c r="BP48" s="49">
        <v>0</v>
      </c>
      <c r="BQ48" s="53">
        <f>+BB48+BC48+BD48+BP48</f>
        <v>909</v>
      </c>
      <c r="BR48" s="1380">
        <f>+BG48/BQ48</f>
        <v>0.75907590759075905</v>
      </c>
      <c r="BS48" s="1"/>
    </row>
    <row r="49" spans="1:71" s="3" customFormat="1">
      <c r="A49" s="108" t="s">
        <v>21</v>
      </c>
      <c r="B49" s="125">
        <v>115</v>
      </c>
      <c r="C49" s="49">
        <v>4661</v>
      </c>
      <c r="D49" s="49">
        <v>2208</v>
      </c>
      <c r="E49" s="49">
        <v>4846</v>
      </c>
      <c r="F49" s="49">
        <v>2249</v>
      </c>
      <c r="G49" s="49">
        <v>4471</v>
      </c>
      <c r="H49" s="49">
        <v>2128</v>
      </c>
      <c r="I49" s="49">
        <v>3644</v>
      </c>
      <c r="J49" s="49">
        <v>1802</v>
      </c>
      <c r="K49" s="49">
        <v>3154</v>
      </c>
      <c r="L49" s="49">
        <v>1633</v>
      </c>
      <c r="M49" s="49">
        <f t="shared" si="6"/>
        <v>20776</v>
      </c>
      <c r="N49" s="49">
        <f t="shared" si="6"/>
        <v>10020</v>
      </c>
      <c r="O49" s="49">
        <v>0</v>
      </c>
      <c r="P49" s="1396"/>
      <c r="Q49" s="49">
        <v>0</v>
      </c>
      <c r="S49" s="31" t="s">
        <v>21</v>
      </c>
      <c r="T49" s="43">
        <v>115</v>
      </c>
      <c r="U49" s="51">
        <v>356</v>
      </c>
      <c r="V49" s="51">
        <v>144</v>
      </c>
      <c r="W49" s="51">
        <v>936</v>
      </c>
      <c r="X49" s="51">
        <v>379</v>
      </c>
      <c r="Y49" s="51">
        <v>847</v>
      </c>
      <c r="Z49" s="51">
        <v>353</v>
      </c>
      <c r="AA49" s="51">
        <v>291</v>
      </c>
      <c r="AB49" s="51">
        <v>141</v>
      </c>
      <c r="AC49" s="51">
        <v>448</v>
      </c>
      <c r="AD49" s="51">
        <v>237</v>
      </c>
      <c r="AE49" s="51">
        <v>2878</v>
      </c>
      <c r="AF49" s="51">
        <v>1254</v>
      </c>
      <c r="AG49" s="51">
        <v>0</v>
      </c>
      <c r="AH49" s="1375"/>
      <c r="AI49" s="51">
        <v>0</v>
      </c>
      <c r="AK49" s="31" t="s">
        <v>21</v>
      </c>
      <c r="AL49" s="43">
        <v>115</v>
      </c>
      <c r="AM49" s="51">
        <v>126</v>
      </c>
      <c r="AN49" s="51">
        <v>132</v>
      </c>
      <c r="AO49" s="51">
        <v>128</v>
      </c>
      <c r="AP49" s="51">
        <v>122</v>
      </c>
      <c r="AQ49" s="51">
        <v>121</v>
      </c>
      <c r="AR49" s="51">
        <v>629</v>
      </c>
      <c r="AS49" s="51">
        <v>0</v>
      </c>
      <c r="AT49" s="51">
        <v>458</v>
      </c>
      <c r="AU49" s="51">
        <v>68</v>
      </c>
      <c r="AV49" s="51">
        <v>526</v>
      </c>
      <c r="AW49" s="49">
        <v>118</v>
      </c>
      <c r="AX49" s="27">
        <v>3</v>
      </c>
      <c r="AZ49" s="31" t="s">
        <v>21</v>
      </c>
      <c r="BA49" s="43">
        <v>115</v>
      </c>
      <c r="BB49" s="51">
        <v>188</v>
      </c>
      <c r="BC49" s="51">
        <v>234</v>
      </c>
      <c r="BD49" s="49">
        <v>102</v>
      </c>
      <c r="BE49" s="49">
        <v>1</v>
      </c>
      <c r="BF49" s="49">
        <v>525</v>
      </c>
      <c r="BG49" s="49">
        <v>340</v>
      </c>
      <c r="BH49" s="49">
        <v>0</v>
      </c>
      <c r="BI49" s="49">
        <v>0</v>
      </c>
      <c r="BJ49" s="49">
        <v>2</v>
      </c>
      <c r="BK49" s="49">
        <v>3</v>
      </c>
      <c r="BM49" s="11">
        <f>+BC49+BD49</f>
        <v>336</v>
      </c>
      <c r="BN49" s="1379">
        <f>+BC49/BM49</f>
        <v>0.6964285714285714</v>
      </c>
      <c r="BO49" s="1380">
        <f t="shared" ref="BO49" si="12">+BD49/BM49</f>
        <v>0.30357142857142855</v>
      </c>
      <c r="BP49" s="49">
        <v>1</v>
      </c>
      <c r="BQ49" s="53">
        <f t="shared" ref="BQ49:BQ52" si="13">+BB49+BC49+BD49+BP49</f>
        <v>525</v>
      </c>
      <c r="BR49" s="1380">
        <f t="shared" ref="BR49:BR52" si="14">+BG49/BQ49</f>
        <v>0.64761904761904765</v>
      </c>
      <c r="BS49" s="1"/>
    </row>
    <row r="50" spans="1:71" s="3" customFormat="1">
      <c r="A50" s="108" t="s">
        <v>22</v>
      </c>
      <c r="B50" s="125">
        <v>107</v>
      </c>
      <c r="C50" s="49">
        <v>6953</v>
      </c>
      <c r="D50" s="49">
        <v>3340</v>
      </c>
      <c r="E50" s="49">
        <v>8303</v>
      </c>
      <c r="F50" s="49">
        <v>3921</v>
      </c>
      <c r="G50" s="49">
        <v>7852</v>
      </c>
      <c r="H50" s="49">
        <v>3707</v>
      </c>
      <c r="I50" s="49">
        <v>5631</v>
      </c>
      <c r="J50" s="49">
        <v>2757</v>
      </c>
      <c r="K50" s="49">
        <v>5920</v>
      </c>
      <c r="L50" s="49">
        <v>3036</v>
      </c>
      <c r="M50" s="49">
        <f t="shared" si="6"/>
        <v>34659</v>
      </c>
      <c r="N50" s="49">
        <f t="shared" si="6"/>
        <v>16761</v>
      </c>
      <c r="O50" s="49">
        <v>0</v>
      </c>
      <c r="P50" s="1396"/>
      <c r="Q50" s="49">
        <v>0</v>
      </c>
      <c r="S50" s="31" t="s">
        <v>22</v>
      </c>
      <c r="T50" s="43">
        <v>107</v>
      </c>
      <c r="U50" s="51">
        <v>114</v>
      </c>
      <c r="V50" s="51">
        <v>40</v>
      </c>
      <c r="W50" s="51">
        <v>2444</v>
      </c>
      <c r="X50" s="51">
        <v>1031</v>
      </c>
      <c r="Y50" s="51">
        <v>2365</v>
      </c>
      <c r="Z50" s="51">
        <v>1017</v>
      </c>
      <c r="AA50" s="51">
        <v>131</v>
      </c>
      <c r="AB50" s="51">
        <v>56</v>
      </c>
      <c r="AC50" s="51">
        <v>1444</v>
      </c>
      <c r="AD50" s="51">
        <v>719</v>
      </c>
      <c r="AE50" s="51">
        <v>6498</v>
      </c>
      <c r="AF50" s="51">
        <v>2863</v>
      </c>
      <c r="AG50" s="51">
        <v>0</v>
      </c>
      <c r="AH50" s="1375"/>
      <c r="AI50" s="51">
        <v>0</v>
      </c>
      <c r="AK50" s="31" t="s">
        <v>22</v>
      </c>
      <c r="AL50" s="43">
        <v>107</v>
      </c>
      <c r="AM50" s="51">
        <v>278</v>
      </c>
      <c r="AN50" s="51">
        <v>285</v>
      </c>
      <c r="AO50" s="51">
        <v>290</v>
      </c>
      <c r="AP50" s="51">
        <v>274</v>
      </c>
      <c r="AQ50" s="51">
        <v>281</v>
      </c>
      <c r="AR50" s="51">
        <v>1408</v>
      </c>
      <c r="AS50" s="51">
        <v>0</v>
      </c>
      <c r="AT50" s="52">
        <v>807</v>
      </c>
      <c r="AU50" s="52">
        <v>51</v>
      </c>
      <c r="AV50" s="52">
        <v>858</v>
      </c>
      <c r="AW50" s="49">
        <v>266</v>
      </c>
      <c r="AX50" s="27">
        <v>4</v>
      </c>
      <c r="AZ50" s="31" t="s">
        <v>22</v>
      </c>
      <c r="BA50" s="43">
        <v>107</v>
      </c>
      <c r="BB50" s="51">
        <v>336</v>
      </c>
      <c r="BC50" s="51">
        <v>441</v>
      </c>
      <c r="BD50" s="49">
        <v>138</v>
      </c>
      <c r="BE50" s="49">
        <v>1</v>
      </c>
      <c r="BF50" s="49">
        <v>916</v>
      </c>
      <c r="BG50" s="49">
        <v>509</v>
      </c>
      <c r="BH50" s="49">
        <v>0</v>
      </c>
      <c r="BI50" s="49">
        <v>0</v>
      </c>
      <c r="BJ50" s="49">
        <v>4</v>
      </c>
      <c r="BK50" s="49">
        <v>1</v>
      </c>
      <c r="BM50" s="11">
        <f>+BC50+BD50</f>
        <v>579</v>
      </c>
      <c r="BN50" s="1379">
        <f>+BC50/BM50</f>
        <v>0.76165803108808294</v>
      </c>
      <c r="BO50" s="1380">
        <f>+BD50/BM50</f>
        <v>0.23834196891191708</v>
      </c>
      <c r="BP50" s="49">
        <v>1</v>
      </c>
      <c r="BQ50" s="53">
        <f t="shared" si="13"/>
        <v>916</v>
      </c>
      <c r="BR50" s="1380">
        <f t="shared" si="14"/>
        <v>0.55567685589519655</v>
      </c>
      <c r="BS50" s="1"/>
    </row>
    <row r="51" spans="1:71" s="3" customFormat="1">
      <c r="A51" s="108" t="s">
        <v>23</v>
      </c>
      <c r="B51" s="125">
        <v>104</v>
      </c>
      <c r="C51" s="49">
        <v>6553</v>
      </c>
      <c r="D51" s="49">
        <v>3175</v>
      </c>
      <c r="E51" s="49">
        <v>5803</v>
      </c>
      <c r="F51" s="49">
        <v>2770</v>
      </c>
      <c r="G51" s="49">
        <v>5327</v>
      </c>
      <c r="H51" s="49">
        <v>2593</v>
      </c>
      <c r="I51" s="49">
        <v>3667</v>
      </c>
      <c r="J51" s="49">
        <v>1761</v>
      </c>
      <c r="K51" s="49">
        <v>2765</v>
      </c>
      <c r="L51" s="49">
        <v>1425</v>
      </c>
      <c r="M51" s="49">
        <f t="shared" si="6"/>
        <v>24115</v>
      </c>
      <c r="N51" s="49">
        <f t="shared" si="6"/>
        <v>11724</v>
      </c>
      <c r="O51" s="49">
        <v>1358</v>
      </c>
      <c r="P51" s="1396"/>
      <c r="Q51" s="49">
        <v>657</v>
      </c>
      <c r="S51" s="31" t="s">
        <v>23</v>
      </c>
      <c r="T51" s="43">
        <v>104</v>
      </c>
      <c r="U51" s="51">
        <v>1229</v>
      </c>
      <c r="V51" s="51">
        <v>559</v>
      </c>
      <c r="W51" s="51">
        <v>1468</v>
      </c>
      <c r="X51" s="51">
        <v>645</v>
      </c>
      <c r="Y51" s="51">
        <v>1331</v>
      </c>
      <c r="Z51" s="51">
        <v>585</v>
      </c>
      <c r="AA51" s="51">
        <v>635</v>
      </c>
      <c r="AB51" s="51">
        <v>297</v>
      </c>
      <c r="AC51" s="51">
        <v>659</v>
      </c>
      <c r="AD51" s="51">
        <v>363</v>
      </c>
      <c r="AE51" s="51">
        <v>5322</v>
      </c>
      <c r="AF51" s="51">
        <v>2449</v>
      </c>
      <c r="AG51" s="51">
        <v>61</v>
      </c>
      <c r="AH51" s="1375"/>
      <c r="AI51" s="51">
        <v>19</v>
      </c>
      <c r="AK51" s="31" t="s">
        <v>23</v>
      </c>
      <c r="AL51" s="43">
        <v>104</v>
      </c>
      <c r="AM51" s="52">
        <v>181</v>
      </c>
      <c r="AN51" s="52">
        <v>181</v>
      </c>
      <c r="AO51" s="52">
        <v>180</v>
      </c>
      <c r="AP51" s="52">
        <v>161</v>
      </c>
      <c r="AQ51" s="52">
        <v>153</v>
      </c>
      <c r="AR51" s="51">
        <v>856</v>
      </c>
      <c r="AS51" s="52">
        <v>47</v>
      </c>
      <c r="AT51" s="51">
        <v>460</v>
      </c>
      <c r="AU51" s="51">
        <v>115</v>
      </c>
      <c r="AV51" s="51">
        <v>575</v>
      </c>
      <c r="AW51" s="49">
        <v>172</v>
      </c>
      <c r="AX51" s="27">
        <v>22</v>
      </c>
      <c r="AZ51" s="31" t="s">
        <v>23</v>
      </c>
      <c r="BA51" s="43">
        <v>104</v>
      </c>
      <c r="BB51" s="52">
        <v>210</v>
      </c>
      <c r="BC51" s="52">
        <v>249</v>
      </c>
      <c r="BD51" s="49">
        <v>64</v>
      </c>
      <c r="BE51" s="49">
        <v>1</v>
      </c>
      <c r="BF51" s="49">
        <v>524</v>
      </c>
      <c r="BG51" s="49">
        <v>278</v>
      </c>
      <c r="BH51" s="49">
        <v>125</v>
      </c>
      <c r="BI51" s="49">
        <v>77</v>
      </c>
      <c r="BJ51" s="49">
        <v>4</v>
      </c>
      <c r="BK51" s="49">
        <v>2</v>
      </c>
      <c r="BM51" s="11">
        <f t="shared" ref="BM51:BM52" si="15">+BC51+BD51</f>
        <v>313</v>
      </c>
      <c r="BN51" s="1379">
        <f t="shared" ref="BN51:BN52" si="16">+BC51/BM51</f>
        <v>0.79552715654952078</v>
      </c>
      <c r="BO51" s="1380">
        <f t="shared" ref="BO51:BO52" si="17">+BD51/BM51</f>
        <v>0.20447284345047922</v>
      </c>
      <c r="BP51" s="49">
        <v>1</v>
      </c>
      <c r="BQ51" s="53">
        <f t="shared" si="13"/>
        <v>524</v>
      </c>
      <c r="BR51" s="1380">
        <f t="shared" si="14"/>
        <v>0.53053435114503822</v>
      </c>
      <c r="BS51" s="1"/>
    </row>
    <row r="52" spans="1:71" s="3" customFormat="1">
      <c r="A52" s="108" t="s">
        <v>24</v>
      </c>
      <c r="B52" s="125">
        <v>117</v>
      </c>
      <c r="C52" s="49">
        <v>9959</v>
      </c>
      <c r="D52" s="49">
        <v>4701</v>
      </c>
      <c r="E52" s="49">
        <v>8864</v>
      </c>
      <c r="F52" s="49">
        <v>4189</v>
      </c>
      <c r="G52" s="49">
        <v>8951</v>
      </c>
      <c r="H52" s="49">
        <v>4304</v>
      </c>
      <c r="I52" s="49">
        <v>8537</v>
      </c>
      <c r="J52" s="49">
        <v>4152</v>
      </c>
      <c r="K52" s="49">
        <v>8114</v>
      </c>
      <c r="L52" s="49">
        <v>4072</v>
      </c>
      <c r="M52" s="49">
        <f t="shared" si="6"/>
        <v>44425</v>
      </c>
      <c r="N52" s="49">
        <f t="shared" si="6"/>
        <v>21418</v>
      </c>
      <c r="O52" s="49">
        <v>0</v>
      </c>
      <c r="P52" s="1396"/>
      <c r="Q52" s="49">
        <v>0</v>
      </c>
      <c r="S52" s="31" t="s">
        <v>24</v>
      </c>
      <c r="T52" s="43">
        <v>117</v>
      </c>
      <c r="U52" s="51">
        <v>1892</v>
      </c>
      <c r="V52" s="51">
        <v>809</v>
      </c>
      <c r="W52" s="51">
        <v>1937</v>
      </c>
      <c r="X52" s="51">
        <v>822</v>
      </c>
      <c r="Y52" s="51">
        <v>2130</v>
      </c>
      <c r="Z52" s="51">
        <v>895</v>
      </c>
      <c r="AA52" s="51">
        <v>1696</v>
      </c>
      <c r="AB52" s="51">
        <v>770</v>
      </c>
      <c r="AC52" s="51">
        <v>1905</v>
      </c>
      <c r="AD52" s="51">
        <v>961</v>
      </c>
      <c r="AE52" s="51">
        <v>9560</v>
      </c>
      <c r="AF52" s="51">
        <v>4257</v>
      </c>
      <c r="AG52" s="51">
        <v>0</v>
      </c>
      <c r="AH52" s="1375"/>
      <c r="AI52" s="51">
        <v>0</v>
      </c>
      <c r="AK52" s="31" t="s">
        <v>24</v>
      </c>
      <c r="AL52" s="43">
        <v>117</v>
      </c>
      <c r="AM52" s="51">
        <v>195</v>
      </c>
      <c r="AN52" s="51">
        <v>185</v>
      </c>
      <c r="AO52" s="51">
        <v>198</v>
      </c>
      <c r="AP52" s="51">
        <v>193</v>
      </c>
      <c r="AQ52" s="51">
        <v>191</v>
      </c>
      <c r="AR52" s="51">
        <v>962</v>
      </c>
      <c r="AS52" s="51">
        <v>0</v>
      </c>
      <c r="AT52" s="51">
        <v>679</v>
      </c>
      <c r="AU52" s="51">
        <v>31</v>
      </c>
      <c r="AV52" s="51">
        <v>710</v>
      </c>
      <c r="AW52" s="49">
        <v>137</v>
      </c>
      <c r="AX52" s="27">
        <v>0</v>
      </c>
      <c r="AZ52" s="31" t="s">
        <v>24</v>
      </c>
      <c r="BA52" s="43">
        <v>117</v>
      </c>
      <c r="BB52" s="51">
        <v>538</v>
      </c>
      <c r="BC52" s="51">
        <v>282</v>
      </c>
      <c r="BD52" s="49">
        <v>88</v>
      </c>
      <c r="BE52" s="49">
        <v>6</v>
      </c>
      <c r="BF52" s="49">
        <v>914</v>
      </c>
      <c r="BG52" s="49">
        <v>771</v>
      </c>
      <c r="BH52" s="49">
        <v>0</v>
      </c>
      <c r="BI52" s="49">
        <v>0</v>
      </c>
      <c r="BJ52" s="49">
        <v>98</v>
      </c>
      <c r="BK52" s="49">
        <v>57</v>
      </c>
      <c r="BM52" s="11">
        <f t="shared" si="15"/>
        <v>370</v>
      </c>
      <c r="BN52" s="1379">
        <f t="shared" si="16"/>
        <v>0.76216216216216215</v>
      </c>
      <c r="BO52" s="1380">
        <f t="shared" si="17"/>
        <v>0.23783783783783785</v>
      </c>
      <c r="BP52" s="49">
        <v>6</v>
      </c>
      <c r="BQ52" s="53">
        <f t="shared" si="13"/>
        <v>914</v>
      </c>
      <c r="BR52" s="1380">
        <f t="shared" si="14"/>
        <v>0.84354485776805255</v>
      </c>
      <c r="BS52" s="1"/>
    </row>
    <row r="53" spans="1:71" s="3" customFormat="1">
      <c r="A53" s="108" t="s">
        <v>25</v>
      </c>
      <c r="B53" s="125">
        <v>102</v>
      </c>
      <c r="C53" s="49">
        <v>5877</v>
      </c>
      <c r="D53" s="49">
        <v>2860</v>
      </c>
      <c r="E53" s="49">
        <v>6738</v>
      </c>
      <c r="F53" s="49">
        <v>3008</v>
      </c>
      <c r="G53" s="49">
        <v>6926</v>
      </c>
      <c r="H53" s="49">
        <v>3165</v>
      </c>
      <c r="I53" s="49">
        <v>5539</v>
      </c>
      <c r="J53" s="49">
        <v>2640</v>
      </c>
      <c r="K53" s="49">
        <v>6114</v>
      </c>
      <c r="L53" s="49">
        <v>3108</v>
      </c>
      <c r="M53" s="49">
        <f t="shared" si="6"/>
        <v>31194</v>
      </c>
      <c r="N53" s="49">
        <f t="shared" si="6"/>
        <v>14781</v>
      </c>
      <c r="O53" s="49">
        <v>0</v>
      </c>
      <c r="P53" s="1396"/>
      <c r="Q53" s="49">
        <v>0</v>
      </c>
      <c r="S53" s="31" t="s">
        <v>25</v>
      </c>
      <c r="T53" s="43">
        <v>102</v>
      </c>
      <c r="U53" s="51">
        <v>35</v>
      </c>
      <c r="V53" s="51">
        <v>14</v>
      </c>
      <c r="W53" s="51">
        <v>1743</v>
      </c>
      <c r="X53" s="51">
        <v>674</v>
      </c>
      <c r="Y53" s="51">
        <v>1931</v>
      </c>
      <c r="Z53" s="51">
        <v>825</v>
      </c>
      <c r="AA53" s="51">
        <v>72</v>
      </c>
      <c r="AB53" s="51">
        <v>36</v>
      </c>
      <c r="AC53" s="51">
        <v>1219</v>
      </c>
      <c r="AD53" s="51">
        <v>623</v>
      </c>
      <c r="AE53" s="51">
        <v>5000</v>
      </c>
      <c r="AF53" s="51">
        <v>2172</v>
      </c>
      <c r="AG53" s="51">
        <v>0</v>
      </c>
      <c r="AH53" s="1375"/>
      <c r="AI53" s="51">
        <v>0</v>
      </c>
      <c r="AK53" s="31" t="s">
        <v>25</v>
      </c>
      <c r="AL53" s="43">
        <v>102</v>
      </c>
      <c r="AM53" s="51">
        <v>187</v>
      </c>
      <c r="AN53" s="51">
        <v>192</v>
      </c>
      <c r="AO53" s="51">
        <v>201</v>
      </c>
      <c r="AP53" s="51">
        <v>188</v>
      </c>
      <c r="AQ53" s="51">
        <v>201</v>
      </c>
      <c r="AR53" s="51">
        <v>969</v>
      </c>
      <c r="AS53" s="51">
        <v>0</v>
      </c>
      <c r="AT53" s="51">
        <v>723</v>
      </c>
      <c r="AU53" s="51">
        <v>23</v>
      </c>
      <c r="AV53" s="51">
        <v>746</v>
      </c>
      <c r="AW53" s="49">
        <v>169</v>
      </c>
      <c r="AX53" s="27">
        <v>3</v>
      </c>
      <c r="AZ53" s="31" t="s">
        <v>25</v>
      </c>
      <c r="BA53" s="43">
        <v>102</v>
      </c>
      <c r="BB53" s="51">
        <v>449</v>
      </c>
      <c r="BC53" s="51">
        <v>298</v>
      </c>
      <c r="BD53" s="49">
        <v>92</v>
      </c>
      <c r="BE53" s="49">
        <v>0</v>
      </c>
      <c r="BF53" s="49">
        <v>839</v>
      </c>
      <c r="BG53" s="49">
        <v>658</v>
      </c>
      <c r="BH53" s="49">
        <v>0</v>
      </c>
      <c r="BI53" s="49">
        <v>0</v>
      </c>
      <c r="BJ53" s="49">
        <v>43</v>
      </c>
      <c r="BK53" s="49">
        <v>48</v>
      </c>
      <c r="BM53" s="11">
        <f>+BC53+BD53</f>
        <v>390</v>
      </c>
      <c r="BN53" s="1379">
        <f>+BC53/BM53</f>
        <v>0.76410256410256405</v>
      </c>
      <c r="BO53" s="1380">
        <f>+BD53/BM53</f>
        <v>0.23589743589743589</v>
      </c>
      <c r="BP53" s="49">
        <v>0</v>
      </c>
      <c r="BQ53" s="53">
        <f t="shared" ref="BQ53:BQ55" si="18">+BB53+BC53+BD53+BP53</f>
        <v>839</v>
      </c>
      <c r="BR53" s="1380">
        <f t="shared" ref="BR53:BR55" si="19">+BG53/BQ53</f>
        <v>0.78426698450536347</v>
      </c>
      <c r="BS53" s="1"/>
    </row>
    <row r="54" spans="1:71" s="3" customFormat="1">
      <c r="A54" s="108" t="s">
        <v>26</v>
      </c>
      <c r="B54" s="125">
        <v>101</v>
      </c>
      <c r="C54" s="49">
        <v>12127</v>
      </c>
      <c r="D54" s="49">
        <v>5883</v>
      </c>
      <c r="E54" s="49">
        <v>13156</v>
      </c>
      <c r="F54" s="49">
        <v>6188</v>
      </c>
      <c r="G54" s="49">
        <v>13311</v>
      </c>
      <c r="H54" s="49">
        <v>6483</v>
      </c>
      <c r="I54" s="49">
        <v>11758</v>
      </c>
      <c r="J54" s="49">
        <v>5747</v>
      </c>
      <c r="K54" s="49">
        <v>13422</v>
      </c>
      <c r="L54" s="49">
        <v>6771</v>
      </c>
      <c r="M54" s="49">
        <f t="shared" si="6"/>
        <v>63774</v>
      </c>
      <c r="N54" s="49">
        <f t="shared" si="6"/>
        <v>31072</v>
      </c>
      <c r="O54" s="49">
        <v>0</v>
      </c>
      <c r="P54" s="1396"/>
      <c r="Q54" s="49">
        <v>0</v>
      </c>
      <c r="S54" s="31" t="s">
        <v>26</v>
      </c>
      <c r="T54" s="43">
        <v>101</v>
      </c>
      <c r="U54" s="51">
        <v>868</v>
      </c>
      <c r="V54" s="51">
        <v>362</v>
      </c>
      <c r="W54" s="51">
        <v>2923</v>
      </c>
      <c r="X54" s="51">
        <v>1161</v>
      </c>
      <c r="Y54" s="51">
        <v>2728</v>
      </c>
      <c r="Z54" s="51">
        <v>1157</v>
      </c>
      <c r="AA54" s="51">
        <v>881</v>
      </c>
      <c r="AB54" s="51">
        <v>405</v>
      </c>
      <c r="AC54" s="51">
        <v>2708</v>
      </c>
      <c r="AD54" s="51">
        <v>1378</v>
      </c>
      <c r="AE54" s="51">
        <v>10108</v>
      </c>
      <c r="AF54" s="51">
        <v>4463</v>
      </c>
      <c r="AG54" s="51">
        <v>0</v>
      </c>
      <c r="AH54" s="1375"/>
      <c r="AI54" s="51">
        <v>0</v>
      </c>
      <c r="AK54" s="31" t="s">
        <v>26</v>
      </c>
      <c r="AL54" s="43">
        <v>101</v>
      </c>
      <c r="AM54" s="51">
        <v>215</v>
      </c>
      <c r="AN54" s="51">
        <v>229</v>
      </c>
      <c r="AO54" s="51">
        <v>246</v>
      </c>
      <c r="AP54" s="51">
        <v>224</v>
      </c>
      <c r="AQ54" s="51">
        <v>258</v>
      </c>
      <c r="AR54" s="51">
        <v>1172</v>
      </c>
      <c r="AS54" s="51">
        <v>0</v>
      </c>
      <c r="AT54" s="51">
        <v>727</v>
      </c>
      <c r="AU54" s="51">
        <v>10</v>
      </c>
      <c r="AV54" s="51">
        <v>737</v>
      </c>
      <c r="AW54" s="49">
        <v>92</v>
      </c>
      <c r="AX54" s="27">
        <v>0</v>
      </c>
      <c r="AZ54" s="31" t="s">
        <v>26</v>
      </c>
      <c r="BA54" s="43">
        <v>101</v>
      </c>
      <c r="BB54" s="51">
        <v>775</v>
      </c>
      <c r="BC54" s="51">
        <v>257</v>
      </c>
      <c r="BD54" s="49">
        <v>138</v>
      </c>
      <c r="BE54" s="49">
        <v>1</v>
      </c>
      <c r="BF54" s="49">
        <v>1171</v>
      </c>
      <c r="BG54" s="49">
        <v>1111</v>
      </c>
      <c r="BH54" s="49">
        <v>0</v>
      </c>
      <c r="BI54" s="49">
        <v>0</v>
      </c>
      <c r="BJ54" s="49">
        <v>183</v>
      </c>
      <c r="BK54" s="49">
        <v>161</v>
      </c>
      <c r="BM54" s="11">
        <f t="shared" ref="BM54:BM55" si="20">+BC54+BD54</f>
        <v>395</v>
      </c>
      <c r="BN54" s="1379">
        <f t="shared" ref="BN54:BN55" si="21">+BC54/BM54</f>
        <v>0.65063291139240509</v>
      </c>
      <c r="BO54" s="1380">
        <f t="shared" ref="BO54:BO55" si="22">+BD54/BM54</f>
        <v>0.34936708860759491</v>
      </c>
      <c r="BP54" s="49">
        <v>1</v>
      </c>
      <c r="BQ54" s="53">
        <f t="shared" si="18"/>
        <v>1171</v>
      </c>
      <c r="BR54" s="1380">
        <f t="shared" si="19"/>
        <v>0.94876174210076858</v>
      </c>
      <c r="BS54" s="1"/>
    </row>
    <row r="55" spans="1:71" s="3" customFormat="1">
      <c r="A55" s="108" t="s">
        <v>27</v>
      </c>
      <c r="B55" s="125">
        <v>106</v>
      </c>
      <c r="C55" s="49">
        <v>6961</v>
      </c>
      <c r="D55" s="49">
        <v>3390</v>
      </c>
      <c r="E55" s="49">
        <v>7414</v>
      </c>
      <c r="F55" s="49">
        <v>3401</v>
      </c>
      <c r="G55" s="49">
        <v>7338</v>
      </c>
      <c r="H55" s="49">
        <v>3414</v>
      </c>
      <c r="I55" s="49">
        <v>6057</v>
      </c>
      <c r="J55" s="49">
        <v>2888</v>
      </c>
      <c r="K55" s="49">
        <v>6111</v>
      </c>
      <c r="L55" s="49">
        <v>3004</v>
      </c>
      <c r="M55" s="49">
        <f t="shared" si="6"/>
        <v>33881</v>
      </c>
      <c r="N55" s="49">
        <f t="shared" si="6"/>
        <v>16097</v>
      </c>
      <c r="O55" s="49">
        <v>0</v>
      </c>
      <c r="P55" s="1396"/>
      <c r="Q55" s="49">
        <v>0</v>
      </c>
      <c r="S55" s="31" t="s">
        <v>27</v>
      </c>
      <c r="T55" s="43">
        <v>106</v>
      </c>
      <c r="U55" s="51">
        <v>571</v>
      </c>
      <c r="V55" s="51">
        <v>228</v>
      </c>
      <c r="W55" s="51">
        <v>1801</v>
      </c>
      <c r="X55" s="51">
        <v>676</v>
      </c>
      <c r="Y55" s="51">
        <v>1894</v>
      </c>
      <c r="Z55" s="51">
        <v>731</v>
      </c>
      <c r="AA55" s="51">
        <v>495</v>
      </c>
      <c r="AB55" s="51">
        <v>212</v>
      </c>
      <c r="AC55" s="51">
        <v>1191</v>
      </c>
      <c r="AD55" s="51">
        <v>600</v>
      </c>
      <c r="AE55" s="51">
        <v>5952</v>
      </c>
      <c r="AF55" s="51">
        <v>2447</v>
      </c>
      <c r="AG55" s="51">
        <v>0</v>
      </c>
      <c r="AH55" s="1375"/>
      <c r="AI55" s="51">
        <v>0</v>
      </c>
      <c r="AK55" s="31" t="s">
        <v>27</v>
      </c>
      <c r="AL55" s="43">
        <v>106</v>
      </c>
      <c r="AM55" s="51">
        <v>258</v>
      </c>
      <c r="AN55" s="51">
        <v>262</v>
      </c>
      <c r="AO55" s="51">
        <v>266</v>
      </c>
      <c r="AP55" s="51">
        <v>255</v>
      </c>
      <c r="AQ55" s="51">
        <v>252</v>
      </c>
      <c r="AR55" s="51">
        <v>1293</v>
      </c>
      <c r="AS55" s="51">
        <v>0</v>
      </c>
      <c r="AT55" s="51">
        <v>985</v>
      </c>
      <c r="AU55" s="51">
        <v>46</v>
      </c>
      <c r="AV55" s="51">
        <v>1031</v>
      </c>
      <c r="AW55" s="49">
        <v>255</v>
      </c>
      <c r="AX55" s="27">
        <v>13</v>
      </c>
      <c r="AZ55" s="31" t="s">
        <v>27</v>
      </c>
      <c r="BA55" s="43">
        <v>106</v>
      </c>
      <c r="BB55" s="51">
        <v>524</v>
      </c>
      <c r="BC55" s="51">
        <v>306</v>
      </c>
      <c r="BD55" s="49">
        <v>146</v>
      </c>
      <c r="BE55" s="49">
        <v>0</v>
      </c>
      <c r="BF55" s="49">
        <v>976</v>
      </c>
      <c r="BG55" s="49">
        <v>720</v>
      </c>
      <c r="BH55" s="49">
        <v>0</v>
      </c>
      <c r="BI55" s="49">
        <v>0</v>
      </c>
      <c r="BJ55" s="49">
        <v>9</v>
      </c>
      <c r="BK55" s="49">
        <v>6</v>
      </c>
      <c r="BM55" s="11">
        <f t="shared" si="20"/>
        <v>452</v>
      </c>
      <c r="BN55" s="1379">
        <f t="shared" si="21"/>
        <v>0.67699115044247793</v>
      </c>
      <c r="BO55" s="1380">
        <f t="shared" si="22"/>
        <v>0.32300884955752213</v>
      </c>
      <c r="BP55" s="49">
        <v>0</v>
      </c>
      <c r="BQ55" s="53">
        <f t="shared" si="18"/>
        <v>976</v>
      </c>
      <c r="BR55" s="1380">
        <f t="shared" si="19"/>
        <v>0.73770491803278693</v>
      </c>
      <c r="BS55" s="1"/>
    </row>
    <row r="56" spans="1:71" s="8" customFormat="1">
      <c r="A56" s="302" t="s">
        <v>28</v>
      </c>
      <c r="B56" s="125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49"/>
      <c r="N56" s="49"/>
      <c r="O56" s="29"/>
      <c r="P56" s="1392"/>
      <c r="Q56" s="29"/>
      <c r="S56" s="7" t="s">
        <v>28</v>
      </c>
      <c r="T56" s="42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1399"/>
      <c r="AI56" s="50"/>
      <c r="AK56" s="7" t="s">
        <v>28</v>
      </c>
      <c r="AL56" s="42"/>
      <c r="AM56" s="50"/>
      <c r="AN56" s="50"/>
      <c r="AO56" s="50"/>
      <c r="AP56" s="50"/>
      <c r="AQ56" s="51"/>
      <c r="AR56" s="51"/>
      <c r="AS56" s="50"/>
      <c r="AT56" s="51"/>
      <c r="AU56" s="51"/>
      <c r="AV56" s="51"/>
      <c r="AW56" s="29"/>
      <c r="AX56" s="27"/>
      <c r="AZ56" s="7" t="s">
        <v>28</v>
      </c>
      <c r="BA56" s="42"/>
      <c r="BB56" s="50"/>
      <c r="BC56" s="50"/>
      <c r="BD56" s="29"/>
      <c r="BE56" s="29"/>
      <c r="BF56" s="29"/>
      <c r="BG56" s="29"/>
      <c r="BH56" s="49"/>
      <c r="BI56" s="29"/>
      <c r="BJ56" s="29"/>
      <c r="BK56" s="29"/>
      <c r="BM56" s="66"/>
      <c r="BN56" s="3"/>
      <c r="BO56" s="69"/>
      <c r="BP56" s="519"/>
      <c r="BQ56" s="69"/>
      <c r="BR56" s="69"/>
      <c r="BS56" s="1"/>
    </row>
    <row r="57" spans="1:71" s="3" customFormat="1">
      <c r="A57" s="108" t="s">
        <v>29</v>
      </c>
      <c r="B57" s="125">
        <v>305</v>
      </c>
      <c r="C57" s="49">
        <v>22657</v>
      </c>
      <c r="D57" s="49">
        <v>10949</v>
      </c>
      <c r="E57" s="49">
        <v>17165</v>
      </c>
      <c r="F57" s="49">
        <v>8290</v>
      </c>
      <c r="G57" s="49">
        <v>14704</v>
      </c>
      <c r="H57" s="49">
        <v>7306</v>
      </c>
      <c r="I57" s="49">
        <v>9672</v>
      </c>
      <c r="J57" s="49">
        <v>4914</v>
      </c>
      <c r="K57" s="49">
        <v>8733</v>
      </c>
      <c r="L57" s="49">
        <v>4238</v>
      </c>
      <c r="M57" s="49">
        <f t="shared" si="6"/>
        <v>72931</v>
      </c>
      <c r="N57" s="49">
        <f t="shared" si="6"/>
        <v>35697</v>
      </c>
      <c r="O57" s="49">
        <v>4059</v>
      </c>
      <c r="P57" s="1396"/>
      <c r="Q57" s="49">
        <v>1978</v>
      </c>
      <c r="S57" s="31" t="s">
        <v>29</v>
      </c>
      <c r="T57" s="43">
        <v>305</v>
      </c>
      <c r="U57" s="51">
        <v>4890</v>
      </c>
      <c r="V57" s="51">
        <v>2339</v>
      </c>
      <c r="W57" s="51">
        <v>5898</v>
      </c>
      <c r="X57" s="51">
        <v>2699</v>
      </c>
      <c r="Y57" s="51">
        <v>5002</v>
      </c>
      <c r="Z57" s="51">
        <v>2438</v>
      </c>
      <c r="AA57" s="51">
        <v>1372</v>
      </c>
      <c r="AB57" s="51">
        <v>681</v>
      </c>
      <c r="AC57" s="51">
        <v>2117</v>
      </c>
      <c r="AD57" s="51">
        <v>1006</v>
      </c>
      <c r="AE57" s="51">
        <v>19279</v>
      </c>
      <c r="AF57" s="51">
        <v>9163</v>
      </c>
      <c r="AG57" s="51">
        <v>214</v>
      </c>
      <c r="AH57" s="1375"/>
      <c r="AI57" s="51">
        <v>99</v>
      </c>
      <c r="AK57" s="31" t="s">
        <v>29</v>
      </c>
      <c r="AL57" s="43">
        <v>305</v>
      </c>
      <c r="AM57" s="51">
        <v>359</v>
      </c>
      <c r="AN57" s="51">
        <v>350</v>
      </c>
      <c r="AO57" s="51">
        <v>342</v>
      </c>
      <c r="AP57" s="51">
        <v>264</v>
      </c>
      <c r="AQ57" s="51">
        <v>254</v>
      </c>
      <c r="AR57" s="51">
        <v>1569</v>
      </c>
      <c r="AS57" s="51">
        <v>88</v>
      </c>
      <c r="AT57" s="51">
        <v>689</v>
      </c>
      <c r="AU57" s="51">
        <v>385</v>
      </c>
      <c r="AV57" s="51">
        <v>1074</v>
      </c>
      <c r="AW57" s="49">
        <v>282</v>
      </c>
      <c r="AX57" s="27">
        <v>62</v>
      </c>
      <c r="AZ57" s="31" t="s">
        <v>29</v>
      </c>
      <c r="BA57" s="43">
        <v>305</v>
      </c>
      <c r="BB57" s="51">
        <v>546</v>
      </c>
      <c r="BC57" s="51">
        <v>639</v>
      </c>
      <c r="BD57" s="49">
        <v>104</v>
      </c>
      <c r="BE57" s="49">
        <v>1</v>
      </c>
      <c r="BF57" s="49">
        <v>1290</v>
      </c>
      <c r="BG57" s="49">
        <v>571</v>
      </c>
      <c r="BH57" s="49">
        <v>175</v>
      </c>
      <c r="BI57" s="49">
        <v>71</v>
      </c>
      <c r="BJ57" s="49">
        <v>24</v>
      </c>
      <c r="BK57" s="49">
        <v>2</v>
      </c>
      <c r="BM57" s="11">
        <f>+BC57+BD57</f>
        <v>743</v>
      </c>
      <c r="BN57" s="1379">
        <f>+BC57/BM57</f>
        <v>0.86002691790040375</v>
      </c>
      <c r="BO57" s="1380">
        <f>+BD57/BM57</f>
        <v>0.13997308209959622</v>
      </c>
      <c r="BP57" s="49">
        <v>0</v>
      </c>
      <c r="BQ57" s="53">
        <f>+BB57+BC57+BD57+BP57</f>
        <v>1289</v>
      </c>
      <c r="BR57" s="1380">
        <f>+BG57/BQ57</f>
        <v>0.44297905352986811</v>
      </c>
      <c r="BS57" s="1"/>
    </row>
    <row r="58" spans="1:71" s="3" customFormat="1">
      <c r="A58" s="108" t="s">
        <v>30</v>
      </c>
      <c r="B58" s="125">
        <v>304</v>
      </c>
      <c r="C58" s="49">
        <v>11171</v>
      </c>
      <c r="D58" s="49">
        <v>5318</v>
      </c>
      <c r="E58" s="49">
        <v>10061</v>
      </c>
      <c r="F58" s="49">
        <v>4852</v>
      </c>
      <c r="G58" s="49">
        <v>10204</v>
      </c>
      <c r="H58" s="49">
        <v>4992</v>
      </c>
      <c r="I58" s="49">
        <v>7909</v>
      </c>
      <c r="J58" s="49">
        <v>3861</v>
      </c>
      <c r="K58" s="49">
        <v>7136</v>
      </c>
      <c r="L58" s="49">
        <v>3481</v>
      </c>
      <c r="M58" s="49">
        <f t="shared" si="6"/>
        <v>46481</v>
      </c>
      <c r="N58" s="49">
        <f t="shared" si="6"/>
        <v>22504</v>
      </c>
      <c r="O58" s="49">
        <v>0</v>
      </c>
      <c r="P58" s="1396"/>
      <c r="Q58" s="49">
        <v>0</v>
      </c>
      <c r="S58" s="31" t="s">
        <v>30</v>
      </c>
      <c r="T58" s="43">
        <v>304</v>
      </c>
      <c r="U58" s="51">
        <v>3132</v>
      </c>
      <c r="V58" s="51">
        <v>1364</v>
      </c>
      <c r="W58" s="51">
        <v>4043</v>
      </c>
      <c r="X58" s="51">
        <v>1844</v>
      </c>
      <c r="Y58" s="51">
        <v>3865</v>
      </c>
      <c r="Z58" s="51">
        <v>1813</v>
      </c>
      <c r="AA58" s="51">
        <v>1761</v>
      </c>
      <c r="AB58" s="51">
        <v>833</v>
      </c>
      <c r="AC58" s="51">
        <v>1740</v>
      </c>
      <c r="AD58" s="51">
        <v>831</v>
      </c>
      <c r="AE58" s="51">
        <v>14541</v>
      </c>
      <c r="AF58" s="51">
        <v>6685</v>
      </c>
      <c r="AG58" s="51">
        <v>0</v>
      </c>
      <c r="AH58" s="1375"/>
      <c r="AI58" s="51">
        <v>0</v>
      </c>
      <c r="AK58" s="31" t="s">
        <v>30</v>
      </c>
      <c r="AL58" s="43">
        <v>304</v>
      </c>
      <c r="AM58" s="51">
        <v>257</v>
      </c>
      <c r="AN58" s="51">
        <v>256</v>
      </c>
      <c r="AO58" s="51">
        <v>267</v>
      </c>
      <c r="AP58" s="51">
        <v>201</v>
      </c>
      <c r="AQ58" s="51">
        <v>198</v>
      </c>
      <c r="AR58" s="51">
        <v>1179</v>
      </c>
      <c r="AS58" s="51">
        <v>0</v>
      </c>
      <c r="AT58" s="51">
        <v>887</v>
      </c>
      <c r="AU58" s="51">
        <v>100</v>
      </c>
      <c r="AV58" s="51">
        <v>987</v>
      </c>
      <c r="AW58" s="49">
        <v>233</v>
      </c>
      <c r="AX58" s="27">
        <v>59</v>
      </c>
      <c r="AZ58" s="31" t="s">
        <v>30</v>
      </c>
      <c r="BA58" s="43">
        <v>304</v>
      </c>
      <c r="BB58" s="51">
        <v>327</v>
      </c>
      <c r="BC58" s="51">
        <v>481</v>
      </c>
      <c r="BD58" s="49">
        <v>140</v>
      </c>
      <c r="BE58" s="49">
        <v>0</v>
      </c>
      <c r="BF58" s="49">
        <v>948</v>
      </c>
      <c r="BG58" s="49">
        <v>364</v>
      </c>
      <c r="BH58" s="49">
        <v>0</v>
      </c>
      <c r="BI58" s="49">
        <v>0</v>
      </c>
      <c r="BJ58" s="49">
        <v>3</v>
      </c>
      <c r="BK58" s="49">
        <v>0</v>
      </c>
      <c r="BM58" s="11">
        <f>+BC58+BD58</f>
        <v>621</v>
      </c>
      <c r="BN58" s="1379">
        <f>+BC58/BM58</f>
        <v>0.77455716586151369</v>
      </c>
      <c r="BO58" s="1380">
        <f t="shared" ref="BO58" si="23">+BD58/BM58</f>
        <v>0.22544283413848631</v>
      </c>
      <c r="BP58" s="49">
        <v>1</v>
      </c>
      <c r="BQ58" s="53">
        <f t="shared" ref="BQ58:BQ61" si="24">+BB58+BC58+BD58+BP58</f>
        <v>949</v>
      </c>
      <c r="BR58" s="1380">
        <f t="shared" ref="BR58:BR61" si="25">+BG58/BQ58</f>
        <v>0.38356164383561642</v>
      </c>
      <c r="BS58" s="1"/>
    </row>
    <row r="59" spans="1:71" s="3" customFormat="1">
      <c r="A59" s="108" t="s">
        <v>31</v>
      </c>
      <c r="B59" s="125">
        <v>303</v>
      </c>
      <c r="C59" s="49">
        <v>11723</v>
      </c>
      <c r="D59" s="49">
        <v>5502</v>
      </c>
      <c r="E59" s="49">
        <v>10429</v>
      </c>
      <c r="F59" s="49">
        <v>5001</v>
      </c>
      <c r="G59" s="49">
        <v>10094</v>
      </c>
      <c r="H59" s="49">
        <v>4832</v>
      </c>
      <c r="I59" s="49">
        <v>7090</v>
      </c>
      <c r="J59" s="49">
        <v>3360</v>
      </c>
      <c r="K59" s="49">
        <v>7553</v>
      </c>
      <c r="L59" s="49">
        <v>3539</v>
      </c>
      <c r="M59" s="49">
        <f t="shared" si="6"/>
        <v>46889</v>
      </c>
      <c r="N59" s="49">
        <f t="shared" si="6"/>
        <v>22234</v>
      </c>
      <c r="O59" s="49">
        <v>0</v>
      </c>
      <c r="P59" s="1396"/>
      <c r="Q59" s="49">
        <v>0</v>
      </c>
      <c r="S59" s="31" t="s">
        <v>31</v>
      </c>
      <c r="T59" s="43">
        <v>303</v>
      </c>
      <c r="U59" s="52">
        <v>3353</v>
      </c>
      <c r="V59" s="52">
        <v>1542</v>
      </c>
      <c r="W59" s="52">
        <v>4829</v>
      </c>
      <c r="X59" s="52">
        <v>2157</v>
      </c>
      <c r="Y59" s="52">
        <v>4371</v>
      </c>
      <c r="Z59" s="52">
        <v>2016</v>
      </c>
      <c r="AA59" s="52">
        <v>1763</v>
      </c>
      <c r="AB59" s="52">
        <v>819</v>
      </c>
      <c r="AC59" s="52">
        <v>3378</v>
      </c>
      <c r="AD59" s="52">
        <v>1608</v>
      </c>
      <c r="AE59" s="52">
        <v>17694</v>
      </c>
      <c r="AF59" s="52">
        <v>8142</v>
      </c>
      <c r="AG59" s="52">
        <v>0</v>
      </c>
      <c r="AH59" s="1400"/>
      <c r="AI59" s="52">
        <v>0</v>
      </c>
      <c r="AK59" s="31" t="s">
        <v>31</v>
      </c>
      <c r="AL59" s="43">
        <v>303</v>
      </c>
      <c r="AM59" s="51">
        <v>235</v>
      </c>
      <c r="AN59" s="51">
        <v>239</v>
      </c>
      <c r="AO59" s="51">
        <v>251</v>
      </c>
      <c r="AP59" s="51">
        <v>186</v>
      </c>
      <c r="AQ59" s="51">
        <v>196</v>
      </c>
      <c r="AR59" s="51">
        <v>1107</v>
      </c>
      <c r="AS59" s="51">
        <v>0</v>
      </c>
      <c r="AT59" s="51">
        <v>655</v>
      </c>
      <c r="AU59" s="51">
        <v>93</v>
      </c>
      <c r="AV59" s="51">
        <v>748</v>
      </c>
      <c r="AW59" s="49">
        <v>201</v>
      </c>
      <c r="AX59" s="27">
        <v>37</v>
      </c>
      <c r="AZ59" s="31" t="s">
        <v>31</v>
      </c>
      <c r="BA59" s="43">
        <v>303</v>
      </c>
      <c r="BB59" s="51">
        <v>355</v>
      </c>
      <c r="BC59" s="51">
        <v>440</v>
      </c>
      <c r="BD59" s="49">
        <v>123</v>
      </c>
      <c r="BE59" s="49">
        <v>0</v>
      </c>
      <c r="BF59" s="49">
        <v>918</v>
      </c>
      <c r="BG59" s="49">
        <v>382</v>
      </c>
      <c r="BH59" s="49">
        <v>0</v>
      </c>
      <c r="BI59" s="49">
        <v>0</v>
      </c>
      <c r="BJ59" s="49">
        <v>5</v>
      </c>
      <c r="BK59" s="49">
        <v>0</v>
      </c>
      <c r="BM59" s="11">
        <f>+BC59+BD59</f>
        <v>563</v>
      </c>
      <c r="BN59" s="1379">
        <f>+BC59/BM59</f>
        <v>0.78152753108348139</v>
      </c>
      <c r="BO59" s="1380">
        <f>+BD59/BM59</f>
        <v>0.21847246891651864</v>
      </c>
      <c r="BP59" s="49">
        <v>1</v>
      </c>
      <c r="BQ59" s="53">
        <f t="shared" si="24"/>
        <v>919</v>
      </c>
      <c r="BR59" s="1380">
        <f t="shared" si="25"/>
        <v>0.41566920565832427</v>
      </c>
      <c r="BS59" s="1"/>
    </row>
    <row r="60" spans="1:71" s="3" customFormat="1">
      <c r="A60" s="108" t="s">
        <v>32</v>
      </c>
      <c r="B60" s="125">
        <v>302</v>
      </c>
      <c r="C60" s="49">
        <v>597</v>
      </c>
      <c r="D60" s="49">
        <v>295</v>
      </c>
      <c r="E60" s="49">
        <v>929</v>
      </c>
      <c r="F60" s="49">
        <v>408</v>
      </c>
      <c r="G60" s="49">
        <v>912</v>
      </c>
      <c r="H60" s="49">
        <v>429</v>
      </c>
      <c r="I60" s="49">
        <v>699</v>
      </c>
      <c r="J60" s="49">
        <v>341</v>
      </c>
      <c r="K60" s="49">
        <v>943</v>
      </c>
      <c r="L60" s="49">
        <v>483</v>
      </c>
      <c r="M60" s="49">
        <f t="shared" si="6"/>
        <v>4080</v>
      </c>
      <c r="N60" s="49">
        <f t="shared" si="6"/>
        <v>1956</v>
      </c>
      <c r="O60" s="49">
        <v>0</v>
      </c>
      <c r="P60" s="1396"/>
      <c r="Q60" s="49">
        <v>0</v>
      </c>
      <c r="S60" s="31" t="s">
        <v>32</v>
      </c>
      <c r="T60" s="43">
        <v>302</v>
      </c>
      <c r="U60" s="51">
        <v>0</v>
      </c>
      <c r="V60" s="51">
        <v>0</v>
      </c>
      <c r="W60" s="51">
        <v>454</v>
      </c>
      <c r="X60" s="51">
        <v>183</v>
      </c>
      <c r="Y60" s="51">
        <v>343</v>
      </c>
      <c r="Z60" s="51">
        <v>143</v>
      </c>
      <c r="AA60" s="51">
        <v>0</v>
      </c>
      <c r="AB60" s="51">
        <v>0</v>
      </c>
      <c r="AC60" s="51">
        <v>334</v>
      </c>
      <c r="AD60" s="51">
        <v>186</v>
      </c>
      <c r="AE60" s="51">
        <v>1131</v>
      </c>
      <c r="AF60" s="51">
        <v>512</v>
      </c>
      <c r="AG60" s="51">
        <v>0</v>
      </c>
      <c r="AH60" s="1375"/>
      <c r="AI60" s="51">
        <v>0</v>
      </c>
      <c r="AK60" s="31" t="s">
        <v>32</v>
      </c>
      <c r="AL60" s="43">
        <v>302</v>
      </c>
      <c r="AM60" s="51">
        <v>19</v>
      </c>
      <c r="AN60" s="51">
        <v>22</v>
      </c>
      <c r="AO60" s="51">
        <v>23</v>
      </c>
      <c r="AP60" s="51">
        <v>19</v>
      </c>
      <c r="AQ60" s="51">
        <v>22</v>
      </c>
      <c r="AR60" s="51">
        <v>105</v>
      </c>
      <c r="AS60" s="51">
        <v>0</v>
      </c>
      <c r="AT60" s="51">
        <v>84</v>
      </c>
      <c r="AU60" s="51">
        <v>5</v>
      </c>
      <c r="AV60" s="51">
        <v>89</v>
      </c>
      <c r="AW60" s="49">
        <v>17</v>
      </c>
      <c r="AX60" s="27">
        <v>0</v>
      </c>
      <c r="AZ60" s="31" t="s">
        <v>32</v>
      </c>
      <c r="BA60" s="43">
        <v>302</v>
      </c>
      <c r="BB60" s="51">
        <v>76</v>
      </c>
      <c r="BC60" s="51">
        <v>12</v>
      </c>
      <c r="BD60" s="49">
        <v>6</v>
      </c>
      <c r="BE60" s="49">
        <v>0</v>
      </c>
      <c r="BF60" s="49">
        <v>94</v>
      </c>
      <c r="BG60" s="49">
        <v>59</v>
      </c>
      <c r="BH60" s="49">
        <v>0</v>
      </c>
      <c r="BI60" s="49">
        <v>0</v>
      </c>
      <c r="BJ60" s="49">
        <v>1</v>
      </c>
      <c r="BK60" s="49">
        <v>0</v>
      </c>
      <c r="BM60" s="11">
        <f t="shared" ref="BM60:BM61" si="26">+BC60+BD60</f>
        <v>18</v>
      </c>
      <c r="BN60" s="1379">
        <f t="shared" ref="BN60:BN61" si="27">+BC60/BM60</f>
        <v>0.66666666666666663</v>
      </c>
      <c r="BO60" s="1380">
        <f t="shared" ref="BO60:BO61" si="28">+BD60/BM60</f>
        <v>0.33333333333333331</v>
      </c>
      <c r="BP60" s="49">
        <v>1</v>
      </c>
      <c r="BQ60" s="53">
        <f t="shared" si="24"/>
        <v>95</v>
      </c>
      <c r="BR60" s="1380">
        <f t="shared" si="25"/>
        <v>0.62105263157894741</v>
      </c>
      <c r="BS60" s="1"/>
    </row>
    <row r="61" spans="1:71" s="3" customFormat="1">
      <c r="A61" s="108" t="s">
        <v>33</v>
      </c>
      <c r="B61" s="125">
        <v>318</v>
      </c>
      <c r="C61" s="49">
        <v>7776</v>
      </c>
      <c r="D61" s="49">
        <v>3804</v>
      </c>
      <c r="E61" s="49">
        <v>9388</v>
      </c>
      <c r="F61" s="49">
        <v>4435</v>
      </c>
      <c r="G61" s="49">
        <v>6778</v>
      </c>
      <c r="H61" s="49">
        <v>3359</v>
      </c>
      <c r="I61" s="49">
        <v>3903</v>
      </c>
      <c r="J61" s="49">
        <v>1925</v>
      </c>
      <c r="K61" s="49">
        <v>4709</v>
      </c>
      <c r="L61" s="49">
        <v>2252</v>
      </c>
      <c r="M61" s="49">
        <f t="shared" si="6"/>
        <v>32554</v>
      </c>
      <c r="N61" s="49">
        <f t="shared" si="6"/>
        <v>15775</v>
      </c>
      <c r="O61" s="49">
        <v>0</v>
      </c>
      <c r="P61" s="1396"/>
      <c r="Q61" s="49">
        <v>0</v>
      </c>
      <c r="S61" s="31" t="s">
        <v>33</v>
      </c>
      <c r="T61" s="43">
        <v>318</v>
      </c>
      <c r="U61" s="52">
        <v>149</v>
      </c>
      <c r="V61" s="52">
        <v>69</v>
      </c>
      <c r="W61" s="52">
        <v>3913</v>
      </c>
      <c r="X61" s="52">
        <v>1810</v>
      </c>
      <c r="Y61" s="52">
        <v>2682</v>
      </c>
      <c r="Z61" s="52">
        <v>1293</v>
      </c>
      <c r="AA61" s="52">
        <v>25</v>
      </c>
      <c r="AB61" s="52">
        <v>12</v>
      </c>
      <c r="AC61" s="52">
        <v>1407</v>
      </c>
      <c r="AD61" s="52">
        <v>658</v>
      </c>
      <c r="AE61" s="52">
        <v>8176</v>
      </c>
      <c r="AF61" s="52">
        <v>3842</v>
      </c>
      <c r="AG61" s="52">
        <v>0</v>
      </c>
      <c r="AH61" s="1400"/>
      <c r="AI61" s="52">
        <v>0</v>
      </c>
      <c r="AK61" s="31" t="s">
        <v>33</v>
      </c>
      <c r="AL61" s="43">
        <v>318</v>
      </c>
      <c r="AM61" s="51">
        <v>193</v>
      </c>
      <c r="AN61" s="51">
        <v>217</v>
      </c>
      <c r="AO61" s="51">
        <v>194</v>
      </c>
      <c r="AP61" s="51">
        <v>163</v>
      </c>
      <c r="AQ61" s="51">
        <v>161</v>
      </c>
      <c r="AR61" s="51">
        <v>928</v>
      </c>
      <c r="AS61" s="51">
        <v>0</v>
      </c>
      <c r="AT61" s="51">
        <v>475</v>
      </c>
      <c r="AU61" s="51">
        <v>158</v>
      </c>
      <c r="AV61" s="51">
        <v>633</v>
      </c>
      <c r="AW61" s="49">
        <v>173</v>
      </c>
      <c r="AX61" s="27">
        <v>16</v>
      </c>
      <c r="AZ61" s="31" t="s">
        <v>33</v>
      </c>
      <c r="BA61" s="43">
        <v>318</v>
      </c>
      <c r="BB61" s="51">
        <v>256</v>
      </c>
      <c r="BC61" s="51">
        <v>310</v>
      </c>
      <c r="BD61" s="49">
        <v>103</v>
      </c>
      <c r="BE61" s="49">
        <v>0</v>
      </c>
      <c r="BF61" s="49">
        <v>669</v>
      </c>
      <c r="BG61" s="49">
        <v>292</v>
      </c>
      <c r="BH61" s="49">
        <v>0</v>
      </c>
      <c r="BI61" s="49">
        <v>0</v>
      </c>
      <c r="BJ61" s="49">
        <v>5</v>
      </c>
      <c r="BK61" s="49">
        <v>3</v>
      </c>
      <c r="BM61" s="11">
        <f t="shared" si="26"/>
        <v>413</v>
      </c>
      <c r="BN61" s="1379">
        <f t="shared" si="27"/>
        <v>0.75060532687651327</v>
      </c>
      <c r="BO61" s="1380">
        <f t="shared" si="28"/>
        <v>0.24939467312348668</v>
      </c>
      <c r="BP61" s="49">
        <v>6</v>
      </c>
      <c r="BQ61" s="53">
        <f t="shared" si="24"/>
        <v>675</v>
      </c>
      <c r="BR61" s="1380">
        <f t="shared" si="25"/>
        <v>0.43259259259259258</v>
      </c>
      <c r="BS61" s="1"/>
    </row>
    <row r="62" spans="1:71" s="3" customFormat="1">
      <c r="A62" s="108" t="s">
        <v>34</v>
      </c>
      <c r="B62" s="125">
        <v>315</v>
      </c>
      <c r="C62" s="49">
        <v>12475</v>
      </c>
      <c r="D62" s="49">
        <v>6200</v>
      </c>
      <c r="E62" s="49">
        <v>12144</v>
      </c>
      <c r="F62" s="49">
        <v>6050</v>
      </c>
      <c r="G62" s="49">
        <v>9344</v>
      </c>
      <c r="H62" s="49">
        <v>4605</v>
      </c>
      <c r="I62" s="49">
        <v>6039</v>
      </c>
      <c r="J62" s="49">
        <v>3017</v>
      </c>
      <c r="K62" s="49">
        <v>6383</v>
      </c>
      <c r="L62" s="49">
        <v>3189</v>
      </c>
      <c r="M62" s="49">
        <f t="shared" si="6"/>
        <v>46385</v>
      </c>
      <c r="N62" s="49">
        <f t="shared" si="6"/>
        <v>23061</v>
      </c>
      <c r="O62" s="49">
        <v>0</v>
      </c>
      <c r="P62" s="1396"/>
      <c r="Q62" s="49">
        <v>0</v>
      </c>
      <c r="S62" s="31" t="s">
        <v>34</v>
      </c>
      <c r="T62" s="43">
        <v>315</v>
      </c>
      <c r="U62" s="51">
        <v>10</v>
      </c>
      <c r="V62" s="51">
        <v>7</v>
      </c>
      <c r="W62" s="51">
        <v>3703</v>
      </c>
      <c r="X62" s="51">
        <v>1775</v>
      </c>
      <c r="Y62" s="51">
        <v>2920</v>
      </c>
      <c r="Z62" s="51">
        <v>1422</v>
      </c>
      <c r="AA62" s="51">
        <v>48</v>
      </c>
      <c r="AB62" s="51">
        <v>24</v>
      </c>
      <c r="AC62" s="51">
        <v>1975</v>
      </c>
      <c r="AD62" s="51">
        <v>991</v>
      </c>
      <c r="AE62" s="51">
        <v>8656</v>
      </c>
      <c r="AF62" s="51">
        <v>4219</v>
      </c>
      <c r="AG62" s="51">
        <v>0</v>
      </c>
      <c r="AH62" s="1375"/>
      <c r="AI62" s="51">
        <v>0</v>
      </c>
      <c r="AK62" s="31" t="s">
        <v>34</v>
      </c>
      <c r="AL62" s="43">
        <v>315</v>
      </c>
      <c r="AM62" s="51">
        <v>271</v>
      </c>
      <c r="AN62" s="51">
        <v>285</v>
      </c>
      <c r="AO62" s="51">
        <v>267</v>
      </c>
      <c r="AP62" s="51">
        <v>217</v>
      </c>
      <c r="AQ62" s="51">
        <v>210</v>
      </c>
      <c r="AR62" s="51">
        <v>1250</v>
      </c>
      <c r="AS62" s="51">
        <v>0</v>
      </c>
      <c r="AT62" s="51">
        <v>665</v>
      </c>
      <c r="AU62" s="51">
        <v>234</v>
      </c>
      <c r="AV62" s="51">
        <v>899</v>
      </c>
      <c r="AW62" s="49">
        <v>244</v>
      </c>
      <c r="AX62" s="27">
        <v>64</v>
      </c>
      <c r="AZ62" s="31" t="s">
        <v>34</v>
      </c>
      <c r="BA62" s="43">
        <v>315</v>
      </c>
      <c r="BB62" s="51">
        <v>274</v>
      </c>
      <c r="BC62" s="51">
        <v>563</v>
      </c>
      <c r="BD62" s="49">
        <v>107</v>
      </c>
      <c r="BE62" s="49">
        <v>0</v>
      </c>
      <c r="BF62" s="49">
        <v>944</v>
      </c>
      <c r="BG62" s="49">
        <v>375</v>
      </c>
      <c r="BH62" s="49">
        <v>0</v>
      </c>
      <c r="BI62" s="49">
        <v>0</v>
      </c>
      <c r="BJ62" s="49">
        <v>15</v>
      </c>
      <c r="BK62" s="49">
        <v>6</v>
      </c>
      <c r="BM62" s="11">
        <f>+BC62+BD62</f>
        <v>670</v>
      </c>
      <c r="BN62" s="1379">
        <f>+BC62/BM62</f>
        <v>0.84029850746268653</v>
      </c>
      <c r="BO62" s="1380">
        <f>+BD62/BM62</f>
        <v>0.15970149253731344</v>
      </c>
      <c r="BP62" s="49">
        <v>0</v>
      </c>
      <c r="BQ62" s="53">
        <f>+BB62+BC62+BD62+BP62</f>
        <v>944</v>
      </c>
      <c r="BR62" s="1380">
        <f>+BG62/BQ62</f>
        <v>0.3972457627118644</v>
      </c>
      <c r="BS62" s="1"/>
    </row>
    <row r="63" spans="1:71" s="8" customFormat="1">
      <c r="A63" s="302" t="s">
        <v>35</v>
      </c>
      <c r="B63" s="125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49"/>
      <c r="N63" s="49"/>
      <c r="O63" s="29"/>
      <c r="P63" s="1392"/>
      <c r="Q63" s="29"/>
      <c r="S63" s="7" t="s">
        <v>35</v>
      </c>
      <c r="T63" s="42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1399"/>
      <c r="AI63" s="50"/>
      <c r="AK63" s="7" t="s">
        <v>35</v>
      </c>
      <c r="AL63" s="42"/>
      <c r="AM63" s="50"/>
      <c r="AN63" s="50"/>
      <c r="AO63" s="50"/>
      <c r="AP63" s="50"/>
      <c r="AQ63" s="51"/>
      <c r="AR63" s="51"/>
      <c r="AS63" s="50"/>
      <c r="AT63" s="51"/>
      <c r="AU63" s="51"/>
      <c r="AV63" s="51"/>
      <c r="AW63" s="29"/>
      <c r="AX63" s="27"/>
      <c r="AZ63" s="7" t="s">
        <v>35</v>
      </c>
      <c r="BA63" s="42"/>
      <c r="BB63" s="50"/>
      <c r="BC63" s="50"/>
      <c r="BD63" s="29"/>
      <c r="BE63" s="29"/>
      <c r="BF63" s="29"/>
      <c r="BG63" s="29"/>
      <c r="BH63" s="49"/>
      <c r="BI63" s="29"/>
      <c r="BJ63" s="29"/>
      <c r="BK63" s="29"/>
      <c r="BM63" s="66"/>
      <c r="BN63" s="3"/>
      <c r="BO63" s="69"/>
      <c r="BP63" s="519"/>
      <c r="BQ63" s="69"/>
      <c r="BR63" s="69"/>
      <c r="BS63" s="1"/>
    </row>
    <row r="64" spans="1:71" s="3" customFormat="1">
      <c r="A64" s="108" t="s">
        <v>36</v>
      </c>
      <c r="B64" s="125">
        <v>516</v>
      </c>
      <c r="C64" s="49">
        <v>21509</v>
      </c>
      <c r="D64" s="49">
        <v>11652</v>
      </c>
      <c r="E64" s="49">
        <v>8831</v>
      </c>
      <c r="F64" s="49">
        <v>4927</v>
      </c>
      <c r="G64" s="49">
        <v>5608</v>
      </c>
      <c r="H64" s="49">
        <v>3222</v>
      </c>
      <c r="I64" s="49">
        <v>3611</v>
      </c>
      <c r="J64" s="49">
        <v>1999</v>
      </c>
      <c r="K64" s="49">
        <v>2655</v>
      </c>
      <c r="L64" s="49">
        <v>1534</v>
      </c>
      <c r="M64" s="49">
        <f t="shared" si="6"/>
        <v>42214</v>
      </c>
      <c r="N64" s="49">
        <f t="shared" si="6"/>
        <v>23334</v>
      </c>
      <c r="O64" s="49">
        <v>0</v>
      </c>
      <c r="P64" s="1396"/>
      <c r="Q64" s="49">
        <v>0</v>
      </c>
      <c r="S64" s="31" t="s">
        <v>36</v>
      </c>
      <c r="T64" s="43">
        <v>516</v>
      </c>
      <c r="U64" s="51">
        <v>208</v>
      </c>
      <c r="V64" s="51">
        <v>104</v>
      </c>
      <c r="W64" s="51">
        <v>1734</v>
      </c>
      <c r="X64" s="51">
        <v>907</v>
      </c>
      <c r="Y64" s="51">
        <v>1497</v>
      </c>
      <c r="Z64" s="51">
        <v>856</v>
      </c>
      <c r="AA64" s="51">
        <v>194</v>
      </c>
      <c r="AB64" s="51">
        <v>109</v>
      </c>
      <c r="AC64" s="51">
        <v>624</v>
      </c>
      <c r="AD64" s="51">
        <v>368</v>
      </c>
      <c r="AE64" s="51">
        <v>4257</v>
      </c>
      <c r="AF64" s="51">
        <v>2344</v>
      </c>
      <c r="AG64" s="51">
        <v>0</v>
      </c>
      <c r="AH64" s="1375"/>
      <c r="AI64" s="51">
        <v>0</v>
      </c>
      <c r="AK64" s="31" t="s">
        <v>36</v>
      </c>
      <c r="AL64" s="43">
        <v>516</v>
      </c>
      <c r="AM64" s="51">
        <v>267</v>
      </c>
      <c r="AN64" s="51">
        <v>223</v>
      </c>
      <c r="AO64" s="51">
        <v>185</v>
      </c>
      <c r="AP64" s="51">
        <v>128</v>
      </c>
      <c r="AQ64" s="51">
        <v>96</v>
      </c>
      <c r="AR64" s="51">
        <v>899</v>
      </c>
      <c r="AS64" s="51">
        <v>0</v>
      </c>
      <c r="AT64" s="51">
        <v>449</v>
      </c>
      <c r="AU64" s="51">
        <v>34</v>
      </c>
      <c r="AV64" s="51">
        <v>483</v>
      </c>
      <c r="AW64" s="49">
        <v>236</v>
      </c>
      <c r="AX64" s="27">
        <v>123</v>
      </c>
      <c r="AZ64" s="31" t="s">
        <v>36</v>
      </c>
      <c r="BA64" s="43">
        <v>516</v>
      </c>
      <c r="BB64" s="51">
        <v>247</v>
      </c>
      <c r="BC64" s="51">
        <v>255</v>
      </c>
      <c r="BD64" s="49">
        <v>118</v>
      </c>
      <c r="BE64" s="49">
        <v>5</v>
      </c>
      <c r="BF64" s="49">
        <v>625</v>
      </c>
      <c r="BG64" s="49">
        <v>304</v>
      </c>
      <c r="BH64" s="49">
        <v>0</v>
      </c>
      <c r="BI64" s="49">
        <v>0</v>
      </c>
      <c r="BJ64" s="49">
        <v>32</v>
      </c>
      <c r="BK64" s="49">
        <v>6</v>
      </c>
      <c r="BM64" s="66"/>
      <c r="BO64" s="69"/>
      <c r="BP64" s="519"/>
      <c r="BQ64" s="69"/>
      <c r="BR64" s="69"/>
      <c r="BS64" s="1"/>
    </row>
    <row r="65" spans="1:71" s="3" customFormat="1">
      <c r="A65" s="108" t="s">
        <v>37</v>
      </c>
      <c r="B65" s="125">
        <v>518</v>
      </c>
      <c r="C65" s="49">
        <v>12376</v>
      </c>
      <c r="D65" s="49">
        <v>6189</v>
      </c>
      <c r="E65" s="49">
        <v>6479</v>
      </c>
      <c r="F65" s="49">
        <v>3447</v>
      </c>
      <c r="G65" s="49">
        <v>3606</v>
      </c>
      <c r="H65" s="49">
        <v>1877</v>
      </c>
      <c r="I65" s="49">
        <v>1927</v>
      </c>
      <c r="J65" s="49">
        <v>985</v>
      </c>
      <c r="K65" s="49">
        <v>1161</v>
      </c>
      <c r="L65" s="49">
        <v>500</v>
      </c>
      <c r="M65" s="49">
        <f t="shared" si="6"/>
        <v>25549</v>
      </c>
      <c r="N65" s="49">
        <f t="shared" si="6"/>
        <v>12998</v>
      </c>
      <c r="O65" s="49">
        <v>0</v>
      </c>
      <c r="P65" s="1396"/>
      <c r="Q65" s="49">
        <v>0</v>
      </c>
      <c r="S65" s="31" t="s">
        <v>37</v>
      </c>
      <c r="T65" s="43">
        <v>518</v>
      </c>
      <c r="U65" s="52">
        <v>4679</v>
      </c>
      <c r="V65" s="52">
        <v>2251</v>
      </c>
      <c r="W65" s="52">
        <v>1669</v>
      </c>
      <c r="X65" s="52">
        <v>903</v>
      </c>
      <c r="Y65" s="52">
        <v>991</v>
      </c>
      <c r="Z65" s="52">
        <v>489</v>
      </c>
      <c r="AA65" s="52">
        <v>379</v>
      </c>
      <c r="AB65" s="52">
        <v>198</v>
      </c>
      <c r="AC65" s="52">
        <v>291</v>
      </c>
      <c r="AD65" s="52">
        <v>140</v>
      </c>
      <c r="AE65" s="52">
        <v>8009</v>
      </c>
      <c r="AF65" s="52">
        <v>3981</v>
      </c>
      <c r="AG65" s="52">
        <v>0</v>
      </c>
      <c r="AH65" s="1400"/>
      <c r="AI65" s="52">
        <v>0</v>
      </c>
      <c r="AK65" s="31" t="s">
        <v>37</v>
      </c>
      <c r="AL65" s="43">
        <v>518</v>
      </c>
      <c r="AM65" s="51">
        <v>210</v>
      </c>
      <c r="AN65" s="51">
        <v>182</v>
      </c>
      <c r="AO65" s="51">
        <v>142</v>
      </c>
      <c r="AP65" s="51">
        <v>104</v>
      </c>
      <c r="AQ65" s="51">
        <v>65</v>
      </c>
      <c r="AR65" s="51">
        <v>703</v>
      </c>
      <c r="AS65" s="51">
        <v>0</v>
      </c>
      <c r="AT65" s="51">
        <v>278</v>
      </c>
      <c r="AU65" s="51">
        <v>70</v>
      </c>
      <c r="AV65" s="51">
        <v>348</v>
      </c>
      <c r="AW65" s="49">
        <v>196</v>
      </c>
      <c r="AX65" s="27">
        <v>106</v>
      </c>
      <c r="AZ65" s="31" t="s">
        <v>37</v>
      </c>
      <c r="BA65" s="43">
        <v>518</v>
      </c>
      <c r="BB65" s="51">
        <v>108</v>
      </c>
      <c r="BC65" s="51">
        <v>181</v>
      </c>
      <c r="BD65" s="49">
        <v>125</v>
      </c>
      <c r="BE65" s="49">
        <v>0</v>
      </c>
      <c r="BF65" s="49">
        <v>414</v>
      </c>
      <c r="BG65" s="49">
        <v>204</v>
      </c>
      <c r="BH65" s="49">
        <v>0</v>
      </c>
      <c r="BI65" s="49">
        <v>0</v>
      </c>
      <c r="BJ65" s="49">
        <v>10</v>
      </c>
      <c r="BK65" s="49">
        <v>0</v>
      </c>
      <c r="BM65" s="66"/>
      <c r="BO65" s="69"/>
      <c r="BP65" s="519"/>
      <c r="BQ65" s="69"/>
      <c r="BR65" s="69"/>
      <c r="BS65" s="1"/>
    </row>
    <row r="66" spans="1:71">
      <c r="A66" s="108" t="s">
        <v>38</v>
      </c>
      <c r="B66" s="125">
        <v>513</v>
      </c>
      <c r="C66" s="49">
        <v>6840</v>
      </c>
      <c r="D66" s="49">
        <v>3810</v>
      </c>
      <c r="E66" s="49">
        <v>2876</v>
      </c>
      <c r="F66" s="49">
        <v>1753</v>
      </c>
      <c r="G66" s="49">
        <v>1576</v>
      </c>
      <c r="H66" s="49">
        <v>940</v>
      </c>
      <c r="I66" s="49">
        <v>987</v>
      </c>
      <c r="J66" s="49">
        <v>611</v>
      </c>
      <c r="K66" s="49">
        <v>651</v>
      </c>
      <c r="L66" s="49">
        <v>393</v>
      </c>
      <c r="M66" s="49">
        <f t="shared" si="6"/>
        <v>12930</v>
      </c>
      <c r="N66" s="49">
        <f t="shared" si="6"/>
        <v>7507</v>
      </c>
      <c r="O66" s="49">
        <v>0</v>
      </c>
      <c r="P66" s="1396"/>
      <c r="Q66" s="49">
        <v>0</v>
      </c>
      <c r="S66" s="31" t="s">
        <v>38</v>
      </c>
      <c r="T66" s="43">
        <v>513</v>
      </c>
      <c r="U66" s="51">
        <v>2070</v>
      </c>
      <c r="V66" s="51">
        <v>1093</v>
      </c>
      <c r="W66" s="51">
        <v>641</v>
      </c>
      <c r="X66" s="51">
        <v>359</v>
      </c>
      <c r="Y66" s="51">
        <v>424</v>
      </c>
      <c r="Z66" s="51">
        <v>243</v>
      </c>
      <c r="AA66" s="51">
        <v>169</v>
      </c>
      <c r="AB66" s="51">
        <v>102</v>
      </c>
      <c r="AC66" s="51">
        <v>96</v>
      </c>
      <c r="AD66" s="51">
        <v>61</v>
      </c>
      <c r="AE66" s="51">
        <v>3400</v>
      </c>
      <c r="AF66" s="51">
        <v>1858</v>
      </c>
      <c r="AG66" s="51">
        <v>0</v>
      </c>
      <c r="AH66" s="1375"/>
      <c r="AI66" s="51">
        <v>0</v>
      </c>
      <c r="AK66" s="31" t="s">
        <v>38</v>
      </c>
      <c r="AL66" s="43">
        <v>513</v>
      </c>
      <c r="AM66" s="51">
        <v>110</v>
      </c>
      <c r="AN66" s="51">
        <v>86</v>
      </c>
      <c r="AO66" s="51">
        <v>69</v>
      </c>
      <c r="AP66" s="51">
        <v>41</v>
      </c>
      <c r="AQ66" s="51">
        <v>27</v>
      </c>
      <c r="AR66" s="51">
        <v>333</v>
      </c>
      <c r="AS66" s="51">
        <v>0</v>
      </c>
      <c r="AT66" s="51">
        <v>143</v>
      </c>
      <c r="AU66" s="51">
        <v>14</v>
      </c>
      <c r="AV66" s="51">
        <v>157</v>
      </c>
      <c r="AW66" s="49">
        <v>105</v>
      </c>
      <c r="AX66" s="27">
        <v>67</v>
      </c>
      <c r="AZ66" s="31" t="s">
        <v>38</v>
      </c>
      <c r="BA66" s="43">
        <v>513</v>
      </c>
      <c r="BB66" s="51">
        <v>51</v>
      </c>
      <c r="BC66" s="51">
        <v>78</v>
      </c>
      <c r="BD66" s="49">
        <v>72</v>
      </c>
      <c r="BE66" s="49">
        <v>2</v>
      </c>
      <c r="BF66" s="49">
        <v>203</v>
      </c>
      <c r="BG66" s="49">
        <v>100</v>
      </c>
      <c r="BH66" s="49">
        <v>0</v>
      </c>
      <c r="BI66" s="49">
        <v>0</v>
      </c>
      <c r="BJ66" s="49">
        <v>2</v>
      </c>
      <c r="BK66" s="49">
        <v>1</v>
      </c>
      <c r="BL66" s="3"/>
      <c r="BM66" s="66"/>
      <c r="BN66" s="3"/>
      <c r="BO66" s="69"/>
      <c r="BP66" s="519"/>
      <c r="BQ66" s="69"/>
      <c r="BR66" s="69"/>
    </row>
    <row r="67" spans="1:71">
      <c r="A67" s="352" t="s">
        <v>39</v>
      </c>
      <c r="B67" s="147">
        <v>514</v>
      </c>
      <c r="C67" s="353">
        <v>9186</v>
      </c>
      <c r="D67" s="353">
        <v>4746</v>
      </c>
      <c r="E67" s="353">
        <v>5182</v>
      </c>
      <c r="F67" s="353">
        <v>2717</v>
      </c>
      <c r="G67" s="353">
        <v>3646</v>
      </c>
      <c r="H67" s="353">
        <v>1985</v>
      </c>
      <c r="I67" s="353">
        <v>2645</v>
      </c>
      <c r="J67" s="353">
        <v>1486</v>
      </c>
      <c r="K67" s="353">
        <v>1610</v>
      </c>
      <c r="L67" s="353">
        <v>926</v>
      </c>
      <c r="M67" s="353">
        <f t="shared" si="6"/>
        <v>22269</v>
      </c>
      <c r="N67" s="353">
        <f t="shared" si="6"/>
        <v>11860</v>
      </c>
      <c r="O67" s="353">
        <v>0</v>
      </c>
      <c r="P67" s="1397"/>
      <c r="Q67" s="353">
        <v>0</v>
      </c>
      <c r="S67" s="354" t="s">
        <v>39</v>
      </c>
      <c r="T67" s="44">
        <v>514</v>
      </c>
      <c r="U67" s="355">
        <v>878</v>
      </c>
      <c r="V67" s="355">
        <v>458</v>
      </c>
      <c r="W67" s="355">
        <v>768</v>
      </c>
      <c r="X67" s="355">
        <v>374</v>
      </c>
      <c r="Y67" s="355">
        <v>580</v>
      </c>
      <c r="Z67" s="355">
        <v>320</v>
      </c>
      <c r="AA67" s="355">
        <v>306</v>
      </c>
      <c r="AB67" s="355">
        <v>156</v>
      </c>
      <c r="AC67" s="355">
        <v>80</v>
      </c>
      <c r="AD67" s="355">
        <v>45</v>
      </c>
      <c r="AE67" s="355">
        <v>2612</v>
      </c>
      <c r="AF67" s="355">
        <v>1353</v>
      </c>
      <c r="AG67" s="355">
        <v>0</v>
      </c>
      <c r="AH67" s="1401"/>
      <c r="AI67" s="355">
        <v>0</v>
      </c>
      <c r="AK67" s="1341" t="s">
        <v>39</v>
      </c>
      <c r="AL67" s="141">
        <v>514</v>
      </c>
      <c r="AM67" s="357">
        <v>162</v>
      </c>
      <c r="AN67" s="357">
        <v>132</v>
      </c>
      <c r="AO67" s="357">
        <v>117</v>
      </c>
      <c r="AP67" s="357">
        <v>95</v>
      </c>
      <c r="AQ67" s="357">
        <v>67</v>
      </c>
      <c r="AR67" s="357">
        <v>573</v>
      </c>
      <c r="AS67" s="357">
        <v>0</v>
      </c>
      <c r="AT67" s="357">
        <v>208</v>
      </c>
      <c r="AU67" s="357">
        <v>88</v>
      </c>
      <c r="AV67" s="357">
        <v>296</v>
      </c>
      <c r="AW67" s="356">
        <v>155</v>
      </c>
      <c r="AX67" s="321">
        <v>64</v>
      </c>
      <c r="AZ67" s="354" t="s">
        <v>39</v>
      </c>
      <c r="BA67" s="44">
        <v>514</v>
      </c>
      <c r="BB67" s="355">
        <v>120</v>
      </c>
      <c r="BC67" s="355">
        <v>133</v>
      </c>
      <c r="BD67" s="353">
        <v>106</v>
      </c>
      <c r="BE67" s="353">
        <v>0</v>
      </c>
      <c r="BF67" s="353">
        <v>359</v>
      </c>
      <c r="BG67" s="353">
        <v>174</v>
      </c>
      <c r="BH67" s="353">
        <v>0</v>
      </c>
      <c r="BI67" s="353">
        <v>0</v>
      </c>
      <c r="BJ67" s="353">
        <v>1</v>
      </c>
      <c r="BK67" s="353">
        <v>1</v>
      </c>
      <c r="BL67" s="3"/>
      <c r="BM67" s="66"/>
      <c r="BN67" s="3"/>
      <c r="BO67" s="69"/>
      <c r="BP67" s="519"/>
      <c r="BQ67" s="69"/>
      <c r="BR67" s="69"/>
    </row>
    <row r="68" spans="1:71" s="15" customFormat="1" ht="15.75" customHeight="1">
      <c r="A68" s="123" t="s">
        <v>417</v>
      </c>
      <c r="B68" s="148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S68" s="123" t="s">
        <v>425</v>
      </c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K68" s="123" t="s">
        <v>765</v>
      </c>
      <c r="AL68" s="123"/>
      <c r="AM68" s="123"/>
      <c r="AN68" s="123"/>
      <c r="AO68" s="123"/>
      <c r="AP68" s="123"/>
      <c r="AQ68" s="123"/>
      <c r="AR68" s="124"/>
      <c r="AS68" s="123"/>
      <c r="AT68" s="123"/>
      <c r="AU68" s="123"/>
      <c r="AV68" s="123"/>
      <c r="AW68" s="123"/>
      <c r="AX68" s="123"/>
      <c r="AY68" s="121"/>
      <c r="AZ68" s="123" t="s">
        <v>574</v>
      </c>
      <c r="BA68" s="123"/>
      <c r="BB68" s="123"/>
      <c r="BC68" s="123"/>
      <c r="BD68" s="123"/>
      <c r="BE68" s="123"/>
      <c r="BF68" s="123"/>
      <c r="BG68" s="123"/>
      <c r="BH68" s="124"/>
      <c r="BI68" s="123"/>
      <c r="BJ68" s="123"/>
      <c r="BK68" s="123"/>
      <c r="BL68" s="300"/>
      <c r="BM68" s="66"/>
      <c r="BN68" s="3"/>
      <c r="BO68" s="69"/>
      <c r="BP68" s="519"/>
      <c r="BQ68" s="69"/>
      <c r="BR68" s="69"/>
      <c r="BS68" s="3"/>
    </row>
    <row r="69" spans="1:71" s="15" customFormat="1" ht="15.75" customHeight="1">
      <c r="A69" s="117" t="s">
        <v>227</v>
      </c>
      <c r="B69" s="148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S69" s="117" t="s">
        <v>227</v>
      </c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K69" s="117" t="s">
        <v>227</v>
      </c>
      <c r="AL69" s="123"/>
      <c r="AM69" s="123"/>
      <c r="AN69" s="123"/>
      <c r="AO69" s="123"/>
      <c r="AP69" s="123"/>
      <c r="AQ69" s="123"/>
      <c r="AR69" s="124"/>
      <c r="AS69" s="123"/>
      <c r="AT69" s="123"/>
      <c r="AU69" s="123"/>
      <c r="AV69" s="123"/>
      <c r="AW69" s="123"/>
      <c r="AX69" s="123"/>
      <c r="AY69" s="121"/>
      <c r="AZ69" s="117" t="s">
        <v>227</v>
      </c>
      <c r="BA69" s="123"/>
      <c r="BB69" s="123"/>
      <c r="BC69" s="123"/>
      <c r="BD69" s="123"/>
      <c r="BE69" s="123"/>
      <c r="BF69" s="123"/>
      <c r="BG69" s="123"/>
      <c r="BH69" s="124"/>
      <c r="BI69" s="123"/>
      <c r="BJ69" s="123"/>
      <c r="BK69" s="123"/>
      <c r="BL69" s="300"/>
      <c r="BM69" s="66"/>
      <c r="BN69" s="3"/>
      <c r="BO69" s="69"/>
      <c r="BP69" s="519"/>
      <c r="BQ69" s="69"/>
      <c r="BR69" s="69"/>
      <c r="BS69" s="3"/>
    </row>
    <row r="70" spans="1:71" ht="11.25" customHeight="1">
      <c r="AX70" s="32"/>
      <c r="BM70" s="66"/>
      <c r="BN70" s="3"/>
      <c r="BO70" s="69"/>
      <c r="BP70" s="519"/>
      <c r="BQ70" s="69"/>
      <c r="BR70" s="69"/>
    </row>
    <row r="71" spans="1:71" s="1011" customFormat="1" ht="27" customHeight="1">
      <c r="A71" s="1520" t="s">
        <v>6</v>
      </c>
      <c r="B71" s="1512" t="s">
        <v>7</v>
      </c>
      <c r="C71" s="1514" t="s">
        <v>0</v>
      </c>
      <c r="D71" s="1515"/>
      <c r="E71" s="1514" t="s">
        <v>1</v>
      </c>
      <c r="F71" s="1515"/>
      <c r="G71" s="1514" t="s">
        <v>2</v>
      </c>
      <c r="H71" s="1515"/>
      <c r="I71" s="1506" t="s">
        <v>3</v>
      </c>
      <c r="J71" s="1507"/>
      <c r="K71" s="1506" t="s">
        <v>4</v>
      </c>
      <c r="L71" s="1507"/>
      <c r="M71" s="1539" t="s">
        <v>782</v>
      </c>
      <c r="N71" s="1540"/>
      <c r="O71" s="1526" t="s">
        <v>778</v>
      </c>
      <c r="P71" s="1534"/>
      <c r="Q71" s="1535"/>
      <c r="R71" s="1004"/>
      <c r="S71" s="1520" t="s">
        <v>6</v>
      </c>
      <c r="T71" s="1536" t="s">
        <v>7</v>
      </c>
      <c r="U71" s="1506" t="s">
        <v>0</v>
      </c>
      <c r="V71" s="1507"/>
      <c r="W71" s="1506" t="s">
        <v>1</v>
      </c>
      <c r="X71" s="1507"/>
      <c r="Y71" s="1506" t="s">
        <v>2</v>
      </c>
      <c r="Z71" s="1507"/>
      <c r="AA71" s="1506" t="s">
        <v>3</v>
      </c>
      <c r="AB71" s="1507"/>
      <c r="AC71" s="1506" t="s">
        <v>4</v>
      </c>
      <c r="AD71" s="1507"/>
      <c r="AE71" s="1532" t="s">
        <v>781</v>
      </c>
      <c r="AF71" s="1533"/>
      <c r="AG71" s="1526" t="s">
        <v>778</v>
      </c>
      <c r="AH71" s="1534"/>
      <c r="AI71" s="1535"/>
      <c r="AJ71" s="1004"/>
      <c r="AK71" s="1520" t="s">
        <v>6</v>
      </c>
      <c r="AL71" s="1542" t="s">
        <v>7</v>
      </c>
      <c r="AM71" s="998" t="s">
        <v>412</v>
      </c>
      <c r="AN71" s="1005"/>
      <c r="AO71" s="1005"/>
      <c r="AP71" s="1005"/>
      <c r="AQ71" s="1005"/>
      <c r="AR71" s="1005"/>
      <c r="AS71" s="1006"/>
      <c r="AT71" s="1006" t="s">
        <v>141</v>
      </c>
      <c r="AU71" s="1007"/>
      <c r="AV71" s="1008"/>
      <c r="AW71" s="1531" t="s">
        <v>203</v>
      </c>
      <c r="AX71" s="1531"/>
      <c r="AY71" s="5"/>
      <c r="AZ71" s="1523" t="s">
        <v>6</v>
      </c>
      <c r="BA71" s="1512" t="s">
        <v>7</v>
      </c>
      <c r="BB71" s="1529" t="s">
        <v>414</v>
      </c>
      <c r="BC71" s="1530"/>
      <c r="BD71" s="1530"/>
      <c r="BE71" s="1530"/>
      <c r="BF71" s="1530"/>
      <c r="BG71" s="1530"/>
      <c r="BH71" s="1526" t="s">
        <v>777</v>
      </c>
      <c r="BI71" s="1527"/>
      <c r="BJ71" s="1522" t="s">
        <v>167</v>
      </c>
      <c r="BK71" s="1522"/>
      <c r="BL71" s="1009"/>
      <c r="BM71" s="1017"/>
      <c r="BN71" s="1004"/>
      <c r="BO71" s="1018"/>
      <c r="BP71" s="1018"/>
      <c r="BQ71" s="1018"/>
      <c r="BR71" s="1018"/>
    </row>
    <row r="72" spans="1:71" s="1013" customFormat="1" ht="24.75" customHeight="1">
      <c r="A72" s="1521"/>
      <c r="B72" s="1513"/>
      <c r="C72" s="463" t="s">
        <v>395</v>
      </c>
      <c r="D72" s="463" t="s">
        <v>396</v>
      </c>
      <c r="E72" s="463" t="s">
        <v>395</v>
      </c>
      <c r="F72" s="463" t="s">
        <v>396</v>
      </c>
      <c r="G72" s="463" t="s">
        <v>395</v>
      </c>
      <c r="H72" s="463" t="s">
        <v>396</v>
      </c>
      <c r="I72" s="463" t="s">
        <v>395</v>
      </c>
      <c r="J72" s="463" t="s">
        <v>396</v>
      </c>
      <c r="K72" s="463" t="s">
        <v>395</v>
      </c>
      <c r="L72" s="463" t="s">
        <v>396</v>
      </c>
      <c r="M72" s="463" t="s">
        <v>395</v>
      </c>
      <c r="N72" s="463" t="s">
        <v>396</v>
      </c>
      <c r="O72" s="463" t="s">
        <v>395</v>
      </c>
      <c r="P72" s="1394"/>
      <c r="Q72" s="463" t="s">
        <v>396</v>
      </c>
      <c r="R72" s="5"/>
      <c r="S72" s="1521"/>
      <c r="T72" s="1537"/>
      <c r="U72" s="463" t="s">
        <v>395</v>
      </c>
      <c r="V72" s="463" t="s">
        <v>396</v>
      </c>
      <c r="W72" s="463" t="s">
        <v>395</v>
      </c>
      <c r="X72" s="463" t="s">
        <v>396</v>
      </c>
      <c r="Y72" s="463" t="s">
        <v>395</v>
      </c>
      <c r="Z72" s="463" t="s">
        <v>396</v>
      </c>
      <c r="AA72" s="463" t="s">
        <v>395</v>
      </c>
      <c r="AB72" s="463" t="s">
        <v>396</v>
      </c>
      <c r="AC72" s="463" t="s">
        <v>395</v>
      </c>
      <c r="AD72" s="463" t="s">
        <v>396</v>
      </c>
      <c r="AE72" s="463" t="s">
        <v>395</v>
      </c>
      <c r="AF72" s="463" t="s">
        <v>396</v>
      </c>
      <c r="AG72" s="463" t="s">
        <v>395</v>
      </c>
      <c r="AH72" s="1394"/>
      <c r="AI72" s="463" t="s">
        <v>396</v>
      </c>
      <c r="AJ72" s="5"/>
      <c r="AK72" s="1521"/>
      <c r="AL72" s="1537"/>
      <c r="AM72" s="463" t="s">
        <v>0</v>
      </c>
      <c r="AN72" s="463" t="s">
        <v>1</v>
      </c>
      <c r="AO72" s="463" t="s">
        <v>2</v>
      </c>
      <c r="AP72" s="463" t="s">
        <v>3</v>
      </c>
      <c r="AQ72" s="463" t="s">
        <v>4</v>
      </c>
      <c r="AR72" s="996" t="s">
        <v>779</v>
      </c>
      <c r="AS72" s="996" t="s">
        <v>265</v>
      </c>
      <c r="AT72" s="463" t="s">
        <v>736</v>
      </c>
      <c r="AU72" s="463" t="s">
        <v>156</v>
      </c>
      <c r="AV72" s="463" t="s">
        <v>142</v>
      </c>
      <c r="AW72" s="465" t="s">
        <v>202</v>
      </c>
      <c r="AX72" s="465" t="s">
        <v>201</v>
      </c>
      <c r="AY72" s="5"/>
      <c r="AZ72" s="1523"/>
      <c r="BA72" s="1513"/>
      <c r="BB72" s="463" t="s">
        <v>147</v>
      </c>
      <c r="BC72" s="463" t="s">
        <v>148</v>
      </c>
      <c r="BD72" s="465" t="s">
        <v>149</v>
      </c>
      <c r="BE72" s="465" t="s">
        <v>144</v>
      </c>
      <c r="BF72" s="465" t="s">
        <v>150</v>
      </c>
      <c r="BG72" s="465" t="s">
        <v>151</v>
      </c>
      <c r="BH72" s="465" t="s">
        <v>5</v>
      </c>
      <c r="BI72" s="465" t="s">
        <v>152</v>
      </c>
      <c r="BJ72" s="465" t="s">
        <v>735</v>
      </c>
      <c r="BK72" s="465" t="s">
        <v>145</v>
      </c>
      <c r="BL72" s="5"/>
      <c r="BM72" s="1017"/>
      <c r="BN72" s="1004"/>
      <c r="BO72" s="1018"/>
      <c r="BP72" s="1018"/>
      <c r="BQ72" s="1018"/>
      <c r="BR72" s="1018"/>
      <c r="BS72" s="1011"/>
    </row>
    <row r="73" spans="1:71" s="2" customFormat="1">
      <c r="A73" s="345" t="s">
        <v>40</v>
      </c>
      <c r="B73" s="125"/>
      <c r="C73" s="336"/>
      <c r="D73" s="336"/>
      <c r="E73" s="336"/>
      <c r="F73" s="336"/>
      <c r="G73" s="336"/>
      <c r="H73" s="336"/>
      <c r="I73" s="336"/>
      <c r="J73" s="336"/>
      <c r="K73" s="336"/>
      <c r="L73" s="336"/>
      <c r="M73" s="351"/>
      <c r="N73" s="351"/>
      <c r="O73" s="336"/>
      <c r="P73" s="1391"/>
      <c r="Q73" s="336"/>
      <c r="R73" s="8"/>
      <c r="S73" s="7" t="s">
        <v>40</v>
      </c>
      <c r="T73" s="42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1399"/>
      <c r="AI73" s="50"/>
      <c r="AJ73" s="8"/>
      <c r="AK73" s="7" t="s">
        <v>40</v>
      </c>
      <c r="AL73" s="42"/>
      <c r="AM73" s="50"/>
      <c r="AN73" s="50"/>
      <c r="AO73" s="50"/>
      <c r="AP73" s="50"/>
      <c r="AQ73" s="51"/>
      <c r="AR73" s="51"/>
      <c r="AS73" s="50"/>
      <c r="AT73" s="51"/>
      <c r="AU73" s="51"/>
      <c r="AV73" s="51"/>
      <c r="AW73" s="29"/>
      <c r="AX73" s="358"/>
      <c r="AY73" s="8"/>
      <c r="AZ73" s="7" t="s">
        <v>40</v>
      </c>
      <c r="BA73" s="42"/>
      <c r="BB73" s="50"/>
      <c r="BC73" s="50"/>
      <c r="BD73" s="29"/>
      <c r="BE73" s="29"/>
      <c r="BF73" s="29"/>
      <c r="BG73" s="29"/>
      <c r="BH73" s="49"/>
      <c r="BI73" s="29"/>
      <c r="BJ73" s="29"/>
      <c r="BK73" s="29"/>
      <c r="BL73" s="8"/>
      <c r="BM73" s="66"/>
      <c r="BN73" s="3"/>
      <c r="BO73" s="69"/>
      <c r="BP73" s="519"/>
      <c r="BQ73" s="69"/>
      <c r="BR73" s="69"/>
      <c r="BS73" s="1"/>
    </row>
    <row r="74" spans="1:71" ht="15" customHeight="1">
      <c r="A74" s="108" t="s">
        <v>41</v>
      </c>
      <c r="B74" s="125">
        <v>519</v>
      </c>
      <c r="C74" s="49">
        <v>15453</v>
      </c>
      <c r="D74" s="49">
        <v>7913</v>
      </c>
      <c r="E74" s="49">
        <v>7230</v>
      </c>
      <c r="F74" s="49">
        <v>3948</v>
      </c>
      <c r="G74" s="49">
        <v>4637</v>
      </c>
      <c r="H74" s="49">
        <v>2647</v>
      </c>
      <c r="I74" s="49">
        <v>3201</v>
      </c>
      <c r="J74" s="49">
        <v>1832</v>
      </c>
      <c r="K74" s="49">
        <v>2196</v>
      </c>
      <c r="L74" s="49">
        <v>1229</v>
      </c>
      <c r="M74" s="49">
        <f t="shared" si="6"/>
        <v>32717</v>
      </c>
      <c r="N74" s="49">
        <f t="shared" si="6"/>
        <v>17569</v>
      </c>
      <c r="O74" s="49">
        <v>0</v>
      </c>
      <c r="P74" s="1396"/>
      <c r="Q74" s="49">
        <v>0</v>
      </c>
      <c r="S74" s="31" t="s">
        <v>41</v>
      </c>
      <c r="T74" s="43">
        <v>519</v>
      </c>
      <c r="U74" s="51">
        <v>4621</v>
      </c>
      <c r="V74" s="51">
        <v>2389</v>
      </c>
      <c r="W74" s="51">
        <v>1829</v>
      </c>
      <c r="X74" s="51">
        <v>1033</v>
      </c>
      <c r="Y74" s="51">
        <v>1318</v>
      </c>
      <c r="Z74" s="51">
        <v>759</v>
      </c>
      <c r="AA74" s="51">
        <v>705</v>
      </c>
      <c r="AB74" s="51">
        <v>418</v>
      </c>
      <c r="AC74" s="51">
        <v>473</v>
      </c>
      <c r="AD74" s="51">
        <v>249</v>
      </c>
      <c r="AE74" s="51">
        <v>8946</v>
      </c>
      <c r="AF74" s="51">
        <v>4848</v>
      </c>
      <c r="AG74" s="51">
        <v>0</v>
      </c>
      <c r="AH74" s="1375"/>
      <c r="AI74" s="51">
        <v>0</v>
      </c>
      <c r="AK74" s="31" t="s">
        <v>41</v>
      </c>
      <c r="AL74" s="43">
        <v>519</v>
      </c>
      <c r="AM74" s="51">
        <v>228</v>
      </c>
      <c r="AN74" s="51">
        <v>191</v>
      </c>
      <c r="AO74" s="51">
        <v>163</v>
      </c>
      <c r="AP74" s="51">
        <v>122</v>
      </c>
      <c r="AQ74" s="51">
        <v>102</v>
      </c>
      <c r="AR74" s="51">
        <v>806</v>
      </c>
      <c r="AS74" s="51">
        <v>0</v>
      </c>
      <c r="AT74" s="51">
        <v>385</v>
      </c>
      <c r="AU74" s="51">
        <v>81</v>
      </c>
      <c r="AV74" s="51">
        <v>466</v>
      </c>
      <c r="AW74" s="49">
        <v>196</v>
      </c>
      <c r="AX74" s="27">
        <v>109</v>
      </c>
      <c r="AZ74" s="31" t="s">
        <v>41</v>
      </c>
      <c r="BA74" s="43">
        <v>519</v>
      </c>
      <c r="BB74" s="51">
        <v>195</v>
      </c>
      <c r="BC74" s="51">
        <v>193</v>
      </c>
      <c r="BD74" s="49">
        <v>98</v>
      </c>
      <c r="BE74" s="49">
        <v>5</v>
      </c>
      <c r="BF74" s="49">
        <v>491</v>
      </c>
      <c r="BG74" s="49">
        <v>210</v>
      </c>
      <c r="BH74" s="49">
        <v>0</v>
      </c>
      <c r="BI74" s="49">
        <v>0</v>
      </c>
      <c r="BJ74" s="49">
        <v>7</v>
      </c>
      <c r="BK74" s="49">
        <v>1</v>
      </c>
      <c r="BL74" s="3"/>
      <c r="BM74" s="66"/>
      <c r="BN74" s="3"/>
      <c r="BO74" s="69"/>
      <c r="BP74" s="519"/>
      <c r="BQ74" s="69"/>
      <c r="BR74" s="69"/>
    </row>
    <row r="75" spans="1:71" s="3" customFormat="1">
      <c r="A75" s="108" t="s">
        <v>42</v>
      </c>
      <c r="B75" s="125">
        <v>517</v>
      </c>
      <c r="C75" s="49">
        <v>10406</v>
      </c>
      <c r="D75" s="49">
        <v>5043</v>
      </c>
      <c r="E75" s="49">
        <v>5900</v>
      </c>
      <c r="F75" s="49">
        <v>2831</v>
      </c>
      <c r="G75" s="49">
        <v>3163</v>
      </c>
      <c r="H75" s="49">
        <v>1531</v>
      </c>
      <c r="I75" s="49">
        <v>1559</v>
      </c>
      <c r="J75" s="49">
        <v>740</v>
      </c>
      <c r="K75" s="49">
        <v>1101</v>
      </c>
      <c r="L75" s="49">
        <v>527</v>
      </c>
      <c r="M75" s="49">
        <f t="shared" si="6"/>
        <v>22129</v>
      </c>
      <c r="N75" s="49">
        <f t="shared" si="6"/>
        <v>10672</v>
      </c>
      <c r="O75" s="49">
        <v>824</v>
      </c>
      <c r="P75" s="1396"/>
      <c r="Q75" s="49">
        <v>375</v>
      </c>
      <c r="S75" s="31" t="s">
        <v>42</v>
      </c>
      <c r="T75" s="43">
        <v>517</v>
      </c>
      <c r="U75" s="51">
        <v>1492</v>
      </c>
      <c r="V75" s="51">
        <v>722</v>
      </c>
      <c r="W75" s="51">
        <v>997</v>
      </c>
      <c r="X75" s="51">
        <v>500</v>
      </c>
      <c r="Y75" s="51">
        <v>749</v>
      </c>
      <c r="Z75" s="51">
        <v>328</v>
      </c>
      <c r="AA75" s="51">
        <v>200</v>
      </c>
      <c r="AB75" s="51">
        <v>95</v>
      </c>
      <c r="AC75" s="51">
        <v>139</v>
      </c>
      <c r="AD75" s="51">
        <v>73</v>
      </c>
      <c r="AE75" s="51">
        <v>3577</v>
      </c>
      <c r="AF75" s="51">
        <v>1718</v>
      </c>
      <c r="AG75" s="51">
        <v>111</v>
      </c>
      <c r="AH75" s="1375"/>
      <c r="AI75" s="51">
        <v>54</v>
      </c>
      <c r="AK75" s="31" t="s">
        <v>42</v>
      </c>
      <c r="AL75" s="43">
        <v>517</v>
      </c>
      <c r="AM75" s="51">
        <v>222</v>
      </c>
      <c r="AN75" s="51">
        <v>189</v>
      </c>
      <c r="AO75" s="51">
        <v>152</v>
      </c>
      <c r="AP75" s="51">
        <v>103</v>
      </c>
      <c r="AQ75" s="51">
        <v>70</v>
      </c>
      <c r="AR75" s="51">
        <v>736</v>
      </c>
      <c r="AS75" s="51">
        <v>20</v>
      </c>
      <c r="AT75" s="51">
        <v>247</v>
      </c>
      <c r="AU75" s="51">
        <v>159</v>
      </c>
      <c r="AV75" s="51">
        <v>406</v>
      </c>
      <c r="AW75" s="49">
        <v>194</v>
      </c>
      <c r="AX75" s="27">
        <v>101</v>
      </c>
      <c r="AZ75" s="31" t="s">
        <v>42</v>
      </c>
      <c r="BA75" s="43">
        <v>517</v>
      </c>
      <c r="BB75" s="51">
        <v>159</v>
      </c>
      <c r="BC75" s="51">
        <v>188</v>
      </c>
      <c r="BD75" s="49">
        <v>113</v>
      </c>
      <c r="BE75" s="49">
        <v>0</v>
      </c>
      <c r="BF75" s="49">
        <v>460</v>
      </c>
      <c r="BG75" s="49">
        <v>271</v>
      </c>
      <c r="BH75" s="49">
        <v>40</v>
      </c>
      <c r="BI75" s="49">
        <v>19</v>
      </c>
      <c r="BJ75" s="49">
        <v>12</v>
      </c>
      <c r="BK75" s="49">
        <v>2</v>
      </c>
      <c r="BM75" s="66"/>
      <c r="BO75" s="69"/>
      <c r="BP75" s="519"/>
      <c r="BQ75" s="69"/>
      <c r="BR75" s="69"/>
      <c r="BS75" s="1"/>
    </row>
    <row r="76" spans="1:71" s="3" customFormat="1">
      <c r="A76" s="108" t="s">
        <v>43</v>
      </c>
      <c r="B76" s="125">
        <v>515</v>
      </c>
      <c r="C76" s="49">
        <v>15627</v>
      </c>
      <c r="D76" s="49">
        <v>7947</v>
      </c>
      <c r="E76" s="49">
        <v>9279</v>
      </c>
      <c r="F76" s="49">
        <v>4600</v>
      </c>
      <c r="G76" s="49">
        <v>6352</v>
      </c>
      <c r="H76" s="49">
        <v>3270</v>
      </c>
      <c r="I76" s="49">
        <v>4111</v>
      </c>
      <c r="J76" s="49">
        <v>1958</v>
      </c>
      <c r="K76" s="49">
        <v>3076</v>
      </c>
      <c r="L76" s="49">
        <v>1448</v>
      </c>
      <c r="M76" s="49">
        <f t="shared" si="6"/>
        <v>38445</v>
      </c>
      <c r="N76" s="49">
        <f t="shared" si="6"/>
        <v>19223</v>
      </c>
      <c r="O76" s="49">
        <v>0</v>
      </c>
      <c r="P76" s="1396"/>
      <c r="Q76" s="49">
        <v>0</v>
      </c>
      <c r="S76" s="31" t="s">
        <v>43</v>
      </c>
      <c r="T76" s="43">
        <v>515</v>
      </c>
      <c r="U76" s="52">
        <v>1155</v>
      </c>
      <c r="V76" s="52">
        <v>611</v>
      </c>
      <c r="W76" s="52">
        <v>2864</v>
      </c>
      <c r="X76" s="52">
        <v>1377</v>
      </c>
      <c r="Y76" s="52">
        <v>2045</v>
      </c>
      <c r="Z76" s="52">
        <v>1056</v>
      </c>
      <c r="AA76" s="52">
        <v>364</v>
      </c>
      <c r="AB76" s="52">
        <v>169</v>
      </c>
      <c r="AC76" s="52">
        <v>626</v>
      </c>
      <c r="AD76" s="52">
        <v>301</v>
      </c>
      <c r="AE76" s="52">
        <v>7054</v>
      </c>
      <c r="AF76" s="52">
        <v>3514</v>
      </c>
      <c r="AG76" s="52">
        <v>0</v>
      </c>
      <c r="AH76" s="1400"/>
      <c r="AI76" s="52">
        <v>0</v>
      </c>
      <c r="AK76" s="31" t="s">
        <v>43</v>
      </c>
      <c r="AL76" s="43">
        <v>515</v>
      </c>
      <c r="AM76" s="51">
        <v>226</v>
      </c>
      <c r="AN76" s="51">
        <v>196</v>
      </c>
      <c r="AO76" s="51">
        <v>182</v>
      </c>
      <c r="AP76" s="51">
        <v>157</v>
      </c>
      <c r="AQ76" s="51">
        <v>132</v>
      </c>
      <c r="AR76" s="51">
        <v>893</v>
      </c>
      <c r="AS76" s="51">
        <v>0</v>
      </c>
      <c r="AT76" s="51">
        <v>465</v>
      </c>
      <c r="AU76" s="51">
        <v>34</v>
      </c>
      <c r="AV76" s="51">
        <v>499</v>
      </c>
      <c r="AW76" s="49">
        <v>178</v>
      </c>
      <c r="AX76" s="27">
        <v>35</v>
      </c>
      <c r="AZ76" s="31" t="s">
        <v>43</v>
      </c>
      <c r="BA76" s="43">
        <v>515</v>
      </c>
      <c r="BB76" s="51">
        <v>360</v>
      </c>
      <c r="BC76" s="51">
        <v>198</v>
      </c>
      <c r="BD76" s="49">
        <v>29</v>
      </c>
      <c r="BE76" s="49">
        <v>2</v>
      </c>
      <c r="BF76" s="49">
        <v>589</v>
      </c>
      <c r="BG76" s="49">
        <v>299</v>
      </c>
      <c r="BH76" s="49">
        <v>0</v>
      </c>
      <c r="BI76" s="49">
        <v>0</v>
      </c>
      <c r="BJ76" s="49">
        <v>43</v>
      </c>
      <c r="BK76" s="49">
        <v>3</v>
      </c>
      <c r="BM76" s="66"/>
      <c r="BO76" s="69"/>
      <c r="BP76" s="519"/>
      <c r="BQ76" s="69"/>
      <c r="BR76" s="69"/>
      <c r="BS76" s="1"/>
    </row>
    <row r="77" spans="1:71" s="3" customFormat="1">
      <c r="A77" s="302" t="s">
        <v>44</v>
      </c>
      <c r="B77" s="125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1396"/>
      <c r="Q77" s="49"/>
      <c r="S77" s="7" t="s">
        <v>44</v>
      </c>
      <c r="T77" s="43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1400"/>
      <c r="AI77" s="52"/>
      <c r="AK77" s="7" t="s">
        <v>44</v>
      </c>
      <c r="AL77" s="43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49"/>
      <c r="AX77" s="27"/>
      <c r="AZ77" s="7" t="s">
        <v>44</v>
      </c>
      <c r="BA77" s="43"/>
      <c r="BB77" s="51"/>
      <c r="BC77" s="51"/>
      <c r="BD77" s="49"/>
      <c r="BE77" s="49"/>
      <c r="BF77" s="49"/>
      <c r="BG77" s="49"/>
      <c r="BH77" s="49"/>
      <c r="BI77" s="49"/>
      <c r="BJ77" s="49"/>
      <c r="BK77" s="49"/>
      <c r="BM77" s="66"/>
      <c r="BO77" s="69"/>
      <c r="BP77" s="519"/>
      <c r="BQ77" s="69"/>
      <c r="BR77" s="69"/>
      <c r="BS77" s="1"/>
    </row>
    <row r="78" spans="1:71" s="3" customFormat="1">
      <c r="A78" s="108" t="s">
        <v>45</v>
      </c>
      <c r="B78" s="125">
        <v>507</v>
      </c>
      <c r="C78" s="49">
        <v>16861</v>
      </c>
      <c r="D78" s="49">
        <v>9316</v>
      </c>
      <c r="E78" s="49">
        <v>7337</v>
      </c>
      <c r="F78" s="49">
        <v>4188</v>
      </c>
      <c r="G78" s="49">
        <v>3862</v>
      </c>
      <c r="H78" s="49">
        <v>2309</v>
      </c>
      <c r="I78" s="49">
        <v>2266</v>
      </c>
      <c r="J78" s="49">
        <v>1343</v>
      </c>
      <c r="K78" s="49">
        <v>1498</v>
      </c>
      <c r="L78" s="49">
        <v>807</v>
      </c>
      <c r="M78" s="49">
        <f t="shared" si="6"/>
        <v>31824</v>
      </c>
      <c r="N78" s="49">
        <f t="shared" si="6"/>
        <v>17963</v>
      </c>
      <c r="O78" s="49">
        <v>0</v>
      </c>
      <c r="P78" s="1396"/>
      <c r="Q78" s="49">
        <v>0</v>
      </c>
      <c r="S78" s="31" t="s">
        <v>45</v>
      </c>
      <c r="T78" s="43">
        <v>507</v>
      </c>
      <c r="U78" s="52">
        <v>4608</v>
      </c>
      <c r="V78" s="52">
        <v>2549</v>
      </c>
      <c r="W78" s="52">
        <v>1581</v>
      </c>
      <c r="X78" s="52">
        <v>934</v>
      </c>
      <c r="Y78" s="52">
        <v>931</v>
      </c>
      <c r="Z78" s="52">
        <v>545</v>
      </c>
      <c r="AA78" s="52">
        <v>402</v>
      </c>
      <c r="AB78" s="52">
        <v>242</v>
      </c>
      <c r="AC78" s="52">
        <v>227</v>
      </c>
      <c r="AD78" s="52">
        <v>115</v>
      </c>
      <c r="AE78" s="52">
        <v>7749</v>
      </c>
      <c r="AF78" s="52">
        <v>4385</v>
      </c>
      <c r="AG78" s="52">
        <v>0</v>
      </c>
      <c r="AH78" s="1400"/>
      <c r="AI78" s="52">
        <v>0</v>
      </c>
      <c r="AK78" s="31" t="s">
        <v>45</v>
      </c>
      <c r="AL78" s="43">
        <v>507</v>
      </c>
      <c r="AM78" s="51">
        <v>231</v>
      </c>
      <c r="AN78" s="51">
        <v>181</v>
      </c>
      <c r="AO78" s="51">
        <v>147</v>
      </c>
      <c r="AP78" s="51">
        <v>114</v>
      </c>
      <c r="AQ78" s="51">
        <v>95</v>
      </c>
      <c r="AR78" s="51">
        <v>768</v>
      </c>
      <c r="AS78" s="51">
        <v>0</v>
      </c>
      <c r="AT78" s="51">
        <v>181</v>
      </c>
      <c r="AU78" s="51">
        <v>195</v>
      </c>
      <c r="AV78" s="51">
        <v>376</v>
      </c>
      <c r="AW78" s="49">
        <v>217</v>
      </c>
      <c r="AX78" s="27">
        <v>107</v>
      </c>
      <c r="AZ78" s="31" t="s">
        <v>45</v>
      </c>
      <c r="BA78" s="43">
        <v>507</v>
      </c>
      <c r="BB78" s="51">
        <v>131</v>
      </c>
      <c r="BC78" s="51">
        <v>195</v>
      </c>
      <c r="BD78" s="49">
        <v>70</v>
      </c>
      <c r="BE78" s="49">
        <v>0</v>
      </c>
      <c r="BF78" s="49">
        <v>396</v>
      </c>
      <c r="BG78" s="49">
        <v>181</v>
      </c>
      <c r="BH78" s="49">
        <v>0</v>
      </c>
      <c r="BI78" s="49">
        <v>0</v>
      </c>
      <c r="BJ78" s="49">
        <v>4</v>
      </c>
      <c r="BK78" s="49">
        <v>0</v>
      </c>
      <c r="BM78" s="66"/>
      <c r="BO78" s="69"/>
      <c r="BP78" s="519"/>
      <c r="BQ78" s="69"/>
      <c r="BR78" s="69"/>
      <c r="BS78" s="1"/>
    </row>
    <row r="79" spans="1:71" s="3" customFormat="1">
      <c r="A79" s="108" t="s">
        <v>46</v>
      </c>
      <c r="B79" s="125">
        <v>505</v>
      </c>
      <c r="C79" s="49">
        <v>2761</v>
      </c>
      <c r="D79" s="49">
        <v>1418</v>
      </c>
      <c r="E79" s="49">
        <v>1587</v>
      </c>
      <c r="F79" s="49">
        <v>815</v>
      </c>
      <c r="G79" s="49">
        <v>1029</v>
      </c>
      <c r="H79" s="49">
        <v>547</v>
      </c>
      <c r="I79" s="49">
        <v>591</v>
      </c>
      <c r="J79" s="49">
        <v>306</v>
      </c>
      <c r="K79" s="49">
        <v>347</v>
      </c>
      <c r="L79" s="49">
        <v>176</v>
      </c>
      <c r="M79" s="49">
        <f t="shared" si="6"/>
        <v>6315</v>
      </c>
      <c r="N79" s="49">
        <f t="shared" si="6"/>
        <v>3262</v>
      </c>
      <c r="O79" s="49">
        <v>0</v>
      </c>
      <c r="P79" s="1396"/>
      <c r="Q79" s="49">
        <v>0</v>
      </c>
      <c r="S79" s="31" t="s">
        <v>46</v>
      </c>
      <c r="T79" s="43">
        <v>505</v>
      </c>
      <c r="U79" s="51">
        <v>693</v>
      </c>
      <c r="V79" s="51">
        <v>342</v>
      </c>
      <c r="W79" s="51">
        <v>476</v>
      </c>
      <c r="X79" s="51">
        <v>239</v>
      </c>
      <c r="Y79" s="51">
        <v>249</v>
      </c>
      <c r="Z79" s="51">
        <v>134</v>
      </c>
      <c r="AA79" s="51">
        <v>76</v>
      </c>
      <c r="AB79" s="51">
        <v>40</v>
      </c>
      <c r="AC79" s="51">
        <v>50</v>
      </c>
      <c r="AD79" s="51">
        <v>29</v>
      </c>
      <c r="AE79" s="51">
        <v>1544</v>
      </c>
      <c r="AF79" s="51">
        <v>784</v>
      </c>
      <c r="AG79" s="51">
        <v>0</v>
      </c>
      <c r="AH79" s="1375"/>
      <c r="AI79" s="51">
        <v>0</v>
      </c>
      <c r="AK79" s="31" t="s">
        <v>46</v>
      </c>
      <c r="AL79" s="43">
        <v>505</v>
      </c>
      <c r="AM79" s="51">
        <v>72</v>
      </c>
      <c r="AN79" s="51">
        <v>64</v>
      </c>
      <c r="AO79" s="51">
        <v>48</v>
      </c>
      <c r="AP79" s="51">
        <v>29</v>
      </c>
      <c r="AQ79" s="51">
        <v>20</v>
      </c>
      <c r="AR79" s="51">
        <v>233</v>
      </c>
      <c r="AS79" s="51">
        <v>0</v>
      </c>
      <c r="AT79" s="51">
        <v>66</v>
      </c>
      <c r="AU79" s="51">
        <v>45</v>
      </c>
      <c r="AV79" s="51">
        <v>111</v>
      </c>
      <c r="AW79" s="49">
        <v>65</v>
      </c>
      <c r="AX79" s="27">
        <v>73</v>
      </c>
      <c r="AZ79" s="31" t="s">
        <v>46</v>
      </c>
      <c r="BA79" s="43">
        <v>505</v>
      </c>
      <c r="BB79" s="51">
        <v>73</v>
      </c>
      <c r="BC79" s="51">
        <v>61</v>
      </c>
      <c r="BD79" s="49">
        <v>12</v>
      </c>
      <c r="BE79" s="49">
        <v>0</v>
      </c>
      <c r="BF79" s="49">
        <v>146</v>
      </c>
      <c r="BG79" s="49">
        <v>78</v>
      </c>
      <c r="BH79" s="49">
        <v>0</v>
      </c>
      <c r="BI79" s="49">
        <v>0</v>
      </c>
      <c r="BJ79" s="49">
        <v>5</v>
      </c>
      <c r="BK79" s="49">
        <v>0</v>
      </c>
      <c r="BM79" s="40"/>
      <c r="BN79" s="1"/>
      <c r="BO79" s="67"/>
      <c r="BP79" s="518"/>
      <c r="BQ79" s="67"/>
      <c r="BR79" s="67"/>
      <c r="BS79" s="1"/>
    </row>
    <row r="80" spans="1:71" s="3" customFormat="1">
      <c r="A80" s="108" t="s">
        <v>47</v>
      </c>
      <c r="B80" s="125">
        <v>521</v>
      </c>
      <c r="C80" s="49">
        <v>1877</v>
      </c>
      <c r="D80" s="49">
        <v>895</v>
      </c>
      <c r="E80" s="49">
        <v>1317</v>
      </c>
      <c r="F80" s="49">
        <v>702</v>
      </c>
      <c r="G80" s="49">
        <v>727</v>
      </c>
      <c r="H80" s="49">
        <v>375</v>
      </c>
      <c r="I80" s="49">
        <v>398</v>
      </c>
      <c r="J80" s="49">
        <v>172</v>
      </c>
      <c r="K80" s="49">
        <v>271</v>
      </c>
      <c r="L80" s="49">
        <v>118</v>
      </c>
      <c r="M80" s="49">
        <f t="shared" ref="M80:N122" si="29">C80+E80+G80+I80+K80</f>
        <v>4590</v>
      </c>
      <c r="N80" s="49">
        <f t="shared" si="29"/>
        <v>2262</v>
      </c>
      <c r="O80" s="49">
        <v>0</v>
      </c>
      <c r="P80" s="1396"/>
      <c r="Q80" s="49">
        <v>0</v>
      </c>
      <c r="S80" s="31" t="s">
        <v>47</v>
      </c>
      <c r="T80" s="43">
        <v>521</v>
      </c>
      <c r="U80" s="52">
        <v>0</v>
      </c>
      <c r="V80" s="52">
        <v>0</v>
      </c>
      <c r="W80" s="52">
        <v>112</v>
      </c>
      <c r="X80" s="52">
        <v>65</v>
      </c>
      <c r="Y80" s="52">
        <v>90</v>
      </c>
      <c r="Z80" s="52">
        <v>51</v>
      </c>
      <c r="AA80" s="52">
        <v>0</v>
      </c>
      <c r="AB80" s="52">
        <v>0</v>
      </c>
      <c r="AC80" s="52">
        <v>2</v>
      </c>
      <c r="AD80" s="52">
        <v>1</v>
      </c>
      <c r="AE80" s="52">
        <v>204</v>
      </c>
      <c r="AF80" s="52">
        <v>117</v>
      </c>
      <c r="AG80" s="52">
        <v>0</v>
      </c>
      <c r="AH80" s="1400"/>
      <c r="AI80" s="52">
        <v>0</v>
      </c>
      <c r="AK80" s="31" t="s">
        <v>47</v>
      </c>
      <c r="AL80" s="43">
        <v>521</v>
      </c>
      <c r="AM80" s="51">
        <v>50</v>
      </c>
      <c r="AN80" s="51">
        <v>47</v>
      </c>
      <c r="AO80" s="51">
        <v>39</v>
      </c>
      <c r="AP80" s="51">
        <v>34</v>
      </c>
      <c r="AQ80" s="51">
        <v>26</v>
      </c>
      <c r="AR80" s="51">
        <v>196</v>
      </c>
      <c r="AS80" s="51">
        <v>0</v>
      </c>
      <c r="AT80" s="51">
        <v>49</v>
      </c>
      <c r="AU80" s="51">
        <v>22</v>
      </c>
      <c r="AV80" s="51">
        <v>71</v>
      </c>
      <c r="AW80" s="49">
        <v>48</v>
      </c>
      <c r="AX80" s="27">
        <v>20</v>
      </c>
      <c r="AZ80" s="31" t="s">
        <v>47</v>
      </c>
      <c r="BA80" s="43">
        <v>521</v>
      </c>
      <c r="BB80" s="51">
        <v>23</v>
      </c>
      <c r="BC80" s="51">
        <v>37</v>
      </c>
      <c r="BD80" s="49">
        <v>28</v>
      </c>
      <c r="BE80" s="49">
        <v>6</v>
      </c>
      <c r="BF80" s="49">
        <v>94</v>
      </c>
      <c r="BG80" s="49">
        <v>41</v>
      </c>
      <c r="BH80" s="49">
        <v>0</v>
      </c>
      <c r="BI80" s="49">
        <v>0</v>
      </c>
      <c r="BJ80" s="49">
        <v>0</v>
      </c>
      <c r="BK80" s="49">
        <v>0</v>
      </c>
      <c r="BM80" s="40"/>
      <c r="BN80" s="1"/>
      <c r="BO80" s="67"/>
      <c r="BP80" s="518"/>
      <c r="BQ80" s="67"/>
      <c r="BR80" s="67"/>
      <c r="BS80" s="1"/>
    </row>
    <row r="81" spans="1:71" s="3" customFormat="1">
      <c r="A81" s="108" t="s">
        <v>48</v>
      </c>
      <c r="B81" s="125">
        <v>503</v>
      </c>
      <c r="C81" s="49">
        <v>3382</v>
      </c>
      <c r="D81" s="49">
        <v>1671</v>
      </c>
      <c r="E81" s="49">
        <v>2101</v>
      </c>
      <c r="F81" s="49">
        <v>1046</v>
      </c>
      <c r="G81" s="49">
        <v>1043</v>
      </c>
      <c r="H81" s="49">
        <v>490</v>
      </c>
      <c r="I81" s="49">
        <v>633</v>
      </c>
      <c r="J81" s="49">
        <v>300</v>
      </c>
      <c r="K81" s="49">
        <v>374</v>
      </c>
      <c r="L81" s="49">
        <v>187</v>
      </c>
      <c r="M81" s="49">
        <f t="shared" si="29"/>
        <v>7533</v>
      </c>
      <c r="N81" s="49">
        <f t="shared" si="29"/>
        <v>3694</v>
      </c>
      <c r="O81" s="49">
        <v>0</v>
      </c>
      <c r="P81" s="1396"/>
      <c r="Q81" s="49">
        <v>0</v>
      </c>
      <c r="S81" s="31" t="s">
        <v>48</v>
      </c>
      <c r="T81" s="43">
        <v>503</v>
      </c>
      <c r="U81" s="51">
        <v>2205</v>
      </c>
      <c r="V81" s="51">
        <v>1086</v>
      </c>
      <c r="W81" s="51">
        <v>507</v>
      </c>
      <c r="X81" s="51">
        <v>272</v>
      </c>
      <c r="Y81" s="51">
        <v>221</v>
      </c>
      <c r="Z81" s="51">
        <v>99</v>
      </c>
      <c r="AA81" s="51">
        <v>73</v>
      </c>
      <c r="AB81" s="51">
        <v>38</v>
      </c>
      <c r="AC81" s="51">
        <v>58</v>
      </c>
      <c r="AD81" s="51">
        <v>26</v>
      </c>
      <c r="AE81" s="51">
        <v>3064</v>
      </c>
      <c r="AF81" s="51">
        <v>1521</v>
      </c>
      <c r="AG81" s="51">
        <v>0</v>
      </c>
      <c r="AH81" s="1375"/>
      <c r="AI81" s="51">
        <v>0</v>
      </c>
      <c r="AK81" s="31" t="s">
        <v>48</v>
      </c>
      <c r="AL81" s="43">
        <v>503</v>
      </c>
      <c r="AM81" s="51">
        <v>89</v>
      </c>
      <c r="AN81" s="51">
        <v>82</v>
      </c>
      <c r="AO81" s="51">
        <v>64</v>
      </c>
      <c r="AP81" s="51">
        <v>50</v>
      </c>
      <c r="AQ81" s="51">
        <v>34</v>
      </c>
      <c r="AR81" s="51">
        <v>319</v>
      </c>
      <c r="AS81" s="51">
        <v>0</v>
      </c>
      <c r="AT81" s="51">
        <v>102</v>
      </c>
      <c r="AU81" s="51">
        <v>23</v>
      </c>
      <c r="AV81" s="51">
        <v>125</v>
      </c>
      <c r="AW81" s="49">
        <v>77</v>
      </c>
      <c r="AX81" s="27">
        <v>27</v>
      </c>
      <c r="AZ81" s="31" t="s">
        <v>48</v>
      </c>
      <c r="BA81" s="43">
        <v>503</v>
      </c>
      <c r="BB81" s="51">
        <v>73</v>
      </c>
      <c r="BC81" s="51">
        <v>74</v>
      </c>
      <c r="BD81" s="49">
        <v>19</v>
      </c>
      <c r="BE81" s="49">
        <v>0</v>
      </c>
      <c r="BF81" s="49">
        <v>166</v>
      </c>
      <c r="BG81" s="49">
        <v>58</v>
      </c>
      <c r="BH81" s="49">
        <v>0</v>
      </c>
      <c r="BI81" s="49">
        <v>0</v>
      </c>
      <c r="BJ81" s="49">
        <v>3</v>
      </c>
      <c r="BK81" s="49">
        <v>0</v>
      </c>
      <c r="BM81" s="125"/>
      <c r="BN81" s="119"/>
      <c r="BO81" s="119"/>
      <c r="BP81" s="552"/>
      <c r="BQ81" s="119"/>
      <c r="BR81" s="119"/>
      <c r="BS81" s="1"/>
    </row>
    <row r="82" spans="1:71" s="3" customFormat="1">
      <c r="A82" s="108" t="s">
        <v>49</v>
      </c>
      <c r="B82" s="125">
        <v>506</v>
      </c>
      <c r="C82" s="49">
        <v>13024</v>
      </c>
      <c r="D82" s="49">
        <v>7014</v>
      </c>
      <c r="E82" s="49">
        <v>9792</v>
      </c>
      <c r="F82" s="49">
        <v>5300</v>
      </c>
      <c r="G82" s="49">
        <v>5492</v>
      </c>
      <c r="H82" s="49">
        <v>2976</v>
      </c>
      <c r="I82" s="49">
        <v>2965</v>
      </c>
      <c r="J82" s="49">
        <v>1561</v>
      </c>
      <c r="K82" s="49">
        <v>1810</v>
      </c>
      <c r="L82" s="49">
        <v>969</v>
      </c>
      <c r="M82" s="49">
        <f t="shared" si="29"/>
        <v>33083</v>
      </c>
      <c r="N82" s="49">
        <f t="shared" si="29"/>
        <v>17820</v>
      </c>
      <c r="O82" s="49">
        <v>0</v>
      </c>
      <c r="P82" s="1396"/>
      <c r="Q82" s="49">
        <v>0</v>
      </c>
      <c r="S82" s="31" t="s">
        <v>49</v>
      </c>
      <c r="T82" s="43">
        <v>506</v>
      </c>
      <c r="U82" s="52">
        <v>632</v>
      </c>
      <c r="V82" s="52">
        <v>327</v>
      </c>
      <c r="W82" s="52">
        <v>1377</v>
      </c>
      <c r="X82" s="52">
        <v>758</v>
      </c>
      <c r="Y82" s="52">
        <v>860</v>
      </c>
      <c r="Z82" s="52">
        <v>444</v>
      </c>
      <c r="AA82" s="52">
        <v>76</v>
      </c>
      <c r="AB82" s="52">
        <v>40</v>
      </c>
      <c r="AC82" s="52">
        <v>74</v>
      </c>
      <c r="AD82" s="52">
        <v>37</v>
      </c>
      <c r="AE82" s="52">
        <v>3019</v>
      </c>
      <c r="AF82" s="52">
        <v>1606</v>
      </c>
      <c r="AG82" s="52">
        <v>0</v>
      </c>
      <c r="AH82" s="1400"/>
      <c r="AI82" s="52">
        <v>0</v>
      </c>
      <c r="AK82" s="31" t="s">
        <v>49</v>
      </c>
      <c r="AL82" s="43">
        <v>506</v>
      </c>
      <c r="AM82" s="51">
        <v>247</v>
      </c>
      <c r="AN82" s="51">
        <v>226</v>
      </c>
      <c r="AO82" s="51">
        <v>194</v>
      </c>
      <c r="AP82" s="51">
        <v>134</v>
      </c>
      <c r="AQ82" s="51">
        <v>92</v>
      </c>
      <c r="AR82" s="51">
        <v>893</v>
      </c>
      <c r="AS82" s="51">
        <v>0</v>
      </c>
      <c r="AT82" s="51">
        <v>390</v>
      </c>
      <c r="AU82" s="51">
        <v>100</v>
      </c>
      <c r="AV82" s="51">
        <v>490</v>
      </c>
      <c r="AW82" s="49">
        <v>224</v>
      </c>
      <c r="AX82" s="27">
        <v>121</v>
      </c>
      <c r="AZ82" s="31" t="s">
        <v>49</v>
      </c>
      <c r="BA82" s="43">
        <v>506</v>
      </c>
      <c r="BB82" s="51">
        <v>185</v>
      </c>
      <c r="BC82" s="51">
        <v>239</v>
      </c>
      <c r="BD82" s="49">
        <v>146</v>
      </c>
      <c r="BE82" s="49">
        <v>0</v>
      </c>
      <c r="BF82" s="49">
        <v>570</v>
      </c>
      <c r="BG82" s="49">
        <v>262</v>
      </c>
      <c r="BH82" s="49">
        <v>0</v>
      </c>
      <c r="BI82" s="49">
        <v>0</v>
      </c>
      <c r="BJ82" s="49">
        <v>32</v>
      </c>
      <c r="BK82" s="49">
        <v>0</v>
      </c>
      <c r="BM82" s="40"/>
      <c r="BN82" s="1"/>
      <c r="BO82" s="67"/>
      <c r="BP82" s="518"/>
      <c r="BQ82" s="67"/>
      <c r="BR82" s="67"/>
      <c r="BS82" s="1"/>
    </row>
    <row r="83" spans="1:71" s="3" customFormat="1">
      <c r="A83" s="108" t="s">
        <v>50</v>
      </c>
      <c r="B83" s="125">
        <v>504</v>
      </c>
      <c r="C83" s="49">
        <v>7041</v>
      </c>
      <c r="D83" s="49">
        <v>3650</v>
      </c>
      <c r="E83" s="49">
        <v>3423</v>
      </c>
      <c r="F83" s="49">
        <v>1930</v>
      </c>
      <c r="G83" s="49">
        <v>1747</v>
      </c>
      <c r="H83" s="49">
        <v>918</v>
      </c>
      <c r="I83" s="49">
        <v>1266</v>
      </c>
      <c r="J83" s="49">
        <v>695</v>
      </c>
      <c r="K83" s="49">
        <v>965</v>
      </c>
      <c r="L83" s="49">
        <v>539</v>
      </c>
      <c r="M83" s="49">
        <f t="shared" si="29"/>
        <v>14442</v>
      </c>
      <c r="N83" s="49">
        <f t="shared" si="29"/>
        <v>7732</v>
      </c>
      <c r="O83" s="49">
        <v>0</v>
      </c>
      <c r="P83" s="1396"/>
      <c r="Q83" s="49">
        <v>0</v>
      </c>
      <c r="S83" s="31" t="s">
        <v>50</v>
      </c>
      <c r="T83" s="43">
        <v>504</v>
      </c>
      <c r="U83" s="51">
        <v>1883</v>
      </c>
      <c r="V83" s="51">
        <v>984</v>
      </c>
      <c r="W83" s="51">
        <v>496</v>
      </c>
      <c r="X83" s="51">
        <v>262</v>
      </c>
      <c r="Y83" s="51">
        <v>256</v>
      </c>
      <c r="Z83" s="51">
        <v>112</v>
      </c>
      <c r="AA83" s="51">
        <v>175</v>
      </c>
      <c r="AB83" s="51">
        <v>90</v>
      </c>
      <c r="AC83" s="51">
        <v>119</v>
      </c>
      <c r="AD83" s="51">
        <v>72</v>
      </c>
      <c r="AE83" s="51">
        <v>2929</v>
      </c>
      <c r="AF83" s="51">
        <v>1520</v>
      </c>
      <c r="AG83" s="51">
        <v>0</v>
      </c>
      <c r="AH83" s="1375"/>
      <c r="AI83" s="51">
        <v>0</v>
      </c>
      <c r="AK83" s="31" t="s">
        <v>50</v>
      </c>
      <c r="AL83" s="43">
        <v>504</v>
      </c>
      <c r="AM83" s="51">
        <v>102</v>
      </c>
      <c r="AN83" s="51">
        <v>81</v>
      </c>
      <c r="AO83" s="51">
        <v>57</v>
      </c>
      <c r="AP83" s="51">
        <v>44</v>
      </c>
      <c r="AQ83" s="51">
        <v>36</v>
      </c>
      <c r="AR83" s="51">
        <v>320</v>
      </c>
      <c r="AS83" s="51">
        <v>0</v>
      </c>
      <c r="AT83" s="51">
        <v>133</v>
      </c>
      <c r="AU83" s="51">
        <v>27</v>
      </c>
      <c r="AV83" s="51">
        <v>160</v>
      </c>
      <c r="AW83" s="49">
        <v>71</v>
      </c>
      <c r="AX83" s="27">
        <v>31</v>
      </c>
      <c r="AZ83" s="31" t="s">
        <v>50</v>
      </c>
      <c r="BA83" s="43">
        <v>504</v>
      </c>
      <c r="BB83" s="51">
        <v>109</v>
      </c>
      <c r="BC83" s="51">
        <v>76</v>
      </c>
      <c r="BD83" s="49">
        <v>70</v>
      </c>
      <c r="BE83" s="49">
        <v>0</v>
      </c>
      <c r="BF83" s="49">
        <v>255</v>
      </c>
      <c r="BG83" s="49">
        <v>129</v>
      </c>
      <c r="BH83" s="49">
        <v>0</v>
      </c>
      <c r="BI83" s="49">
        <v>0</v>
      </c>
      <c r="BJ83" s="49">
        <v>11</v>
      </c>
      <c r="BK83" s="49">
        <v>4</v>
      </c>
      <c r="BM83" s="40"/>
      <c r="BN83" s="1"/>
      <c r="BO83" s="67"/>
      <c r="BP83" s="518"/>
      <c r="BQ83" s="67"/>
      <c r="BR83" s="67"/>
      <c r="BS83" s="1"/>
    </row>
    <row r="84" spans="1:71" s="3" customFormat="1">
      <c r="A84" s="108" t="s">
        <v>51</v>
      </c>
      <c r="B84" s="125">
        <v>512</v>
      </c>
      <c r="C84" s="49">
        <v>6070</v>
      </c>
      <c r="D84" s="49">
        <v>3012</v>
      </c>
      <c r="E84" s="49">
        <v>4153</v>
      </c>
      <c r="F84" s="49">
        <v>2102</v>
      </c>
      <c r="G84" s="49">
        <v>2423</v>
      </c>
      <c r="H84" s="49">
        <v>1175</v>
      </c>
      <c r="I84" s="49">
        <v>1409</v>
      </c>
      <c r="J84" s="49">
        <v>689</v>
      </c>
      <c r="K84" s="49">
        <v>1025</v>
      </c>
      <c r="L84" s="49">
        <v>480</v>
      </c>
      <c r="M84" s="49">
        <f t="shared" si="29"/>
        <v>15080</v>
      </c>
      <c r="N84" s="49">
        <f t="shared" si="29"/>
        <v>7458</v>
      </c>
      <c r="O84" s="49">
        <v>653</v>
      </c>
      <c r="P84" s="1396"/>
      <c r="Q84" s="49">
        <v>307</v>
      </c>
      <c r="S84" s="31" t="s">
        <v>51</v>
      </c>
      <c r="T84" s="43">
        <v>512</v>
      </c>
      <c r="U84" s="52">
        <v>0</v>
      </c>
      <c r="V84" s="52">
        <v>0</v>
      </c>
      <c r="W84" s="52">
        <v>882</v>
      </c>
      <c r="X84" s="52">
        <v>444</v>
      </c>
      <c r="Y84" s="52">
        <v>406</v>
      </c>
      <c r="Z84" s="52">
        <v>208</v>
      </c>
      <c r="AA84" s="52">
        <v>18</v>
      </c>
      <c r="AB84" s="52">
        <v>12</v>
      </c>
      <c r="AC84" s="52">
        <v>124</v>
      </c>
      <c r="AD84" s="52">
        <v>68</v>
      </c>
      <c r="AE84" s="52">
        <v>1430</v>
      </c>
      <c r="AF84" s="52">
        <v>732</v>
      </c>
      <c r="AG84" s="52">
        <v>0</v>
      </c>
      <c r="AH84" s="1400"/>
      <c r="AI84" s="52">
        <v>0</v>
      </c>
      <c r="AK84" s="31" t="s">
        <v>51</v>
      </c>
      <c r="AL84" s="43">
        <v>512</v>
      </c>
      <c r="AM84" s="51">
        <v>131</v>
      </c>
      <c r="AN84" s="51">
        <v>127</v>
      </c>
      <c r="AO84" s="51">
        <v>108</v>
      </c>
      <c r="AP84" s="51">
        <v>74</v>
      </c>
      <c r="AQ84" s="51">
        <v>54</v>
      </c>
      <c r="AR84" s="51">
        <v>494</v>
      </c>
      <c r="AS84" s="51">
        <v>21</v>
      </c>
      <c r="AT84" s="51">
        <v>183</v>
      </c>
      <c r="AU84" s="51">
        <v>82</v>
      </c>
      <c r="AV84" s="51">
        <v>265</v>
      </c>
      <c r="AW84" s="49">
        <v>115</v>
      </c>
      <c r="AX84" s="27">
        <v>71</v>
      </c>
      <c r="AZ84" s="31" t="s">
        <v>51</v>
      </c>
      <c r="BA84" s="43">
        <v>512</v>
      </c>
      <c r="BB84" s="51">
        <v>109</v>
      </c>
      <c r="BC84" s="51">
        <v>172</v>
      </c>
      <c r="BD84" s="49">
        <v>47</v>
      </c>
      <c r="BE84" s="49">
        <v>2</v>
      </c>
      <c r="BF84" s="49">
        <v>330</v>
      </c>
      <c r="BG84" s="49">
        <v>181</v>
      </c>
      <c r="BH84" s="49">
        <v>41</v>
      </c>
      <c r="BI84" s="49">
        <v>18</v>
      </c>
      <c r="BJ84" s="49">
        <v>21</v>
      </c>
      <c r="BK84" s="49">
        <v>0</v>
      </c>
      <c r="BM84" s="11">
        <f>+BC84+BD84</f>
        <v>219</v>
      </c>
      <c r="BN84" s="1379">
        <f>+BC84/BM84</f>
        <v>0.78538812785388123</v>
      </c>
      <c r="BO84" s="1380">
        <f>+BD84/BM84</f>
        <v>0.21461187214611871</v>
      </c>
      <c r="BP84" s="49">
        <v>2</v>
      </c>
      <c r="BQ84" s="53">
        <f>+BB84+BC84+BD84+BP84</f>
        <v>330</v>
      </c>
      <c r="BR84" s="1380">
        <f>+BG84/BQ84</f>
        <v>0.54848484848484846</v>
      </c>
      <c r="BS84" s="1"/>
    </row>
    <row r="85" spans="1:71" s="3" customFormat="1">
      <c r="A85" s="108" t="s">
        <v>52</v>
      </c>
      <c r="B85" s="125">
        <v>501</v>
      </c>
      <c r="C85" s="49">
        <v>3482</v>
      </c>
      <c r="D85" s="49">
        <v>1659</v>
      </c>
      <c r="E85" s="49">
        <v>2943</v>
      </c>
      <c r="F85" s="49">
        <v>1471</v>
      </c>
      <c r="G85" s="49">
        <v>2613</v>
      </c>
      <c r="H85" s="49">
        <v>1325</v>
      </c>
      <c r="I85" s="49">
        <v>2426</v>
      </c>
      <c r="J85" s="49">
        <v>1266</v>
      </c>
      <c r="K85" s="49">
        <v>1779</v>
      </c>
      <c r="L85" s="49">
        <v>944</v>
      </c>
      <c r="M85" s="49">
        <f t="shared" si="29"/>
        <v>13243</v>
      </c>
      <c r="N85" s="49">
        <f t="shared" si="29"/>
        <v>6665</v>
      </c>
      <c r="O85" s="49">
        <v>0</v>
      </c>
      <c r="P85" s="1396"/>
      <c r="Q85" s="49">
        <v>0</v>
      </c>
      <c r="S85" s="31" t="s">
        <v>52</v>
      </c>
      <c r="T85" s="43">
        <v>501</v>
      </c>
      <c r="U85" s="51">
        <v>893</v>
      </c>
      <c r="V85" s="51">
        <v>387</v>
      </c>
      <c r="W85" s="51">
        <v>561</v>
      </c>
      <c r="X85" s="51">
        <v>266</v>
      </c>
      <c r="Y85" s="51">
        <v>553</v>
      </c>
      <c r="Z85" s="51">
        <v>262</v>
      </c>
      <c r="AA85" s="51">
        <v>406</v>
      </c>
      <c r="AB85" s="51">
        <v>201</v>
      </c>
      <c r="AC85" s="51">
        <v>238</v>
      </c>
      <c r="AD85" s="51">
        <v>146</v>
      </c>
      <c r="AE85" s="51">
        <v>2651</v>
      </c>
      <c r="AF85" s="51">
        <v>1262</v>
      </c>
      <c r="AG85" s="51">
        <v>0</v>
      </c>
      <c r="AH85" s="1375"/>
      <c r="AI85" s="51">
        <v>0</v>
      </c>
      <c r="AK85" s="31" t="s">
        <v>52</v>
      </c>
      <c r="AL85" s="43">
        <v>501</v>
      </c>
      <c r="AM85" s="51">
        <v>64</v>
      </c>
      <c r="AN85" s="51">
        <v>59</v>
      </c>
      <c r="AO85" s="51">
        <v>58</v>
      </c>
      <c r="AP85" s="51">
        <v>50</v>
      </c>
      <c r="AQ85" s="51">
        <v>41</v>
      </c>
      <c r="AR85" s="51">
        <v>272</v>
      </c>
      <c r="AS85" s="51">
        <v>0</v>
      </c>
      <c r="AT85" s="51">
        <v>185</v>
      </c>
      <c r="AU85" s="51">
        <v>2</v>
      </c>
      <c r="AV85" s="51">
        <v>187</v>
      </c>
      <c r="AW85" s="49">
        <v>21</v>
      </c>
      <c r="AX85" s="27">
        <v>1</v>
      </c>
      <c r="AZ85" s="31" t="s">
        <v>52</v>
      </c>
      <c r="BA85" s="43">
        <v>501</v>
      </c>
      <c r="BB85" s="51">
        <v>158</v>
      </c>
      <c r="BC85" s="51">
        <v>65</v>
      </c>
      <c r="BD85" s="49">
        <v>49</v>
      </c>
      <c r="BE85" s="49">
        <v>0</v>
      </c>
      <c r="BF85" s="49">
        <v>272</v>
      </c>
      <c r="BG85" s="49">
        <v>241</v>
      </c>
      <c r="BH85" s="49">
        <v>0</v>
      </c>
      <c r="BI85" s="49">
        <v>0</v>
      </c>
      <c r="BJ85" s="49">
        <v>162</v>
      </c>
      <c r="BK85" s="49">
        <v>22</v>
      </c>
      <c r="BM85" s="11">
        <f>+BC85+BD85</f>
        <v>114</v>
      </c>
      <c r="BN85" s="1379">
        <f>+BC85/BM85</f>
        <v>0.57017543859649122</v>
      </c>
      <c r="BO85" s="1380">
        <f>+BD85/BM85</f>
        <v>0.42982456140350878</v>
      </c>
      <c r="BP85" s="49"/>
      <c r="BQ85" s="53">
        <f>+BB85+BC85+BD85+BP85</f>
        <v>272</v>
      </c>
      <c r="BR85" s="1380">
        <f>+BG85/BQ85</f>
        <v>0.88602941176470584</v>
      </c>
      <c r="BS85" s="1"/>
    </row>
    <row r="86" spans="1:71" s="3" customFormat="1">
      <c r="A86" s="108" t="s">
        <v>53</v>
      </c>
      <c r="B86" s="125">
        <v>520</v>
      </c>
      <c r="C86" s="49">
        <v>19306</v>
      </c>
      <c r="D86" s="49">
        <v>9684</v>
      </c>
      <c r="E86" s="49">
        <v>12151</v>
      </c>
      <c r="F86" s="49">
        <v>6287</v>
      </c>
      <c r="G86" s="49">
        <v>9001</v>
      </c>
      <c r="H86" s="49">
        <v>4664</v>
      </c>
      <c r="I86" s="49">
        <v>6489</v>
      </c>
      <c r="J86" s="49">
        <v>3574</v>
      </c>
      <c r="K86" s="49">
        <v>4420</v>
      </c>
      <c r="L86" s="49">
        <v>2374</v>
      </c>
      <c r="M86" s="49">
        <f t="shared" si="29"/>
        <v>51367</v>
      </c>
      <c r="N86" s="49">
        <f t="shared" si="29"/>
        <v>26583</v>
      </c>
      <c r="O86" s="49">
        <v>0</v>
      </c>
      <c r="P86" s="1396"/>
      <c r="Q86" s="49">
        <v>0</v>
      </c>
      <c r="S86" s="31" t="s">
        <v>53</v>
      </c>
      <c r="T86" s="43">
        <v>520</v>
      </c>
      <c r="U86" s="51">
        <v>4703</v>
      </c>
      <c r="V86" s="51">
        <v>2343</v>
      </c>
      <c r="W86" s="51">
        <v>2728</v>
      </c>
      <c r="X86" s="51">
        <v>1411</v>
      </c>
      <c r="Y86" s="51">
        <v>1715</v>
      </c>
      <c r="Z86" s="51">
        <v>857</v>
      </c>
      <c r="AA86" s="51">
        <v>702</v>
      </c>
      <c r="AB86" s="51">
        <v>372</v>
      </c>
      <c r="AC86" s="51">
        <v>458</v>
      </c>
      <c r="AD86" s="51">
        <v>261</v>
      </c>
      <c r="AE86" s="51">
        <v>10306</v>
      </c>
      <c r="AF86" s="51">
        <v>5244</v>
      </c>
      <c r="AG86" s="51">
        <v>0</v>
      </c>
      <c r="AH86" s="1375"/>
      <c r="AI86" s="51">
        <v>0</v>
      </c>
      <c r="AK86" s="31" t="s">
        <v>53</v>
      </c>
      <c r="AL86" s="43">
        <v>520</v>
      </c>
      <c r="AM86" s="51">
        <v>306</v>
      </c>
      <c r="AN86" s="51">
        <v>268</v>
      </c>
      <c r="AO86" s="51">
        <v>239</v>
      </c>
      <c r="AP86" s="51">
        <v>215</v>
      </c>
      <c r="AQ86" s="51">
        <v>182</v>
      </c>
      <c r="AR86" s="51">
        <v>1210</v>
      </c>
      <c r="AS86" s="51">
        <v>0</v>
      </c>
      <c r="AT86" s="51">
        <v>646</v>
      </c>
      <c r="AU86" s="51">
        <v>44</v>
      </c>
      <c r="AV86" s="51">
        <v>690</v>
      </c>
      <c r="AW86" s="49">
        <v>205</v>
      </c>
      <c r="AX86" s="27">
        <v>11</v>
      </c>
      <c r="AZ86" s="31" t="s">
        <v>53</v>
      </c>
      <c r="BA86" s="43">
        <v>520</v>
      </c>
      <c r="BB86" s="51">
        <v>457</v>
      </c>
      <c r="BC86" s="51">
        <v>325</v>
      </c>
      <c r="BD86" s="49">
        <v>218</v>
      </c>
      <c r="BE86" s="49">
        <v>1</v>
      </c>
      <c r="BF86" s="49">
        <v>1001</v>
      </c>
      <c r="BG86" s="49">
        <v>430</v>
      </c>
      <c r="BH86" s="49">
        <v>0</v>
      </c>
      <c r="BI86" s="49">
        <v>0</v>
      </c>
      <c r="BJ86" s="49">
        <v>93</v>
      </c>
      <c r="BK86" s="49">
        <v>15</v>
      </c>
      <c r="BM86" s="11">
        <f>+BC86+BD86</f>
        <v>543</v>
      </c>
      <c r="BN86" s="1379">
        <f>+BC86/BM86</f>
        <v>0.59852670349907922</v>
      </c>
      <c r="BO86" s="1380">
        <f>+BD86/BM86</f>
        <v>0.40147329650092078</v>
      </c>
      <c r="BP86" s="49">
        <v>1</v>
      </c>
      <c r="BQ86" s="53">
        <f>+BB86+BC86+BD86+BP86</f>
        <v>1001</v>
      </c>
      <c r="BR86" s="1380">
        <f>+BG86/BQ86</f>
        <v>0.42957042957042957</v>
      </c>
      <c r="BS86" s="1"/>
    </row>
    <row r="87" spans="1:71" s="3" customFormat="1">
      <c r="A87" s="302" t="s">
        <v>54</v>
      </c>
      <c r="B87" s="125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1396"/>
      <c r="Q87" s="49"/>
      <c r="S87" s="7" t="s">
        <v>54</v>
      </c>
      <c r="T87" s="43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1375"/>
      <c r="AI87" s="51"/>
      <c r="AK87" s="7" t="s">
        <v>54</v>
      </c>
      <c r="AL87" s="43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49"/>
      <c r="AX87" s="27"/>
      <c r="AZ87" s="7" t="s">
        <v>54</v>
      </c>
      <c r="BA87" s="43"/>
      <c r="BB87" s="51"/>
      <c r="BC87" s="51"/>
      <c r="BD87" s="49"/>
      <c r="BE87" s="49"/>
      <c r="BF87" s="49"/>
      <c r="BG87" s="49"/>
      <c r="BH87" s="49"/>
      <c r="BI87" s="49"/>
      <c r="BJ87" s="49"/>
      <c r="BK87" s="49"/>
      <c r="BM87" s="40"/>
      <c r="BN87" s="1"/>
      <c r="BO87" s="67"/>
      <c r="BP87" s="518"/>
      <c r="BQ87" s="67"/>
      <c r="BR87" s="67"/>
      <c r="BS87" s="1"/>
    </row>
    <row r="88" spans="1:71" s="3" customFormat="1">
      <c r="A88" s="108" t="s">
        <v>55</v>
      </c>
      <c r="B88" s="125">
        <v>222</v>
      </c>
      <c r="C88" s="49">
        <v>3527</v>
      </c>
      <c r="D88" s="49">
        <v>1691</v>
      </c>
      <c r="E88" s="49">
        <v>1381</v>
      </c>
      <c r="F88" s="49">
        <v>607</v>
      </c>
      <c r="G88" s="49">
        <v>823</v>
      </c>
      <c r="H88" s="49">
        <v>330</v>
      </c>
      <c r="I88" s="49">
        <v>457</v>
      </c>
      <c r="J88" s="49">
        <v>191</v>
      </c>
      <c r="K88" s="49">
        <v>290</v>
      </c>
      <c r="L88" s="49">
        <v>111</v>
      </c>
      <c r="M88" s="49">
        <f t="shared" si="29"/>
        <v>6478</v>
      </c>
      <c r="N88" s="49">
        <f t="shared" si="29"/>
        <v>2930</v>
      </c>
      <c r="O88" s="49">
        <v>0</v>
      </c>
      <c r="P88" s="1396"/>
      <c r="Q88" s="49">
        <v>0</v>
      </c>
      <c r="S88" s="31" t="s">
        <v>55</v>
      </c>
      <c r="T88" s="43">
        <v>222</v>
      </c>
      <c r="U88" s="52">
        <v>1336</v>
      </c>
      <c r="V88" s="52">
        <v>664</v>
      </c>
      <c r="W88" s="52">
        <v>424</v>
      </c>
      <c r="X88" s="52">
        <v>192</v>
      </c>
      <c r="Y88" s="52">
        <v>204</v>
      </c>
      <c r="Z88" s="52">
        <v>88</v>
      </c>
      <c r="AA88" s="52">
        <v>52</v>
      </c>
      <c r="AB88" s="52">
        <v>29</v>
      </c>
      <c r="AC88" s="52">
        <v>26</v>
      </c>
      <c r="AD88" s="52">
        <v>12</v>
      </c>
      <c r="AE88" s="52">
        <v>2042</v>
      </c>
      <c r="AF88" s="52">
        <v>985</v>
      </c>
      <c r="AG88" s="52">
        <v>0</v>
      </c>
      <c r="AH88" s="1400"/>
      <c r="AI88" s="52">
        <v>0</v>
      </c>
      <c r="AK88" s="31" t="s">
        <v>55</v>
      </c>
      <c r="AL88" s="43">
        <v>222</v>
      </c>
      <c r="AM88" s="51">
        <v>59</v>
      </c>
      <c r="AN88" s="51">
        <v>51</v>
      </c>
      <c r="AO88" s="51">
        <v>46</v>
      </c>
      <c r="AP88" s="51">
        <v>33</v>
      </c>
      <c r="AQ88" s="51">
        <v>26</v>
      </c>
      <c r="AR88" s="51">
        <v>215</v>
      </c>
      <c r="AS88" s="51">
        <v>0</v>
      </c>
      <c r="AT88" s="51">
        <v>91</v>
      </c>
      <c r="AU88" s="51">
        <v>20</v>
      </c>
      <c r="AV88" s="51">
        <v>111</v>
      </c>
      <c r="AW88" s="49">
        <v>50</v>
      </c>
      <c r="AX88" s="27">
        <v>45</v>
      </c>
      <c r="AZ88" s="31" t="s">
        <v>55</v>
      </c>
      <c r="BA88" s="43">
        <v>222</v>
      </c>
      <c r="BB88" s="51">
        <v>40</v>
      </c>
      <c r="BC88" s="51">
        <v>63</v>
      </c>
      <c r="BD88" s="49">
        <v>25</v>
      </c>
      <c r="BE88" s="49">
        <v>0</v>
      </c>
      <c r="BF88" s="49">
        <v>128</v>
      </c>
      <c r="BG88" s="49">
        <v>40</v>
      </c>
      <c r="BH88" s="49">
        <v>0</v>
      </c>
      <c r="BI88" s="49">
        <v>0</v>
      </c>
      <c r="BJ88" s="49">
        <v>2</v>
      </c>
      <c r="BK88" s="49">
        <v>0</v>
      </c>
      <c r="BM88" s="66"/>
      <c r="BO88" s="69"/>
      <c r="BP88" s="519"/>
      <c r="BQ88" s="69"/>
      <c r="BR88" s="69"/>
      <c r="BS88" s="1"/>
    </row>
    <row r="89" spans="1:71" s="3" customFormat="1">
      <c r="A89" s="108" t="s">
        <v>56</v>
      </c>
      <c r="B89" s="125">
        <v>213</v>
      </c>
      <c r="C89" s="49">
        <v>24072</v>
      </c>
      <c r="D89" s="49">
        <v>12299</v>
      </c>
      <c r="E89" s="49">
        <v>16749</v>
      </c>
      <c r="F89" s="49">
        <v>8587</v>
      </c>
      <c r="G89" s="49">
        <v>10376</v>
      </c>
      <c r="H89" s="49">
        <v>5289</v>
      </c>
      <c r="I89" s="49">
        <v>6002</v>
      </c>
      <c r="J89" s="49">
        <v>3013</v>
      </c>
      <c r="K89" s="49">
        <v>4790</v>
      </c>
      <c r="L89" s="49">
        <v>2327</v>
      </c>
      <c r="M89" s="49">
        <f t="shared" si="29"/>
        <v>61989</v>
      </c>
      <c r="N89" s="49">
        <f t="shared" si="29"/>
        <v>31515</v>
      </c>
      <c r="O89" s="49">
        <v>0</v>
      </c>
      <c r="P89" s="1396"/>
      <c r="Q89" s="49">
        <v>0</v>
      </c>
      <c r="S89" s="31" t="s">
        <v>56</v>
      </c>
      <c r="T89" s="43">
        <v>213</v>
      </c>
      <c r="U89" s="51">
        <v>134</v>
      </c>
      <c r="V89" s="51">
        <v>66</v>
      </c>
      <c r="W89" s="51">
        <v>4611</v>
      </c>
      <c r="X89" s="51">
        <v>2301</v>
      </c>
      <c r="Y89" s="51">
        <v>2660</v>
      </c>
      <c r="Z89" s="51">
        <v>1343</v>
      </c>
      <c r="AA89" s="51">
        <v>97</v>
      </c>
      <c r="AB89" s="51">
        <v>45</v>
      </c>
      <c r="AC89" s="51">
        <v>1141</v>
      </c>
      <c r="AD89" s="51">
        <v>565</v>
      </c>
      <c r="AE89" s="51">
        <v>8643</v>
      </c>
      <c r="AF89" s="51">
        <v>4320</v>
      </c>
      <c r="AG89" s="51">
        <v>0</v>
      </c>
      <c r="AH89" s="1375"/>
      <c r="AI89" s="51">
        <v>0</v>
      </c>
      <c r="AK89" s="31" t="s">
        <v>56</v>
      </c>
      <c r="AL89" s="43">
        <v>213</v>
      </c>
      <c r="AM89" s="51">
        <v>382</v>
      </c>
      <c r="AN89" s="51">
        <v>348</v>
      </c>
      <c r="AO89" s="51">
        <v>306</v>
      </c>
      <c r="AP89" s="51">
        <v>245</v>
      </c>
      <c r="AQ89" s="51">
        <v>195</v>
      </c>
      <c r="AR89" s="51">
        <v>1476</v>
      </c>
      <c r="AS89" s="51">
        <v>0</v>
      </c>
      <c r="AT89" s="51">
        <v>562</v>
      </c>
      <c r="AU89" s="51">
        <v>389</v>
      </c>
      <c r="AV89" s="51">
        <v>951</v>
      </c>
      <c r="AW89" s="49">
        <v>314</v>
      </c>
      <c r="AX89" s="27">
        <v>104</v>
      </c>
      <c r="AZ89" s="31" t="s">
        <v>56</v>
      </c>
      <c r="BA89" s="43">
        <v>213</v>
      </c>
      <c r="BB89" s="51">
        <v>426</v>
      </c>
      <c r="BC89" s="51">
        <v>544</v>
      </c>
      <c r="BD89" s="49">
        <v>110</v>
      </c>
      <c r="BE89" s="49">
        <v>0</v>
      </c>
      <c r="BF89" s="49">
        <v>1080</v>
      </c>
      <c r="BG89" s="49">
        <v>528</v>
      </c>
      <c r="BH89" s="49">
        <v>0</v>
      </c>
      <c r="BI89" s="49">
        <v>0</v>
      </c>
      <c r="BJ89" s="49">
        <v>7</v>
      </c>
      <c r="BK89" s="49">
        <v>3</v>
      </c>
      <c r="BM89" s="66"/>
      <c r="BO89" s="69"/>
      <c r="BP89" s="519"/>
      <c r="BQ89" s="69"/>
      <c r="BR89" s="69"/>
      <c r="BS89" s="1"/>
    </row>
    <row r="90" spans="1:71" s="3" customFormat="1">
      <c r="A90" s="108" t="s">
        <v>57</v>
      </c>
      <c r="B90" s="125">
        <v>215</v>
      </c>
      <c r="C90" s="49">
        <v>3837</v>
      </c>
      <c r="D90" s="49">
        <v>1842</v>
      </c>
      <c r="E90" s="49">
        <v>2478</v>
      </c>
      <c r="F90" s="49">
        <v>1130</v>
      </c>
      <c r="G90" s="49">
        <v>1672</v>
      </c>
      <c r="H90" s="49">
        <v>737</v>
      </c>
      <c r="I90" s="49">
        <v>754</v>
      </c>
      <c r="J90" s="49">
        <v>320</v>
      </c>
      <c r="K90" s="49">
        <v>706</v>
      </c>
      <c r="L90" s="49">
        <v>278</v>
      </c>
      <c r="M90" s="49">
        <f t="shared" si="29"/>
        <v>9447</v>
      </c>
      <c r="N90" s="49">
        <f t="shared" si="29"/>
        <v>4307</v>
      </c>
      <c r="O90" s="49">
        <v>0</v>
      </c>
      <c r="P90" s="1396"/>
      <c r="Q90" s="49">
        <v>0</v>
      </c>
      <c r="S90" s="31" t="s">
        <v>57</v>
      </c>
      <c r="T90" s="43">
        <v>215</v>
      </c>
      <c r="U90" s="51">
        <v>114</v>
      </c>
      <c r="V90" s="51">
        <v>57</v>
      </c>
      <c r="W90" s="51">
        <v>922</v>
      </c>
      <c r="X90" s="51">
        <v>430</v>
      </c>
      <c r="Y90" s="51">
        <v>553</v>
      </c>
      <c r="Z90" s="51">
        <v>233</v>
      </c>
      <c r="AA90" s="51">
        <v>16</v>
      </c>
      <c r="AB90" s="51">
        <v>10</v>
      </c>
      <c r="AC90" s="51">
        <v>213</v>
      </c>
      <c r="AD90" s="51">
        <v>82</v>
      </c>
      <c r="AE90" s="51">
        <v>1818</v>
      </c>
      <c r="AF90" s="51">
        <v>812</v>
      </c>
      <c r="AG90" s="51">
        <v>0</v>
      </c>
      <c r="AH90" s="1375"/>
      <c r="AI90" s="51">
        <v>0</v>
      </c>
      <c r="AK90" s="31" t="s">
        <v>57</v>
      </c>
      <c r="AL90" s="43">
        <v>215</v>
      </c>
      <c r="AM90" s="51">
        <v>74</v>
      </c>
      <c r="AN90" s="51">
        <v>68</v>
      </c>
      <c r="AO90" s="51">
        <v>60</v>
      </c>
      <c r="AP90" s="51">
        <v>40</v>
      </c>
      <c r="AQ90" s="51">
        <v>36</v>
      </c>
      <c r="AR90" s="51">
        <v>278</v>
      </c>
      <c r="AS90" s="51">
        <v>0</v>
      </c>
      <c r="AT90" s="51">
        <v>144</v>
      </c>
      <c r="AU90" s="51">
        <v>6</v>
      </c>
      <c r="AV90" s="51">
        <v>150</v>
      </c>
      <c r="AW90" s="49">
        <v>67</v>
      </c>
      <c r="AX90" s="27">
        <v>30</v>
      </c>
      <c r="AZ90" s="31" t="s">
        <v>57</v>
      </c>
      <c r="BA90" s="43">
        <v>215</v>
      </c>
      <c r="BB90" s="51">
        <v>78</v>
      </c>
      <c r="BC90" s="51">
        <v>84</v>
      </c>
      <c r="BD90" s="49">
        <v>10</v>
      </c>
      <c r="BE90" s="49">
        <v>1</v>
      </c>
      <c r="BF90" s="49">
        <v>173</v>
      </c>
      <c r="BG90" s="49">
        <v>61</v>
      </c>
      <c r="BH90" s="49">
        <v>0</v>
      </c>
      <c r="BI90" s="49">
        <v>0</v>
      </c>
      <c r="BJ90" s="49">
        <v>0</v>
      </c>
      <c r="BK90" s="49">
        <v>1</v>
      </c>
      <c r="BM90" s="66"/>
      <c r="BO90" s="69"/>
      <c r="BP90" s="519"/>
      <c r="BQ90" s="69"/>
      <c r="BR90" s="69"/>
      <c r="BS90" s="1"/>
    </row>
    <row r="91" spans="1:71" s="3" customFormat="1">
      <c r="A91" s="108" t="s">
        <v>58</v>
      </c>
      <c r="B91" s="125">
        <v>214</v>
      </c>
      <c r="C91" s="49">
        <v>28124</v>
      </c>
      <c r="D91" s="49">
        <v>13603</v>
      </c>
      <c r="E91" s="49">
        <v>18556</v>
      </c>
      <c r="F91" s="49">
        <v>8785</v>
      </c>
      <c r="G91" s="49">
        <v>12197</v>
      </c>
      <c r="H91" s="49">
        <v>5562</v>
      </c>
      <c r="I91" s="49">
        <v>6439</v>
      </c>
      <c r="J91" s="49">
        <v>2726</v>
      </c>
      <c r="K91" s="49">
        <v>4833</v>
      </c>
      <c r="L91" s="49">
        <v>1860</v>
      </c>
      <c r="M91" s="49">
        <f t="shared" si="29"/>
        <v>70149</v>
      </c>
      <c r="N91" s="49">
        <f t="shared" si="29"/>
        <v>32536</v>
      </c>
      <c r="O91" s="49">
        <v>0</v>
      </c>
      <c r="P91" s="1396"/>
      <c r="Q91" s="49">
        <v>0</v>
      </c>
      <c r="S91" s="31" t="s">
        <v>58</v>
      </c>
      <c r="T91" s="43">
        <v>214</v>
      </c>
      <c r="U91" s="52">
        <v>4031</v>
      </c>
      <c r="V91" s="52">
        <v>1993</v>
      </c>
      <c r="W91" s="52">
        <v>4833</v>
      </c>
      <c r="X91" s="52">
        <v>2302</v>
      </c>
      <c r="Y91" s="52">
        <v>3434</v>
      </c>
      <c r="Z91" s="52">
        <v>1636</v>
      </c>
      <c r="AA91" s="52">
        <v>723</v>
      </c>
      <c r="AB91" s="52">
        <v>322</v>
      </c>
      <c r="AC91" s="52">
        <v>1086</v>
      </c>
      <c r="AD91" s="52">
        <v>410</v>
      </c>
      <c r="AE91" s="52">
        <v>14107</v>
      </c>
      <c r="AF91" s="52">
        <v>6663</v>
      </c>
      <c r="AG91" s="52">
        <v>0</v>
      </c>
      <c r="AH91" s="1400"/>
      <c r="AI91" s="52">
        <v>0</v>
      </c>
      <c r="AK91" s="31" t="s">
        <v>58</v>
      </c>
      <c r="AL91" s="43">
        <v>214</v>
      </c>
      <c r="AM91" s="51">
        <v>407</v>
      </c>
      <c r="AN91" s="51">
        <v>358</v>
      </c>
      <c r="AO91" s="51">
        <v>311</v>
      </c>
      <c r="AP91" s="51">
        <v>203</v>
      </c>
      <c r="AQ91" s="51">
        <v>169</v>
      </c>
      <c r="AR91" s="51">
        <v>1448</v>
      </c>
      <c r="AS91" s="51">
        <v>0</v>
      </c>
      <c r="AT91" s="51">
        <v>749</v>
      </c>
      <c r="AU91" s="51">
        <v>174</v>
      </c>
      <c r="AV91" s="51">
        <v>923</v>
      </c>
      <c r="AW91" s="49">
        <v>306</v>
      </c>
      <c r="AX91" s="27">
        <v>120</v>
      </c>
      <c r="AZ91" s="31" t="s">
        <v>58</v>
      </c>
      <c r="BA91" s="43">
        <v>214</v>
      </c>
      <c r="BB91" s="51">
        <v>372</v>
      </c>
      <c r="BC91" s="51">
        <v>639</v>
      </c>
      <c r="BD91" s="49">
        <v>96</v>
      </c>
      <c r="BE91" s="49">
        <v>3</v>
      </c>
      <c r="BF91" s="49">
        <v>1110</v>
      </c>
      <c r="BG91" s="49">
        <v>419</v>
      </c>
      <c r="BH91" s="49">
        <v>0</v>
      </c>
      <c r="BI91" s="49">
        <v>0</v>
      </c>
      <c r="BJ91" s="49">
        <v>3</v>
      </c>
      <c r="BK91" s="49">
        <v>3</v>
      </c>
      <c r="BM91" s="66"/>
      <c r="BO91" s="69"/>
      <c r="BP91" s="519"/>
      <c r="BQ91" s="69"/>
      <c r="BR91" s="69"/>
      <c r="BS91" s="1"/>
    </row>
    <row r="92" spans="1:71" s="3" customFormat="1">
      <c r="A92" s="108" t="s">
        <v>59</v>
      </c>
      <c r="B92" s="125">
        <v>217</v>
      </c>
      <c r="C92" s="49">
        <v>10148</v>
      </c>
      <c r="D92" s="49">
        <v>4973</v>
      </c>
      <c r="E92" s="49">
        <v>8137</v>
      </c>
      <c r="F92" s="49">
        <v>3871</v>
      </c>
      <c r="G92" s="49">
        <v>3892</v>
      </c>
      <c r="H92" s="49">
        <v>1709</v>
      </c>
      <c r="I92" s="49">
        <v>1554</v>
      </c>
      <c r="J92" s="49">
        <v>693</v>
      </c>
      <c r="K92" s="49">
        <v>1343</v>
      </c>
      <c r="L92" s="49">
        <v>511</v>
      </c>
      <c r="M92" s="49">
        <f t="shared" si="29"/>
        <v>25074</v>
      </c>
      <c r="N92" s="49">
        <f t="shared" si="29"/>
        <v>11757</v>
      </c>
      <c r="O92" s="49">
        <v>0</v>
      </c>
      <c r="P92" s="1396"/>
      <c r="Q92" s="49">
        <v>0</v>
      </c>
      <c r="S92" s="31" t="s">
        <v>59</v>
      </c>
      <c r="T92" s="43">
        <v>217</v>
      </c>
      <c r="U92" s="52">
        <v>19</v>
      </c>
      <c r="V92" s="52">
        <v>8</v>
      </c>
      <c r="W92" s="52">
        <v>2185</v>
      </c>
      <c r="X92" s="52">
        <v>1048</v>
      </c>
      <c r="Y92" s="52">
        <v>1088</v>
      </c>
      <c r="Z92" s="52">
        <v>471</v>
      </c>
      <c r="AA92" s="52">
        <v>28</v>
      </c>
      <c r="AB92" s="52">
        <v>15</v>
      </c>
      <c r="AC92" s="52">
        <v>383</v>
      </c>
      <c r="AD92" s="52">
        <v>160</v>
      </c>
      <c r="AE92" s="52">
        <v>3703</v>
      </c>
      <c r="AF92" s="52">
        <v>1702</v>
      </c>
      <c r="AG92" s="52">
        <v>0</v>
      </c>
      <c r="AH92" s="1400"/>
      <c r="AI92" s="52">
        <v>0</v>
      </c>
      <c r="AK92" s="31" t="s">
        <v>59</v>
      </c>
      <c r="AL92" s="43">
        <v>217</v>
      </c>
      <c r="AM92" s="51">
        <v>197</v>
      </c>
      <c r="AN92" s="51">
        <v>177</v>
      </c>
      <c r="AO92" s="51">
        <v>144</v>
      </c>
      <c r="AP92" s="51">
        <v>95</v>
      </c>
      <c r="AQ92" s="51">
        <v>74</v>
      </c>
      <c r="AR92" s="51">
        <v>687</v>
      </c>
      <c r="AS92" s="51">
        <v>0</v>
      </c>
      <c r="AT92" s="51">
        <v>346</v>
      </c>
      <c r="AU92" s="51">
        <v>76</v>
      </c>
      <c r="AV92" s="51">
        <v>422</v>
      </c>
      <c r="AW92" s="49">
        <v>167</v>
      </c>
      <c r="AX92" s="27">
        <v>78</v>
      </c>
      <c r="AZ92" s="31" t="s">
        <v>59</v>
      </c>
      <c r="BA92" s="43">
        <v>217</v>
      </c>
      <c r="BB92" s="51">
        <v>167</v>
      </c>
      <c r="BC92" s="51">
        <v>186</v>
      </c>
      <c r="BD92" s="49">
        <v>77</v>
      </c>
      <c r="BE92" s="49">
        <v>1</v>
      </c>
      <c r="BF92" s="49">
        <v>431</v>
      </c>
      <c r="BG92" s="49">
        <v>141</v>
      </c>
      <c r="BH92" s="49">
        <v>0</v>
      </c>
      <c r="BI92" s="49">
        <v>0</v>
      </c>
      <c r="BJ92" s="49">
        <v>3</v>
      </c>
      <c r="BK92" s="49">
        <v>2</v>
      </c>
      <c r="BM92" s="66"/>
      <c r="BO92" s="69"/>
      <c r="BP92" s="519"/>
      <c r="BQ92" s="69"/>
      <c r="BR92" s="69"/>
      <c r="BS92" s="1"/>
    </row>
    <row r="93" spans="1:71" s="3" customFormat="1">
      <c r="A93" s="302" t="s">
        <v>60</v>
      </c>
      <c r="B93" s="125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1396"/>
      <c r="Q93" s="49"/>
      <c r="S93" s="7" t="s">
        <v>60</v>
      </c>
      <c r="T93" s="43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1400"/>
      <c r="AI93" s="52"/>
      <c r="AK93" s="7" t="s">
        <v>60</v>
      </c>
      <c r="AL93" s="43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49"/>
      <c r="AX93" s="27"/>
      <c r="AZ93" s="7" t="s">
        <v>60</v>
      </c>
      <c r="BA93" s="43"/>
      <c r="BB93" s="51"/>
      <c r="BC93" s="51"/>
      <c r="BD93" s="49"/>
      <c r="BE93" s="49"/>
      <c r="BF93" s="49"/>
      <c r="BG93" s="49"/>
      <c r="BH93" s="49"/>
      <c r="BI93" s="49"/>
      <c r="BJ93" s="49"/>
      <c r="BK93" s="49"/>
      <c r="BM93" s="66"/>
      <c r="BO93" s="69"/>
      <c r="BP93" s="519"/>
      <c r="BQ93" s="69"/>
      <c r="BR93" s="69"/>
      <c r="BS93" s="1"/>
    </row>
    <row r="94" spans="1:71">
      <c r="A94" s="108" t="s">
        <v>61</v>
      </c>
      <c r="B94" s="125">
        <v>311</v>
      </c>
      <c r="C94" s="49">
        <v>3654</v>
      </c>
      <c r="D94" s="49">
        <v>1768</v>
      </c>
      <c r="E94" s="49">
        <v>4034</v>
      </c>
      <c r="F94" s="49">
        <v>1900</v>
      </c>
      <c r="G94" s="49">
        <v>2652</v>
      </c>
      <c r="H94" s="49">
        <v>1327</v>
      </c>
      <c r="I94" s="49">
        <v>1353</v>
      </c>
      <c r="J94" s="49">
        <v>671</v>
      </c>
      <c r="K94" s="49">
        <v>1141</v>
      </c>
      <c r="L94" s="49">
        <v>598</v>
      </c>
      <c r="M94" s="49">
        <f t="shared" si="29"/>
        <v>12834</v>
      </c>
      <c r="N94" s="49">
        <f t="shared" si="29"/>
        <v>6264</v>
      </c>
      <c r="O94" s="49">
        <v>0</v>
      </c>
      <c r="P94" s="1396"/>
      <c r="Q94" s="49">
        <v>0</v>
      </c>
      <c r="S94" s="31" t="s">
        <v>61</v>
      </c>
      <c r="T94" s="43">
        <v>311</v>
      </c>
      <c r="U94" s="51">
        <v>906</v>
      </c>
      <c r="V94" s="51">
        <v>442</v>
      </c>
      <c r="W94" s="51">
        <v>1895</v>
      </c>
      <c r="X94" s="51">
        <v>848</v>
      </c>
      <c r="Y94" s="51">
        <v>931</v>
      </c>
      <c r="Z94" s="51">
        <v>469</v>
      </c>
      <c r="AA94" s="51">
        <v>167</v>
      </c>
      <c r="AB94" s="51">
        <v>77</v>
      </c>
      <c r="AC94" s="51">
        <v>270</v>
      </c>
      <c r="AD94" s="51">
        <v>132</v>
      </c>
      <c r="AE94" s="51">
        <v>4169</v>
      </c>
      <c r="AF94" s="51">
        <v>1968</v>
      </c>
      <c r="AG94" s="51">
        <v>0</v>
      </c>
      <c r="AH94" s="1375"/>
      <c r="AI94" s="51">
        <v>0</v>
      </c>
      <c r="AK94" s="31" t="s">
        <v>61</v>
      </c>
      <c r="AL94" s="43">
        <v>311</v>
      </c>
      <c r="AM94" s="51">
        <v>87</v>
      </c>
      <c r="AN94" s="51">
        <v>86</v>
      </c>
      <c r="AO94" s="51">
        <v>75</v>
      </c>
      <c r="AP94" s="51">
        <v>38</v>
      </c>
      <c r="AQ94" s="51">
        <v>37</v>
      </c>
      <c r="AR94" s="51">
        <v>323</v>
      </c>
      <c r="AS94" s="51">
        <v>0</v>
      </c>
      <c r="AT94" s="51">
        <v>229</v>
      </c>
      <c r="AU94" s="51">
        <v>15</v>
      </c>
      <c r="AV94" s="51">
        <v>244</v>
      </c>
      <c r="AW94" s="49">
        <v>84</v>
      </c>
      <c r="AX94" s="27">
        <v>49</v>
      </c>
      <c r="AZ94" s="31" t="s">
        <v>61</v>
      </c>
      <c r="BA94" s="43">
        <v>311</v>
      </c>
      <c r="BB94" s="51">
        <v>114</v>
      </c>
      <c r="BC94" s="51">
        <v>103</v>
      </c>
      <c r="BD94" s="49">
        <v>10</v>
      </c>
      <c r="BE94" s="49">
        <v>0</v>
      </c>
      <c r="BF94" s="49">
        <v>227</v>
      </c>
      <c r="BG94" s="49">
        <v>98</v>
      </c>
      <c r="BH94" s="49">
        <v>0</v>
      </c>
      <c r="BI94" s="49">
        <v>0</v>
      </c>
      <c r="BJ94" s="49">
        <v>1</v>
      </c>
      <c r="BK94" s="49">
        <v>0</v>
      </c>
      <c r="BL94" s="3"/>
      <c r="BM94" s="11">
        <f t="shared" ref="BM94:BM100" si="30">+BC94+BD94</f>
        <v>113</v>
      </c>
      <c r="BN94" s="1379">
        <f t="shared" ref="BN94:BN100" si="31">+BC94/BM94</f>
        <v>0.91150442477876104</v>
      </c>
      <c r="BO94" s="1380">
        <f t="shared" ref="BO94:BO100" si="32">+BD94/BM94</f>
        <v>8.8495575221238937E-2</v>
      </c>
      <c r="BP94" s="49">
        <v>2</v>
      </c>
      <c r="BQ94" s="53">
        <f t="shared" ref="BQ94:BQ100" si="33">+BB94+BC94+BD94+BP94</f>
        <v>229</v>
      </c>
      <c r="BR94" s="1380">
        <f t="shared" ref="BR94:BR100" si="34">+BG94/BQ94</f>
        <v>0.42794759825327511</v>
      </c>
    </row>
    <row r="95" spans="1:71">
      <c r="A95" s="108" t="s">
        <v>62</v>
      </c>
      <c r="B95" s="125">
        <v>306</v>
      </c>
      <c r="C95" s="49">
        <v>14795</v>
      </c>
      <c r="D95" s="49">
        <v>7296</v>
      </c>
      <c r="E95" s="49">
        <v>11566</v>
      </c>
      <c r="F95" s="49">
        <v>5638</v>
      </c>
      <c r="G95" s="49">
        <v>8328</v>
      </c>
      <c r="H95" s="49">
        <v>4229</v>
      </c>
      <c r="I95" s="49">
        <v>5147</v>
      </c>
      <c r="J95" s="49">
        <v>2645</v>
      </c>
      <c r="K95" s="49">
        <v>4173</v>
      </c>
      <c r="L95" s="49">
        <v>2218</v>
      </c>
      <c r="M95" s="49">
        <f t="shared" si="29"/>
        <v>44009</v>
      </c>
      <c r="N95" s="49">
        <f t="shared" si="29"/>
        <v>22026</v>
      </c>
      <c r="O95" s="49">
        <v>0</v>
      </c>
      <c r="P95" s="1396"/>
      <c r="Q95" s="49">
        <v>0</v>
      </c>
      <c r="S95" s="31" t="s">
        <v>62</v>
      </c>
      <c r="T95" s="43">
        <v>306</v>
      </c>
      <c r="U95" s="51">
        <v>0</v>
      </c>
      <c r="V95" s="51">
        <v>0</v>
      </c>
      <c r="W95" s="51">
        <v>2942</v>
      </c>
      <c r="X95" s="51">
        <v>1331</v>
      </c>
      <c r="Y95" s="51">
        <v>2294</v>
      </c>
      <c r="Z95" s="51">
        <v>1146</v>
      </c>
      <c r="AA95" s="51">
        <v>0</v>
      </c>
      <c r="AB95" s="51">
        <v>0</v>
      </c>
      <c r="AC95" s="51">
        <v>1012</v>
      </c>
      <c r="AD95" s="51">
        <v>539</v>
      </c>
      <c r="AE95" s="51">
        <v>6248</v>
      </c>
      <c r="AF95" s="51">
        <v>3016</v>
      </c>
      <c r="AG95" s="51">
        <v>0</v>
      </c>
      <c r="AH95" s="1375"/>
      <c r="AI95" s="51">
        <v>0</v>
      </c>
      <c r="AK95" s="31" t="s">
        <v>62</v>
      </c>
      <c r="AL95" s="43">
        <v>306</v>
      </c>
      <c r="AM95" s="51">
        <v>316</v>
      </c>
      <c r="AN95" s="51">
        <v>308</v>
      </c>
      <c r="AO95" s="51">
        <v>292</v>
      </c>
      <c r="AP95" s="51">
        <v>228</v>
      </c>
      <c r="AQ95" s="51">
        <v>187</v>
      </c>
      <c r="AR95" s="51">
        <v>1331</v>
      </c>
      <c r="AS95" s="51">
        <v>0</v>
      </c>
      <c r="AT95" s="51">
        <v>731</v>
      </c>
      <c r="AU95" s="51">
        <v>158</v>
      </c>
      <c r="AV95" s="51">
        <v>889</v>
      </c>
      <c r="AW95" s="49">
        <v>297</v>
      </c>
      <c r="AX95" s="27">
        <v>95</v>
      </c>
      <c r="AZ95" s="31" t="s">
        <v>62</v>
      </c>
      <c r="BA95" s="43">
        <v>306</v>
      </c>
      <c r="BB95" s="51">
        <v>303</v>
      </c>
      <c r="BC95" s="51">
        <v>411</v>
      </c>
      <c r="BD95" s="49">
        <v>142</v>
      </c>
      <c r="BE95" s="49">
        <v>0</v>
      </c>
      <c r="BF95" s="49">
        <v>856</v>
      </c>
      <c r="BG95" s="49">
        <v>517</v>
      </c>
      <c r="BH95" s="49">
        <v>0</v>
      </c>
      <c r="BI95" s="49">
        <v>0</v>
      </c>
      <c r="BJ95" s="49">
        <v>11</v>
      </c>
      <c r="BK95" s="49">
        <v>3</v>
      </c>
      <c r="BL95" s="3"/>
      <c r="BM95" s="11">
        <f t="shared" si="30"/>
        <v>553</v>
      </c>
      <c r="BN95" s="1379">
        <f t="shared" si="31"/>
        <v>0.74321880650994576</v>
      </c>
      <c r="BO95" s="1380">
        <f t="shared" si="32"/>
        <v>0.25678119349005424</v>
      </c>
      <c r="BP95" s="49"/>
      <c r="BQ95" s="53">
        <f t="shared" si="33"/>
        <v>856</v>
      </c>
      <c r="BR95" s="1380">
        <f t="shared" si="34"/>
        <v>0.6039719626168224</v>
      </c>
    </row>
    <row r="96" spans="1:71">
      <c r="A96" s="108" t="s">
        <v>63</v>
      </c>
      <c r="B96" s="125">
        <v>308</v>
      </c>
      <c r="C96" s="49">
        <v>21432</v>
      </c>
      <c r="D96" s="49">
        <v>10429</v>
      </c>
      <c r="E96" s="49">
        <v>20837</v>
      </c>
      <c r="F96" s="49">
        <v>10104</v>
      </c>
      <c r="G96" s="49">
        <v>12875</v>
      </c>
      <c r="H96" s="49">
        <v>6248</v>
      </c>
      <c r="I96" s="49">
        <v>5424</v>
      </c>
      <c r="J96" s="49">
        <v>2630</v>
      </c>
      <c r="K96" s="49">
        <v>5359</v>
      </c>
      <c r="L96" s="49">
        <v>2617</v>
      </c>
      <c r="M96" s="49">
        <f t="shared" si="29"/>
        <v>65927</v>
      </c>
      <c r="N96" s="49">
        <f t="shared" si="29"/>
        <v>32028</v>
      </c>
      <c r="O96" s="49">
        <v>0</v>
      </c>
      <c r="P96" s="1396"/>
      <c r="Q96" s="49">
        <v>0</v>
      </c>
      <c r="S96" s="31" t="s">
        <v>63</v>
      </c>
      <c r="T96" s="43">
        <v>308</v>
      </c>
      <c r="U96" s="51">
        <v>176</v>
      </c>
      <c r="V96" s="51">
        <v>92</v>
      </c>
      <c r="W96" s="51">
        <v>8117</v>
      </c>
      <c r="X96" s="51">
        <v>3862</v>
      </c>
      <c r="Y96" s="51">
        <v>4946</v>
      </c>
      <c r="Z96" s="51">
        <v>2300</v>
      </c>
      <c r="AA96" s="51">
        <v>217</v>
      </c>
      <c r="AB96" s="51">
        <v>95</v>
      </c>
      <c r="AC96" s="51">
        <v>841</v>
      </c>
      <c r="AD96" s="51">
        <v>438</v>
      </c>
      <c r="AE96" s="51">
        <v>14297</v>
      </c>
      <c r="AF96" s="51">
        <v>6787</v>
      </c>
      <c r="AG96" s="51">
        <v>0</v>
      </c>
      <c r="AH96" s="1375"/>
      <c r="AI96" s="51">
        <v>0</v>
      </c>
      <c r="AK96" s="31" t="s">
        <v>63</v>
      </c>
      <c r="AL96" s="43">
        <v>308</v>
      </c>
      <c r="AM96" s="51">
        <v>369</v>
      </c>
      <c r="AN96" s="51">
        <v>376</v>
      </c>
      <c r="AO96" s="51">
        <v>335</v>
      </c>
      <c r="AP96" s="51">
        <v>171</v>
      </c>
      <c r="AQ96" s="51">
        <v>166</v>
      </c>
      <c r="AR96" s="51">
        <v>1417</v>
      </c>
      <c r="AS96" s="51">
        <v>0</v>
      </c>
      <c r="AT96" s="51">
        <v>919</v>
      </c>
      <c r="AU96" s="51">
        <v>187</v>
      </c>
      <c r="AV96" s="51">
        <v>1106</v>
      </c>
      <c r="AW96" s="49">
        <v>342</v>
      </c>
      <c r="AX96" s="27">
        <v>182</v>
      </c>
      <c r="AZ96" s="31" t="s">
        <v>63</v>
      </c>
      <c r="BA96" s="43">
        <v>308</v>
      </c>
      <c r="BB96" s="51">
        <v>453</v>
      </c>
      <c r="BC96" s="51">
        <v>475</v>
      </c>
      <c r="BD96" s="49">
        <v>68</v>
      </c>
      <c r="BE96" s="49">
        <v>0</v>
      </c>
      <c r="BF96" s="49">
        <v>996</v>
      </c>
      <c r="BG96" s="49">
        <v>454</v>
      </c>
      <c r="BH96" s="49">
        <v>0</v>
      </c>
      <c r="BI96" s="49">
        <v>0</v>
      </c>
      <c r="BJ96" s="49">
        <v>13</v>
      </c>
      <c r="BK96" s="49">
        <v>0</v>
      </c>
      <c r="BL96" s="3"/>
      <c r="BM96" s="11">
        <f t="shared" si="30"/>
        <v>543</v>
      </c>
      <c r="BN96" s="1379">
        <f t="shared" si="31"/>
        <v>0.87476979742173111</v>
      </c>
      <c r="BO96" s="1380">
        <f t="shared" si="32"/>
        <v>0.12523020257826889</v>
      </c>
      <c r="BP96" s="49">
        <v>1</v>
      </c>
      <c r="BQ96" s="53">
        <f t="shared" si="33"/>
        <v>997</v>
      </c>
      <c r="BR96" s="1380">
        <f t="shared" si="34"/>
        <v>0.45536609829488467</v>
      </c>
    </row>
    <row r="97" spans="1:71">
      <c r="A97" s="108" t="s">
        <v>64</v>
      </c>
      <c r="B97" s="125">
        <v>309</v>
      </c>
      <c r="C97" s="49">
        <v>12434</v>
      </c>
      <c r="D97" s="49">
        <v>6143</v>
      </c>
      <c r="E97" s="49">
        <v>11670</v>
      </c>
      <c r="F97" s="49">
        <v>5784</v>
      </c>
      <c r="G97" s="49">
        <v>7948</v>
      </c>
      <c r="H97" s="49">
        <v>3927</v>
      </c>
      <c r="I97" s="49">
        <v>3639</v>
      </c>
      <c r="J97" s="49">
        <v>1832</v>
      </c>
      <c r="K97" s="49">
        <v>3302</v>
      </c>
      <c r="L97" s="49">
        <v>1605</v>
      </c>
      <c r="M97" s="49">
        <f t="shared" si="29"/>
        <v>38993</v>
      </c>
      <c r="N97" s="49">
        <f t="shared" si="29"/>
        <v>19291</v>
      </c>
      <c r="O97" s="49">
        <v>0</v>
      </c>
      <c r="P97" s="1396"/>
      <c r="Q97" s="49">
        <v>0</v>
      </c>
      <c r="S97" s="31" t="s">
        <v>64</v>
      </c>
      <c r="T97" s="43">
        <v>309</v>
      </c>
      <c r="U97" s="51">
        <v>69</v>
      </c>
      <c r="V97" s="51">
        <v>26</v>
      </c>
      <c r="W97" s="51">
        <v>5563</v>
      </c>
      <c r="X97" s="51">
        <v>2707</v>
      </c>
      <c r="Y97" s="51">
        <v>3462</v>
      </c>
      <c r="Z97" s="51">
        <v>1729</v>
      </c>
      <c r="AA97" s="51">
        <v>49</v>
      </c>
      <c r="AB97" s="51">
        <v>35</v>
      </c>
      <c r="AC97" s="51">
        <v>1007</v>
      </c>
      <c r="AD97" s="51">
        <v>498</v>
      </c>
      <c r="AE97" s="51">
        <v>10150</v>
      </c>
      <c r="AF97" s="51">
        <v>4995</v>
      </c>
      <c r="AG97" s="51">
        <v>0</v>
      </c>
      <c r="AH97" s="1375"/>
      <c r="AI97" s="51">
        <v>0</v>
      </c>
      <c r="AK97" s="31" t="s">
        <v>64</v>
      </c>
      <c r="AL97" s="43">
        <v>309</v>
      </c>
      <c r="AM97" s="51">
        <v>257</v>
      </c>
      <c r="AN97" s="51">
        <v>270</v>
      </c>
      <c r="AO97" s="51">
        <v>241</v>
      </c>
      <c r="AP97" s="51">
        <v>159</v>
      </c>
      <c r="AQ97" s="51">
        <v>155</v>
      </c>
      <c r="AR97" s="51">
        <v>1082</v>
      </c>
      <c r="AS97" s="51">
        <v>0</v>
      </c>
      <c r="AT97" s="51">
        <v>771</v>
      </c>
      <c r="AU97" s="51">
        <v>89</v>
      </c>
      <c r="AV97" s="51">
        <v>860</v>
      </c>
      <c r="AW97" s="49">
        <v>231</v>
      </c>
      <c r="AX97" s="27">
        <v>78</v>
      </c>
      <c r="AZ97" s="31" t="s">
        <v>64</v>
      </c>
      <c r="BA97" s="43">
        <v>309</v>
      </c>
      <c r="BB97" s="51">
        <v>319</v>
      </c>
      <c r="BC97" s="51">
        <v>397</v>
      </c>
      <c r="BD97" s="49">
        <v>80</v>
      </c>
      <c r="BE97" s="49">
        <v>0</v>
      </c>
      <c r="BF97" s="49">
        <v>796</v>
      </c>
      <c r="BG97" s="49">
        <v>314</v>
      </c>
      <c r="BH97" s="49">
        <v>0</v>
      </c>
      <c r="BI97" s="49">
        <v>0</v>
      </c>
      <c r="BJ97" s="49">
        <v>2</v>
      </c>
      <c r="BK97" s="49">
        <v>3</v>
      </c>
      <c r="BL97" s="3"/>
      <c r="BM97" s="11">
        <f t="shared" si="30"/>
        <v>477</v>
      </c>
      <c r="BN97" s="1379">
        <f t="shared" si="31"/>
        <v>0.83228511530398319</v>
      </c>
      <c r="BO97" s="1380">
        <f t="shared" si="32"/>
        <v>0.16771488469601678</v>
      </c>
      <c r="BP97" s="49">
        <v>2</v>
      </c>
      <c r="BQ97" s="53">
        <f t="shared" si="33"/>
        <v>798</v>
      </c>
      <c r="BR97" s="1380">
        <f t="shared" si="34"/>
        <v>0.39348370927318294</v>
      </c>
    </row>
    <row r="98" spans="1:71">
      <c r="A98" s="108" t="s">
        <v>65</v>
      </c>
      <c r="B98" s="125">
        <v>301</v>
      </c>
      <c r="C98" s="49">
        <v>4249</v>
      </c>
      <c r="D98" s="49">
        <v>2045</v>
      </c>
      <c r="E98" s="49">
        <v>3808</v>
      </c>
      <c r="F98" s="49">
        <v>1859</v>
      </c>
      <c r="G98" s="49">
        <v>4108</v>
      </c>
      <c r="H98" s="49">
        <v>2002</v>
      </c>
      <c r="I98" s="49">
        <v>4182</v>
      </c>
      <c r="J98" s="49">
        <v>2125</v>
      </c>
      <c r="K98" s="49">
        <v>4111</v>
      </c>
      <c r="L98" s="49">
        <v>2164</v>
      </c>
      <c r="M98" s="49">
        <f t="shared" si="29"/>
        <v>20458</v>
      </c>
      <c r="N98" s="49">
        <f t="shared" si="29"/>
        <v>10195</v>
      </c>
      <c r="O98" s="49">
        <v>0</v>
      </c>
      <c r="P98" s="1396"/>
      <c r="Q98" s="49">
        <v>0</v>
      </c>
      <c r="S98" s="31" t="s">
        <v>65</v>
      </c>
      <c r="T98" s="43">
        <v>301</v>
      </c>
      <c r="U98" s="51">
        <v>1113</v>
      </c>
      <c r="V98" s="51">
        <v>493</v>
      </c>
      <c r="W98" s="51">
        <v>665</v>
      </c>
      <c r="X98" s="51">
        <v>269</v>
      </c>
      <c r="Y98" s="51">
        <v>796</v>
      </c>
      <c r="Z98" s="51">
        <v>318</v>
      </c>
      <c r="AA98" s="51">
        <v>753</v>
      </c>
      <c r="AB98" s="51">
        <v>349</v>
      </c>
      <c r="AC98" s="51">
        <v>825</v>
      </c>
      <c r="AD98" s="51">
        <v>426</v>
      </c>
      <c r="AE98" s="51">
        <v>4152</v>
      </c>
      <c r="AF98" s="51">
        <v>1855</v>
      </c>
      <c r="AG98" s="51">
        <v>0</v>
      </c>
      <c r="AH98" s="1375"/>
      <c r="AI98" s="51">
        <v>0</v>
      </c>
      <c r="AK98" s="31" t="s">
        <v>65</v>
      </c>
      <c r="AL98" s="43">
        <v>301</v>
      </c>
      <c r="AM98" s="51">
        <v>74</v>
      </c>
      <c r="AN98" s="51">
        <v>73</v>
      </c>
      <c r="AO98" s="51">
        <v>81</v>
      </c>
      <c r="AP98" s="51">
        <v>77</v>
      </c>
      <c r="AQ98" s="51">
        <v>76</v>
      </c>
      <c r="AR98" s="51">
        <v>381</v>
      </c>
      <c r="AS98" s="51">
        <v>0</v>
      </c>
      <c r="AT98" s="51">
        <v>212</v>
      </c>
      <c r="AU98" s="51">
        <v>6</v>
      </c>
      <c r="AV98" s="51">
        <v>218</v>
      </c>
      <c r="AW98" s="49">
        <v>26</v>
      </c>
      <c r="AX98" s="27">
        <v>1</v>
      </c>
      <c r="AZ98" s="31" t="s">
        <v>65</v>
      </c>
      <c r="BA98" s="43">
        <v>301</v>
      </c>
      <c r="BB98" s="51">
        <v>288</v>
      </c>
      <c r="BC98" s="51">
        <v>28</v>
      </c>
      <c r="BD98" s="49">
        <v>64</v>
      </c>
      <c r="BE98" s="49">
        <v>0</v>
      </c>
      <c r="BF98" s="49">
        <v>380</v>
      </c>
      <c r="BG98" s="49">
        <v>358</v>
      </c>
      <c r="BH98" s="49">
        <v>0</v>
      </c>
      <c r="BI98" s="49">
        <v>0</v>
      </c>
      <c r="BJ98" s="49">
        <v>51</v>
      </c>
      <c r="BK98" s="49">
        <v>32</v>
      </c>
      <c r="BL98" s="3"/>
      <c r="BM98" s="11">
        <f t="shared" si="30"/>
        <v>92</v>
      </c>
      <c r="BN98" s="1379">
        <f t="shared" si="31"/>
        <v>0.30434782608695654</v>
      </c>
      <c r="BO98" s="1380">
        <f t="shared" si="32"/>
        <v>0.69565217391304346</v>
      </c>
      <c r="BP98" s="49"/>
      <c r="BQ98" s="53">
        <f t="shared" si="33"/>
        <v>380</v>
      </c>
      <c r="BR98" s="1380">
        <f t="shared" si="34"/>
        <v>0.94210526315789478</v>
      </c>
    </row>
    <row r="99" spans="1:71" s="3" customFormat="1">
      <c r="A99" s="108" t="s">
        <v>66</v>
      </c>
      <c r="B99" s="125">
        <v>310</v>
      </c>
      <c r="C99" s="49">
        <v>11815</v>
      </c>
      <c r="D99" s="49">
        <v>5812</v>
      </c>
      <c r="E99" s="49">
        <v>14925</v>
      </c>
      <c r="F99" s="49">
        <v>7216</v>
      </c>
      <c r="G99" s="49">
        <v>9486</v>
      </c>
      <c r="H99" s="49">
        <v>4721</v>
      </c>
      <c r="I99" s="49">
        <v>4984</v>
      </c>
      <c r="J99" s="49">
        <v>2529</v>
      </c>
      <c r="K99" s="49">
        <v>5216</v>
      </c>
      <c r="L99" s="49">
        <v>2683</v>
      </c>
      <c r="M99" s="49">
        <f t="shared" si="29"/>
        <v>46426</v>
      </c>
      <c r="N99" s="49">
        <f t="shared" si="29"/>
        <v>22961</v>
      </c>
      <c r="O99" s="49">
        <v>0</v>
      </c>
      <c r="P99" s="1396"/>
      <c r="Q99" s="49">
        <v>0</v>
      </c>
      <c r="S99" s="31" t="s">
        <v>66</v>
      </c>
      <c r="T99" s="43">
        <v>310</v>
      </c>
      <c r="U99" s="52">
        <v>0</v>
      </c>
      <c r="V99" s="52">
        <v>0</v>
      </c>
      <c r="W99" s="52">
        <v>5948</v>
      </c>
      <c r="X99" s="52">
        <v>2848</v>
      </c>
      <c r="Y99" s="52">
        <v>3156</v>
      </c>
      <c r="Z99" s="52">
        <v>1506</v>
      </c>
      <c r="AA99" s="52">
        <v>1</v>
      </c>
      <c r="AB99" s="52">
        <v>1</v>
      </c>
      <c r="AC99" s="52">
        <v>1078</v>
      </c>
      <c r="AD99" s="52">
        <v>534</v>
      </c>
      <c r="AE99" s="52">
        <v>10183</v>
      </c>
      <c r="AF99" s="52">
        <v>4889</v>
      </c>
      <c r="AG99" s="52">
        <v>0</v>
      </c>
      <c r="AH99" s="1400"/>
      <c r="AI99" s="52">
        <v>0</v>
      </c>
      <c r="AK99" s="31" t="s">
        <v>66</v>
      </c>
      <c r="AL99" s="43">
        <v>310</v>
      </c>
      <c r="AM99" s="51">
        <v>292</v>
      </c>
      <c r="AN99" s="51">
        <v>317</v>
      </c>
      <c r="AO99" s="51">
        <v>280</v>
      </c>
      <c r="AP99" s="51">
        <v>220</v>
      </c>
      <c r="AQ99" s="51">
        <v>197</v>
      </c>
      <c r="AR99" s="51">
        <v>1306</v>
      </c>
      <c r="AS99" s="51">
        <v>0</v>
      </c>
      <c r="AT99" s="51">
        <v>754</v>
      </c>
      <c r="AU99" s="51">
        <v>71</v>
      </c>
      <c r="AV99" s="51">
        <v>825</v>
      </c>
      <c r="AW99" s="49">
        <v>271</v>
      </c>
      <c r="AX99" s="27">
        <v>72</v>
      </c>
      <c r="AZ99" s="31" t="s">
        <v>66</v>
      </c>
      <c r="BA99" s="43">
        <v>310</v>
      </c>
      <c r="BB99" s="51">
        <v>369</v>
      </c>
      <c r="BC99" s="51">
        <v>447</v>
      </c>
      <c r="BD99" s="49">
        <v>82</v>
      </c>
      <c r="BE99" s="49">
        <v>1</v>
      </c>
      <c r="BF99" s="49">
        <v>899</v>
      </c>
      <c r="BG99" s="49">
        <v>495</v>
      </c>
      <c r="BH99" s="49">
        <v>0</v>
      </c>
      <c r="BI99" s="49">
        <v>0</v>
      </c>
      <c r="BJ99" s="49">
        <v>16</v>
      </c>
      <c r="BK99" s="49">
        <v>3</v>
      </c>
      <c r="BM99" s="11">
        <f t="shared" si="30"/>
        <v>529</v>
      </c>
      <c r="BN99" s="1379">
        <f t="shared" si="31"/>
        <v>0.84499054820415875</v>
      </c>
      <c r="BO99" s="1380">
        <f t="shared" si="32"/>
        <v>0.15500945179584122</v>
      </c>
      <c r="BP99" s="49">
        <v>1</v>
      </c>
      <c r="BQ99" s="53">
        <f t="shared" si="33"/>
        <v>899</v>
      </c>
      <c r="BR99" s="1380">
        <f t="shared" si="34"/>
        <v>0.55061179087875423</v>
      </c>
      <c r="BS99" s="1"/>
    </row>
    <row r="100" spans="1:71" s="3" customFormat="1">
      <c r="A100" s="108" t="s">
        <v>67</v>
      </c>
      <c r="B100" s="125">
        <v>307</v>
      </c>
      <c r="C100" s="49">
        <v>12086</v>
      </c>
      <c r="D100" s="49">
        <v>5990</v>
      </c>
      <c r="E100" s="49">
        <v>9967</v>
      </c>
      <c r="F100" s="49">
        <v>4932</v>
      </c>
      <c r="G100" s="49">
        <v>6721</v>
      </c>
      <c r="H100" s="49">
        <v>3302</v>
      </c>
      <c r="I100" s="49">
        <v>4291</v>
      </c>
      <c r="J100" s="49">
        <v>2133</v>
      </c>
      <c r="K100" s="49">
        <v>3432</v>
      </c>
      <c r="L100" s="49">
        <v>1741</v>
      </c>
      <c r="M100" s="49">
        <f t="shared" si="29"/>
        <v>36497</v>
      </c>
      <c r="N100" s="49">
        <f t="shared" si="29"/>
        <v>18098</v>
      </c>
      <c r="O100" s="49">
        <v>1246</v>
      </c>
      <c r="P100" s="1396"/>
      <c r="Q100" s="49">
        <v>603</v>
      </c>
      <c r="S100" s="31" t="s">
        <v>67</v>
      </c>
      <c r="T100" s="43">
        <v>307</v>
      </c>
      <c r="U100" s="51">
        <v>2448</v>
      </c>
      <c r="V100" s="51">
        <v>1153</v>
      </c>
      <c r="W100" s="51">
        <v>3102</v>
      </c>
      <c r="X100" s="51">
        <v>1469</v>
      </c>
      <c r="Y100" s="51">
        <v>1926</v>
      </c>
      <c r="Z100" s="51">
        <v>894</v>
      </c>
      <c r="AA100" s="51">
        <v>430</v>
      </c>
      <c r="AB100" s="51">
        <v>215</v>
      </c>
      <c r="AC100" s="51">
        <v>755</v>
      </c>
      <c r="AD100" s="51">
        <v>405</v>
      </c>
      <c r="AE100" s="51">
        <v>8661</v>
      </c>
      <c r="AF100" s="51">
        <v>4136</v>
      </c>
      <c r="AG100" s="51">
        <v>121</v>
      </c>
      <c r="AH100" s="1375"/>
      <c r="AI100" s="51">
        <v>43</v>
      </c>
      <c r="AK100" s="31" t="s">
        <v>67</v>
      </c>
      <c r="AL100" s="43">
        <v>307</v>
      </c>
      <c r="AM100" s="51">
        <v>226</v>
      </c>
      <c r="AN100" s="51">
        <v>217</v>
      </c>
      <c r="AO100" s="51">
        <v>183</v>
      </c>
      <c r="AP100" s="51">
        <v>132</v>
      </c>
      <c r="AQ100" s="51">
        <v>108</v>
      </c>
      <c r="AR100" s="51">
        <v>866</v>
      </c>
      <c r="AS100" s="51">
        <v>35</v>
      </c>
      <c r="AT100" s="51">
        <v>587</v>
      </c>
      <c r="AU100" s="51">
        <v>66</v>
      </c>
      <c r="AV100" s="51">
        <v>653</v>
      </c>
      <c r="AW100" s="49">
        <v>199</v>
      </c>
      <c r="AX100" s="27">
        <v>83</v>
      </c>
      <c r="AZ100" s="31" t="s">
        <v>67</v>
      </c>
      <c r="BA100" s="43">
        <v>307</v>
      </c>
      <c r="BB100" s="51">
        <v>283</v>
      </c>
      <c r="BC100" s="51">
        <v>312</v>
      </c>
      <c r="BD100" s="49">
        <v>40</v>
      </c>
      <c r="BE100" s="49">
        <v>0</v>
      </c>
      <c r="BF100" s="49">
        <v>635</v>
      </c>
      <c r="BG100" s="49">
        <v>368</v>
      </c>
      <c r="BH100" s="49">
        <v>71</v>
      </c>
      <c r="BI100" s="49">
        <v>38</v>
      </c>
      <c r="BJ100" s="49">
        <v>10</v>
      </c>
      <c r="BK100" s="49">
        <v>4</v>
      </c>
      <c r="BM100" s="11">
        <f t="shared" si="30"/>
        <v>352</v>
      </c>
      <c r="BN100" s="1379">
        <f t="shared" si="31"/>
        <v>0.88636363636363635</v>
      </c>
      <c r="BO100" s="1380">
        <f t="shared" si="32"/>
        <v>0.11363636363636363</v>
      </c>
      <c r="BP100" s="49">
        <v>1</v>
      </c>
      <c r="BQ100" s="53">
        <f t="shared" si="33"/>
        <v>636</v>
      </c>
      <c r="BR100" s="1380">
        <f t="shared" si="34"/>
        <v>0.57861635220125784</v>
      </c>
      <c r="BS100" s="1"/>
    </row>
    <row r="101" spans="1:71" s="3" customFormat="1">
      <c r="A101" s="302" t="s">
        <v>68</v>
      </c>
      <c r="B101" s="125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1396"/>
      <c r="Q101" s="49"/>
      <c r="S101" s="7" t="s">
        <v>68</v>
      </c>
      <c r="T101" s="43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1375"/>
      <c r="AI101" s="51"/>
      <c r="AK101" s="7" t="s">
        <v>68</v>
      </c>
      <c r="AL101" s="43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49"/>
      <c r="AX101" s="27"/>
      <c r="AZ101" s="7" t="s">
        <v>68</v>
      </c>
      <c r="BA101" s="43"/>
      <c r="BB101" s="51"/>
      <c r="BC101" s="51"/>
      <c r="BD101" s="49"/>
      <c r="BE101" s="49"/>
      <c r="BF101" s="49"/>
      <c r="BG101" s="49"/>
      <c r="BH101" s="49"/>
      <c r="BI101" s="49"/>
      <c r="BJ101" s="49"/>
      <c r="BK101" s="49"/>
      <c r="BM101" s="66"/>
      <c r="BO101" s="69"/>
      <c r="BP101" s="519"/>
      <c r="BQ101" s="69"/>
      <c r="BR101" s="69"/>
      <c r="BS101" s="1"/>
    </row>
    <row r="102" spans="1:71">
      <c r="A102" s="108" t="s">
        <v>69</v>
      </c>
      <c r="B102" s="125">
        <v>416</v>
      </c>
      <c r="C102" s="49">
        <v>1175</v>
      </c>
      <c r="D102" s="49">
        <v>560</v>
      </c>
      <c r="E102" s="49">
        <v>796</v>
      </c>
      <c r="F102" s="49">
        <v>389</v>
      </c>
      <c r="G102" s="49">
        <v>510</v>
      </c>
      <c r="H102" s="49">
        <v>263</v>
      </c>
      <c r="I102" s="49">
        <v>333</v>
      </c>
      <c r="J102" s="49">
        <v>165</v>
      </c>
      <c r="K102" s="49">
        <v>245</v>
      </c>
      <c r="L102" s="49">
        <v>123</v>
      </c>
      <c r="M102" s="49">
        <f t="shared" si="29"/>
        <v>3059</v>
      </c>
      <c r="N102" s="49">
        <f t="shared" si="29"/>
        <v>1500</v>
      </c>
      <c r="O102" s="49">
        <v>0</v>
      </c>
      <c r="P102" s="1396"/>
      <c r="Q102" s="49">
        <v>0</v>
      </c>
      <c r="S102" s="31" t="s">
        <v>69</v>
      </c>
      <c r="T102" s="43">
        <v>416</v>
      </c>
      <c r="U102" s="51">
        <v>434</v>
      </c>
      <c r="V102" s="51">
        <v>229</v>
      </c>
      <c r="W102" s="51">
        <v>319</v>
      </c>
      <c r="X102" s="51">
        <v>147</v>
      </c>
      <c r="Y102" s="51">
        <v>172</v>
      </c>
      <c r="Z102" s="51">
        <v>88</v>
      </c>
      <c r="AA102" s="51">
        <v>81</v>
      </c>
      <c r="AB102" s="51">
        <v>33</v>
      </c>
      <c r="AC102" s="51">
        <v>77</v>
      </c>
      <c r="AD102" s="51">
        <v>42</v>
      </c>
      <c r="AE102" s="51">
        <v>1083</v>
      </c>
      <c r="AF102" s="51">
        <v>539</v>
      </c>
      <c r="AG102" s="51">
        <v>0</v>
      </c>
      <c r="AH102" s="1375"/>
      <c r="AI102" s="51">
        <v>0</v>
      </c>
      <c r="AK102" s="31" t="s">
        <v>69</v>
      </c>
      <c r="AL102" s="43">
        <v>416</v>
      </c>
      <c r="AM102" s="51">
        <v>27</v>
      </c>
      <c r="AN102" s="51">
        <v>25</v>
      </c>
      <c r="AO102" s="51">
        <v>19</v>
      </c>
      <c r="AP102" s="51">
        <v>15</v>
      </c>
      <c r="AQ102" s="51">
        <v>15</v>
      </c>
      <c r="AR102" s="51">
        <v>101</v>
      </c>
      <c r="AS102" s="51">
        <v>0</v>
      </c>
      <c r="AT102" s="51">
        <v>37</v>
      </c>
      <c r="AU102" s="51">
        <v>10</v>
      </c>
      <c r="AV102" s="51">
        <v>47</v>
      </c>
      <c r="AW102" s="49">
        <v>18</v>
      </c>
      <c r="AX102" s="27">
        <v>5</v>
      </c>
      <c r="AZ102" s="31" t="s">
        <v>69</v>
      </c>
      <c r="BA102" s="43">
        <v>416</v>
      </c>
      <c r="BB102" s="51">
        <v>22</v>
      </c>
      <c r="BC102" s="51">
        <v>19</v>
      </c>
      <c r="BD102" s="49">
        <v>17</v>
      </c>
      <c r="BE102" s="49">
        <v>0</v>
      </c>
      <c r="BF102" s="49">
        <v>58</v>
      </c>
      <c r="BG102" s="49">
        <v>25</v>
      </c>
      <c r="BH102" s="49">
        <v>0</v>
      </c>
      <c r="BI102" s="49">
        <v>0</v>
      </c>
      <c r="BJ102" s="49">
        <v>2</v>
      </c>
      <c r="BK102" s="49">
        <v>0</v>
      </c>
      <c r="BL102" s="3"/>
      <c r="BM102" s="66"/>
      <c r="BN102" s="3"/>
      <c r="BO102" s="69"/>
      <c r="BP102" s="519"/>
      <c r="BQ102" s="69"/>
      <c r="BR102" s="69"/>
    </row>
    <row r="103" spans="1:71">
      <c r="A103" s="108" t="s">
        <v>70</v>
      </c>
      <c r="B103" s="125">
        <v>404</v>
      </c>
      <c r="C103" s="49">
        <v>7379</v>
      </c>
      <c r="D103" s="49">
        <v>3637</v>
      </c>
      <c r="E103" s="49">
        <v>5634</v>
      </c>
      <c r="F103" s="49">
        <v>2805</v>
      </c>
      <c r="G103" s="49">
        <v>4670</v>
      </c>
      <c r="H103" s="49">
        <v>2327</v>
      </c>
      <c r="I103" s="49">
        <v>3160</v>
      </c>
      <c r="J103" s="49">
        <v>1589</v>
      </c>
      <c r="K103" s="49">
        <v>2634</v>
      </c>
      <c r="L103" s="49">
        <v>1355</v>
      </c>
      <c r="M103" s="49">
        <f t="shared" si="29"/>
        <v>23477</v>
      </c>
      <c r="N103" s="49">
        <f t="shared" si="29"/>
        <v>11713</v>
      </c>
      <c r="O103" s="49">
        <v>0</v>
      </c>
      <c r="P103" s="1396"/>
      <c r="Q103" s="49">
        <v>0</v>
      </c>
      <c r="S103" s="31" t="s">
        <v>70</v>
      </c>
      <c r="T103" s="43">
        <v>404</v>
      </c>
      <c r="U103" s="51">
        <v>1965</v>
      </c>
      <c r="V103" s="51">
        <v>931</v>
      </c>
      <c r="W103" s="51">
        <v>1951</v>
      </c>
      <c r="X103" s="51">
        <v>931</v>
      </c>
      <c r="Y103" s="51">
        <v>1541</v>
      </c>
      <c r="Z103" s="51">
        <v>781</v>
      </c>
      <c r="AA103" s="51">
        <v>749</v>
      </c>
      <c r="AB103" s="51">
        <v>365</v>
      </c>
      <c r="AC103" s="51">
        <v>988</v>
      </c>
      <c r="AD103" s="51">
        <v>554</v>
      </c>
      <c r="AE103" s="51">
        <v>7194</v>
      </c>
      <c r="AF103" s="51">
        <v>3562</v>
      </c>
      <c r="AG103" s="51">
        <v>0</v>
      </c>
      <c r="AH103" s="1375"/>
      <c r="AI103" s="51">
        <v>0</v>
      </c>
      <c r="AK103" s="31" t="s">
        <v>70</v>
      </c>
      <c r="AL103" s="43">
        <v>404</v>
      </c>
      <c r="AM103" s="51">
        <v>181</v>
      </c>
      <c r="AN103" s="51">
        <v>172</v>
      </c>
      <c r="AO103" s="51">
        <v>166</v>
      </c>
      <c r="AP103" s="51">
        <v>123</v>
      </c>
      <c r="AQ103" s="51">
        <v>106</v>
      </c>
      <c r="AR103" s="51">
        <v>748</v>
      </c>
      <c r="AS103" s="51">
        <v>0</v>
      </c>
      <c r="AT103" s="51">
        <v>388</v>
      </c>
      <c r="AU103" s="51">
        <v>53</v>
      </c>
      <c r="AV103" s="51">
        <v>441</v>
      </c>
      <c r="AW103" s="49">
        <v>166</v>
      </c>
      <c r="AX103" s="27">
        <v>84</v>
      </c>
      <c r="AZ103" s="31" t="s">
        <v>70</v>
      </c>
      <c r="BA103" s="43">
        <v>404</v>
      </c>
      <c r="BB103" s="51">
        <v>160</v>
      </c>
      <c r="BC103" s="51">
        <v>225</v>
      </c>
      <c r="BD103" s="49">
        <v>103</v>
      </c>
      <c r="BE103" s="49">
        <v>0</v>
      </c>
      <c r="BF103" s="49">
        <v>488</v>
      </c>
      <c r="BG103" s="49">
        <v>235</v>
      </c>
      <c r="BH103" s="49">
        <v>0</v>
      </c>
      <c r="BI103" s="49">
        <v>0</v>
      </c>
      <c r="BJ103" s="49">
        <v>12</v>
      </c>
      <c r="BK103" s="49">
        <v>0</v>
      </c>
      <c r="BL103" s="3"/>
      <c r="BM103" s="66"/>
      <c r="BN103" s="3"/>
      <c r="BO103" s="69"/>
      <c r="BP103" s="519"/>
      <c r="BQ103" s="69"/>
      <c r="BR103" s="69"/>
    </row>
    <row r="104" spans="1:71">
      <c r="A104" s="352" t="s">
        <v>71</v>
      </c>
      <c r="B104" s="147">
        <v>408</v>
      </c>
      <c r="C104" s="353">
        <v>7325</v>
      </c>
      <c r="D104" s="353">
        <v>3647</v>
      </c>
      <c r="E104" s="353">
        <v>6031</v>
      </c>
      <c r="F104" s="353">
        <v>3000</v>
      </c>
      <c r="G104" s="353">
        <v>4639</v>
      </c>
      <c r="H104" s="353">
        <v>2262</v>
      </c>
      <c r="I104" s="353">
        <v>3388</v>
      </c>
      <c r="J104" s="353">
        <v>1720</v>
      </c>
      <c r="K104" s="353">
        <v>2191</v>
      </c>
      <c r="L104" s="353">
        <v>1134</v>
      </c>
      <c r="M104" s="353">
        <f t="shared" si="29"/>
        <v>23574</v>
      </c>
      <c r="N104" s="353">
        <f t="shared" si="29"/>
        <v>11763</v>
      </c>
      <c r="O104" s="353">
        <v>0</v>
      </c>
      <c r="P104" s="1397"/>
      <c r="Q104" s="353">
        <v>0</v>
      </c>
      <c r="S104" s="354" t="s">
        <v>71</v>
      </c>
      <c r="T104" s="44">
        <v>408</v>
      </c>
      <c r="U104" s="359">
        <v>1904</v>
      </c>
      <c r="V104" s="359">
        <v>932</v>
      </c>
      <c r="W104" s="359">
        <v>1664</v>
      </c>
      <c r="X104" s="359">
        <v>788</v>
      </c>
      <c r="Y104" s="359">
        <v>1418</v>
      </c>
      <c r="Z104" s="359">
        <v>662</v>
      </c>
      <c r="AA104" s="359">
        <v>800</v>
      </c>
      <c r="AB104" s="359">
        <v>389</v>
      </c>
      <c r="AC104" s="359">
        <v>653</v>
      </c>
      <c r="AD104" s="359">
        <v>351</v>
      </c>
      <c r="AE104" s="359">
        <v>6439</v>
      </c>
      <c r="AF104" s="359">
        <v>3122</v>
      </c>
      <c r="AG104" s="359">
        <v>0</v>
      </c>
      <c r="AH104" s="1402"/>
      <c r="AI104" s="359">
        <v>0</v>
      </c>
      <c r="AK104" s="354" t="s">
        <v>71</v>
      </c>
      <c r="AL104" s="44">
        <v>408</v>
      </c>
      <c r="AM104" s="355">
        <v>198</v>
      </c>
      <c r="AN104" s="355">
        <v>192</v>
      </c>
      <c r="AO104" s="355">
        <v>180</v>
      </c>
      <c r="AP104" s="355">
        <v>157</v>
      </c>
      <c r="AQ104" s="355">
        <v>123</v>
      </c>
      <c r="AR104" s="355">
        <v>850</v>
      </c>
      <c r="AS104" s="355">
        <v>0</v>
      </c>
      <c r="AT104" s="355">
        <v>384</v>
      </c>
      <c r="AU104" s="355">
        <v>53</v>
      </c>
      <c r="AV104" s="355">
        <v>437</v>
      </c>
      <c r="AW104" s="353">
        <v>184</v>
      </c>
      <c r="AX104" s="321">
        <v>61</v>
      </c>
      <c r="AZ104" s="354" t="s">
        <v>71</v>
      </c>
      <c r="BA104" s="44">
        <v>408</v>
      </c>
      <c r="BB104" s="355">
        <v>159</v>
      </c>
      <c r="BC104" s="355">
        <v>230</v>
      </c>
      <c r="BD104" s="353">
        <v>142</v>
      </c>
      <c r="BE104" s="353">
        <v>1</v>
      </c>
      <c r="BF104" s="353">
        <v>532</v>
      </c>
      <c r="BG104" s="353">
        <v>271</v>
      </c>
      <c r="BH104" s="353">
        <v>0</v>
      </c>
      <c r="BI104" s="353">
        <v>0</v>
      </c>
      <c r="BJ104" s="353">
        <v>13</v>
      </c>
      <c r="BK104" s="353">
        <v>0</v>
      </c>
      <c r="BL104" s="3"/>
      <c r="BM104" s="11">
        <f>+BC104+BD104</f>
        <v>372</v>
      </c>
      <c r="BN104" s="1379">
        <f>+BC104/BM104</f>
        <v>0.61827956989247312</v>
      </c>
      <c r="BO104" s="1380">
        <f>+BD104/BM104</f>
        <v>0.38172043010752688</v>
      </c>
      <c r="BP104" s="49">
        <v>1</v>
      </c>
      <c r="BQ104" s="53">
        <f>+BB104+BC104+BD104+BP104</f>
        <v>532</v>
      </c>
      <c r="BR104" s="1380">
        <f>+BG104/BQ104</f>
        <v>0.50939849624060152</v>
      </c>
    </row>
    <row r="105" spans="1:71" s="15" customFormat="1" ht="15" customHeight="1">
      <c r="A105" s="123" t="s">
        <v>418</v>
      </c>
      <c r="B105" s="148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S105" s="123" t="s">
        <v>426</v>
      </c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K105" s="123" t="s">
        <v>766</v>
      </c>
      <c r="AL105" s="123"/>
      <c r="AM105" s="123"/>
      <c r="AN105" s="123"/>
      <c r="AO105" s="123"/>
      <c r="AP105" s="123"/>
      <c r="AQ105" s="123"/>
      <c r="AR105" s="124"/>
      <c r="AS105" s="123"/>
      <c r="AT105" s="123"/>
      <c r="AU105" s="123"/>
      <c r="AV105" s="123"/>
      <c r="AW105" s="123"/>
      <c r="AX105" s="123"/>
      <c r="AY105" s="121"/>
      <c r="AZ105" s="123" t="s">
        <v>575</v>
      </c>
      <c r="BA105" s="123"/>
      <c r="BB105" s="123"/>
      <c r="BC105" s="123"/>
      <c r="BD105" s="123"/>
      <c r="BE105" s="123"/>
      <c r="BF105" s="123"/>
      <c r="BG105" s="123"/>
      <c r="BH105" s="124"/>
      <c r="BI105" s="123"/>
      <c r="BJ105" s="123"/>
      <c r="BK105" s="123"/>
      <c r="BL105" s="300"/>
      <c r="BM105" s="66"/>
      <c r="BN105" s="3"/>
      <c r="BO105" s="69"/>
      <c r="BP105" s="519"/>
      <c r="BQ105" s="69"/>
      <c r="BR105" s="69"/>
      <c r="BS105" s="3"/>
    </row>
    <row r="106" spans="1:71" s="15" customFormat="1" ht="15" customHeight="1">
      <c r="A106" s="117" t="s">
        <v>227</v>
      </c>
      <c r="B106" s="148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S106" s="117" t="s">
        <v>227</v>
      </c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K106" s="117" t="s">
        <v>227</v>
      </c>
      <c r="AL106" s="123"/>
      <c r="AM106" s="123"/>
      <c r="AN106" s="123"/>
      <c r="AO106" s="123"/>
      <c r="AP106" s="123"/>
      <c r="AQ106" s="123"/>
      <c r="AR106" s="124"/>
      <c r="AS106" s="123"/>
      <c r="AT106" s="123"/>
      <c r="AU106" s="123"/>
      <c r="AV106" s="123"/>
      <c r="AW106" s="123"/>
      <c r="AX106" s="123"/>
      <c r="AY106" s="121"/>
      <c r="AZ106" s="117" t="s">
        <v>227</v>
      </c>
      <c r="BA106" s="123"/>
      <c r="BB106" s="123"/>
      <c r="BC106" s="123"/>
      <c r="BD106" s="123"/>
      <c r="BE106" s="123"/>
      <c r="BF106" s="123"/>
      <c r="BG106" s="123"/>
      <c r="BH106" s="124"/>
      <c r="BI106" s="123"/>
      <c r="BJ106" s="123"/>
      <c r="BK106" s="123"/>
      <c r="BL106" s="300"/>
      <c r="BM106" s="66"/>
      <c r="BN106" s="3"/>
      <c r="BO106" s="69"/>
      <c r="BP106" s="519"/>
      <c r="BQ106" s="69"/>
      <c r="BR106" s="69"/>
      <c r="BS106" s="3"/>
    </row>
    <row r="107" spans="1:71" ht="13.5" customHeight="1">
      <c r="AX107" s="32"/>
      <c r="BM107" s="66"/>
      <c r="BN107" s="3"/>
      <c r="BO107" s="69"/>
      <c r="BP107" s="519"/>
      <c r="BQ107" s="69"/>
      <c r="BR107" s="69"/>
    </row>
    <row r="108" spans="1:71" s="1011" customFormat="1" ht="24" customHeight="1">
      <c r="A108" s="1520" t="s">
        <v>6</v>
      </c>
      <c r="B108" s="1512" t="s">
        <v>7</v>
      </c>
      <c r="C108" s="1514" t="s">
        <v>0</v>
      </c>
      <c r="D108" s="1515"/>
      <c r="E108" s="1514" t="s">
        <v>1</v>
      </c>
      <c r="F108" s="1515"/>
      <c r="G108" s="1514" t="s">
        <v>2</v>
      </c>
      <c r="H108" s="1515"/>
      <c r="I108" s="1506" t="s">
        <v>3</v>
      </c>
      <c r="J108" s="1507"/>
      <c r="K108" s="1506" t="s">
        <v>4</v>
      </c>
      <c r="L108" s="1507"/>
      <c r="M108" s="1539" t="s">
        <v>782</v>
      </c>
      <c r="N108" s="1540"/>
      <c r="O108" s="1526" t="s">
        <v>778</v>
      </c>
      <c r="P108" s="1534"/>
      <c r="Q108" s="1535"/>
      <c r="R108" s="1004"/>
      <c r="S108" s="1520" t="s">
        <v>6</v>
      </c>
      <c r="T108" s="1536" t="s">
        <v>7</v>
      </c>
      <c r="U108" s="1506" t="s">
        <v>0</v>
      </c>
      <c r="V108" s="1507"/>
      <c r="W108" s="1506" t="s">
        <v>1</v>
      </c>
      <c r="X108" s="1507"/>
      <c r="Y108" s="1506" t="s">
        <v>2</v>
      </c>
      <c r="Z108" s="1507"/>
      <c r="AA108" s="1506" t="s">
        <v>3</v>
      </c>
      <c r="AB108" s="1507"/>
      <c r="AC108" s="1506" t="s">
        <v>4</v>
      </c>
      <c r="AD108" s="1507"/>
      <c r="AE108" s="1532" t="s">
        <v>781</v>
      </c>
      <c r="AF108" s="1533"/>
      <c r="AG108" s="1526" t="s">
        <v>778</v>
      </c>
      <c r="AH108" s="1534"/>
      <c r="AI108" s="1535"/>
      <c r="AJ108" s="1004"/>
      <c r="AK108" s="1520" t="s">
        <v>6</v>
      </c>
      <c r="AL108" s="1542" t="s">
        <v>7</v>
      </c>
      <c r="AM108" s="998" t="s">
        <v>412</v>
      </c>
      <c r="AN108" s="1005"/>
      <c r="AO108" s="1005"/>
      <c r="AP108" s="1005"/>
      <c r="AQ108" s="1005"/>
      <c r="AR108" s="1005"/>
      <c r="AS108" s="1006"/>
      <c r="AT108" s="1006" t="s">
        <v>141</v>
      </c>
      <c r="AU108" s="1007"/>
      <c r="AV108" s="1008"/>
      <c r="AW108" s="1531" t="s">
        <v>203</v>
      </c>
      <c r="AX108" s="1531"/>
      <c r="AY108" s="5"/>
      <c r="AZ108" s="1523" t="s">
        <v>6</v>
      </c>
      <c r="BA108" s="1512" t="s">
        <v>7</v>
      </c>
      <c r="BB108" s="1529" t="s">
        <v>414</v>
      </c>
      <c r="BC108" s="1530"/>
      <c r="BD108" s="1530"/>
      <c r="BE108" s="1530"/>
      <c r="BF108" s="1530"/>
      <c r="BG108" s="1530"/>
      <c r="BH108" s="1526" t="s">
        <v>777</v>
      </c>
      <c r="BI108" s="1527"/>
      <c r="BJ108" s="1522" t="s">
        <v>167</v>
      </c>
      <c r="BK108" s="1522"/>
      <c r="BL108" s="1009"/>
      <c r="BM108" s="1017"/>
      <c r="BN108" s="1004"/>
      <c r="BO108" s="1018"/>
      <c r="BP108" s="1018"/>
      <c r="BQ108" s="1018"/>
      <c r="BR108" s="1018"/>
    </row>
    <row r="109" spans="1:71" s="1013" customFormat="1" ht="27.75" customHeight="1">
      <c r="A109" s="1521"/>
      <c r="B109" s="1513"/>
      <c r="C109" s="463" t="s">
        <v>395</v>
      </c>
      <c r="D109" s="463" t="s">
        <v>396</v>
      </c>
      <c r="E109" s="463" t="s">
        <v>395</v>
      </c>
      <c r="F109" s="463" t="s">
        <v>396</v>
      </c>
      <c r="G109" s="463" t="s">
        <v>395</v>
      </c>
      <c r="H109" s="463" t="s">
        <v>396</v>
      </c>
      <c r="I109" s="463" t="s">
        <v>395</v>
      </c>
      <c r="J109" s="463" t="s">
        <v>396</v>
      </c>
      <c r="K109" s="463" t="s">
        <v>395</v>
      </c>
      <c r="L109" s="463" t="s">
        <v>396</v>
      </c>
      <c r="M109" s="463" t="s">
        <v>395</v>
      </c>
      <c r="N109" s="463" t="s">
        <v>396</v>
      </c>
      <c r="O109" s="463" t="s">
        <v>395</v>
      </c>
      <c r="P109" s="1394"/>
      <c r="Q109" s="463" t="s">
        <v>396</v>
      </c>
      <c r="R109" s="5"/>
      <c r="S109" s="1521"/>
      <c r="T109" s="1537"/>
      <c r="U109" s="463" t="s">
        <v>395</v>
      </c>
      <c r="V109" s="463" t="s">
        <v>396</v>
      </c>
      <c r="W109" s="463" t="s">
        <v>395</v>
      </c>
      <c r="X109" s="463" t="s">
        <v>396</v>
      </c>
      <c r="Y109" s="463" t="s">
        <v>395</v>
      </c>
      <c r="Z109" s="463" t="s">
        <v>396</v>
      </c>
      <c r="AA109" s="463" t="s">
        <v>395</v>
      </c>
      <c r="AB109" s="463" t="s">
        <v>396</v>
      </c>
      <c r="AC109" s="463" t="s">
        <v>395</v>
      </c>
      <c r="AD109" s="463" t="s">
        <v>396</v>
      </c>
      <c r="AE109" s="463" t="s">
        <v>395</v>
      </c>
      <c r="AF109" s="463" t="s">
        <v>396</v>
      </c>
      <c r="AG109" s="463" t="s">
        <v>395</v>
      </c>
      <c r="AH109" s="1394"/>
      <c r="AI109" s="463" t="s">
        <v>396</v>
      </c>
      <c r="AJ109" s="5"/>
      <c r="AK109" s="1521"/>
      <c r="AL109" s="1537"/>
      <c r="AM109" s="463" t="s">
        <v>0</v>
      </c>
      <c r="AN109" s="463" t="s">
        <v>1</v>
      </c>
      <c r="AO109" s="463" t="s">
        <v>2</v>
      </c>
      <c r="AP109" s="463" t="s">
        <v>3</v>
      </c>
      <c r="AQ109" s="463" t="s">
        <v>4</v>
      </c>
      <c r="AR109" s="996" t="s">
        <v>779</v>
      </c>
      <c r="AS109" s="996" t="s">
        <v>265</v>
      </c>
      <c r="AT109" s="463" t="s">
        <v>736</v>
      </c>
      <c r="AU109" s="463" t="s">
        <v>156</v>
      </c>
      <c r="AV109" s="463" t="s">
        <v>142</v>
      </c>
      <c r="AW109" s="465" t="s">
        <v>202</v>
      </c>
      <c r="AX109" s="465" t="s">
        <v>201</v>
      </c>
      <c r="AY109" s="5"/>
      <c r="AZ109" s="1523"/>
      <c r="BA109" s="1513"/>
      <c r="BB109" s="463" t="s">
        <v>147</v>
      </c>
      <c r="BC109" s="463" t="s">
        <v>148</v>
      </c>
      <c r="BD109" s="465" t="s">
        <v>149</v>
      </c>
      <c r="BE109" s="465" t="s">
        <v>144</v>
      </c>
      <c r="BF109" s="465" t="s">
        <v>150</v>
      </c>
      <c r="BG109" s="465" t="s">
        <v>151</v>
      </c>
      <c r="BH109" s="465" t="s">
        <v>5</v>
      </c>
      <c r="BI109" s="465" t="s">
        <v>152</v>
      </c>
      <c r="BJ109" s="465" t="s">
        <v>735</v>
      </c>
      <c r="BK109" s="465" t="s">
        <v>145</v>
      </c>
      <c r="BL109" s="5"/>
      <c r="BM109" s="1017"/>
      <c r="BN109" s="1004"/>
      <c r="BO109" s="1018"/>
      <c r="BP109" s="1018"/>
      <c r="BQ109" s="1018"/>
      <c r="BR109" s="1018"/>
      <c r="BS109" s="1011"/>
    </row>
    <row r="110" spans="1:71">
      <c r="A110" s="302" t="s">
        <v>72</v>
      </c>
      <c r="B110" s="125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1396"/>
      <c r="Q110" s="49"/>
      <c r="S110" s="7" t="s">
        <v>72</v>
      </c>
      <c r="T110" s="43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1400"/>
      <c r="AI110" s="52"/>
      <c r="AK110" s="7" t="s">
        <v>72</v>
      </c>
      <c r="AL110" s="43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49"/>
      <c r="AX110" s="358"/>
      <c r="AZ110" s="7" t="s">
        <v>72</v>
      </c>
      <c r="BA110" s="43"/>
      <c r="BB110" s="51"/>
      <c r="BC110" s="51"/>
      <c r="BD110" s="49"/>
      <c r="BE110" s="49"/>
      <c r="BF110" s="49"/>
      <c r="BG110" s="49"/>
      <c r="BH110" s="49"/>
      <c r="BI110" s="49"/>
      <c r="BJ110" s="49"/>
      <c r="BK110" s="49"/>
      <c r="BL110" s="3"/>
      <c r="BM110" s="66"/>
      <c r="BN110" s="3"/>
      <c r="BO110" s="69"/>
      <c r="BP110" s="519"/>
      <c r="BQ110" s="69"/>
      <c r="BR110" s="69"/>
    </row>
    <row r="111" spans="1:71">
      <c r="A111" s="108" t="s">
        <v>73</v>
      </c>
      <c r="B111" s="125">
        <v>405</v>
      </c>
      <c r="C111" s="49">
        <v>11001</v>
      </c>
      <c r="D111" s="49">
        <v>5330</v>
      </c>
      <c r="E111" s="49">
        <v>7166</v>
      </c>
      <c r="F111" s="49">
        <v>3581</v>
      </c>
      <c r="G111" s="49">
        <v>5194</v>
      </c>
      <c r="H111" s="49">
        <v>2587</v>
      </c>
      <c r="I111" s="49">
        <v>3128</v>
      </c>
      <c r="J111" s="49">
        <v>1573</v>
      </c>
      <c r="K111" s="49">
        <v>2422</v>
      </c>
      <c r="L111" s="49">
        <v>1207</v>
      </c>
      <c r="M111" s="49">
        <f t="shared" si="29"/>
        <v>28911</v>
      </c>
      <c r="N111" s="49">
        <f t="shared" si="29"/>
        <v>14278</v>
      </c>
      <c r="O111" s="49">
        <v>0</v>
      </c>
      <c r="P111" s="1396"/>
      <c r="Q111" s="49">
        <v>0</v>
      </c>
      <c r="S111" s="31" t="s">
        <v>73</v>
      </c>
      <c r="T111" s="43">
        <v>405</v>
      </c>
      <c r="U111" s="52">
        <v>92</v>
      </c>
      <c r="V111" s="52">
        <v>58</v>
      </c>
      <c r="W111" s="52">
        <v>1920</v>
      </c>
      <c r="X111" s="52">
        <v>928</v>
      </c>
      <c r="Y111" s="52">
        <v>1394</v>
      </c>
      <c r="Z111" s="52">
        <v>698</v>
      </c>
      <c r="AA111" s="52">
        <v>66</v>
      </c>
      <c r="AB111" s="52">
        <v>33</v>
      </c>
      <c r="AC111" s="52">
        <v>776</v>
      </c>
      <c r="AD111" s="52">
        <v>425</v>
      </c>
      <c r="AE111" s="52">
        <v>4248</v>
      </c>
      <c r="AF111" s="52">
        <v>2142</v>
      </c>
      <c r="AG111" s="52">
        <v>0</v>
      </c>
      <c r="AH111" s="1400"/>
      <c r="AI111" s="52">
        <v>0</v>
      </c>
      <c r="AK111" s="31" t="s">
        <v>73</v>
      </c>
      <c r="AL111" s="43">
        <v>405</v>
      </c>
      <c r="AM111" s="51">
        <v>183</v>
      </c>
      <c r="AN111" s="51">
        <v>164</v>
      </c>
      <c r="AO111" s="51">
        <v>142</v>
      </c>
      <c r="AP111" s="51">
        <v>113</v>
      </c>
      <c r="AQ111" s="51">
        <v>97</v>
      </c>
      <c r="AR111" s="51">
        <v>699</v>
      </c>
      <c r="AS111" s="51">
        <v>0</v>
      </c>
      <c r="AT111" s="51">
        <v>353</v>
      </c>
      <c r="AU111" s="51">
        <v>66</v>
      </c>
      <c r="AV111" s="51">
        <v>419</v>
      </c>
      <c r="AW111" s="49">
        <v>141</v>
      </c>
      <c r="AX111" s="27">
        <v>42</v>
      </c>
      <c r="AZ111" s="31" t="s">
        <v>73</v>
      </c>
      <c r="BA111" s="43">
        <v>405</v>
      </c>
      <c r="BB111" s="51">
        <v>184</v>
      </c>
      <c r="BC111" s="51">
        <v>214</v>
      </c>
      <c r="BD111" s="49">
        <v>113</v>
      </c>
      <c r="BE111" s="49">
        <v>0</v>
      </c>
      <c r="BF111" s="49">
        <v>511</v>
      </c>
      <c r="BG111" s="49">
        <v>236</v>
      </c>
      <c r="BH111" s="49">
        <v>0</v>
      </c>
      <c r="BI111" s="49">
        <v>0</v>
      </c>
      <c r="BJ111" s="49">
        <v>17</v>
      </c>
      <c r="BK111" s="49">
        <v>6</v>
      </c>
      <c r="BL111" s="3"/>
      <c r="BM111" s="66"/>
      <c r="BN111" s="3"/>
      <c r="BO111" s="69"/>
      <c r="BP111" s="519"/>
      <c r="BQ111" s="69"/>
      <c r="BR111" s="69"/>
    </row>
    <row r="112" spans="1:71">
      <c r="A112" s="108" t="s">
        <v>74</v>
      </c>
      <c r="B112" s="125">
        <v>401</v>
      </c>
      <c r="C112" s="49">
        <v>2173</v>
      </c>
      <c r="D112" s="49">
        <v>1039</v>
      </c>
      <c r="E112" s="49">
        <v>2363</v>
      </c>
      <c r="F112" s="49">
        <v>1130</v>
      </c>
      <c r="G112" s="49">
        <v>2447</v>
      </c>
      <c r="H112" s="49">
        <v>1204</v>
      </c>
      <c r="I112" s="49">
        <v>2610</v>
      </c>
      <c r="J112" s="49">
        <v>1342</v>
      </c>
      <c r="K112" s="49">
        <v>2358</v>
      </c>
      <c r="L112" s="49">
        <v>1206</v>
      </c>
      <c r="M112" s="49">
        <f t="shared" si="29"/>
        <v>11951</v>
      </c>
      <c r="N112" s="49">
        <f t="shared" si="29"/>
        <v>5921</v>
      </c>
      <c r="O112" s="49">
        <v>0</v>
      </c>
      <c r="P112" s="1396"/>
      <c r="Q112" s="49">
        <v>0</v>
      </c>
      <c r="S112" s="31" t="s">
        <v>74</v>
      </c>
      <c r="T112" s="43">
        <v>401</v>
      </c>
      <c r="U112" s="52">
        <v>464</v>
      </c>
      <c r="V112" s="52">
        <v>201</v>
      </c>
      <c r="W112" s="52">
        <v>555</v>
      </c>
      <c r="X112" s="52">
        <v>242</v>
      </c>
      <c r="Y112" s="52">
        <v>566</v>
      </c>
      <c r="Z112" s="52">
        <v>248</v>
      </c>
      <c r="AA112" s="52">
        <v>799</v>
      </c>
      <c r="AB112" s="52">
        <v>366</v>
      </c>
      <c r="AC112" s="52">
        <v>626</v>
      </c>
      <c r="AD112" s="52">
        <v>322</v>
      </c>
      <c r="AE112" s="52">
        <v>3010</v>
      </c>
      <c r="AF112" s="52">
        <v>1379</v>
      </c>
      <c r="AG112" s="52">
        <v>0</v>
      </c>
      <c r="AH112" s="1400"/>
      <c r="AI112" s="52">
        <v>0</v>
      </c>
      <c r="AK112" s="31" t="s">
        <v>74</v>
      </c>
      <c r="AL112" s="43">
        <v>401</v>
      </c>
      <c r="AM112" s="51">
        <v>40</v>
      </c>
      <c r="AN112" s="51">
        <v>40</v>
      </c>
      <c r="AO112" s="51">
        <v>42</v>
      </c>
      <c r="AP112" s="51">
        <v>43</v>
      </c>
      <c r="AQ112" s="51">
        <v>44</v>
      </c>
      <c r="AR112" s="51">
        <v>209</v>
      </c>
      <c r="AS112" s="51">
        <v>0</v>
      </c>
      <c r="AT112" s="51">
        <v>146</v>
      </c>
      <c r="AU112" s="51">
        <v>0</v>
      </c>
      <c r="AV112" s="51">
        <v>146</v>
      </c>
      <c r="AW112" s="49">
        <v>15</v>
      </c>
      <c r="AX112" s="27">
        <v>2</v>
      </c>
      <c r="AZ112" s="31" t="s">
        <v>74</v>
      </c>
      <c r="BA112" s="43">
        <v>401</v>
      </c>
      <c r="BB112" s="51">
        <v>169</v>
      </c>
      <c r="BC112" s="51">
        <v>16</v>
      </c>
      <c r="BD112" s="49">
        <v>25</v>
      </c>
      <c r="BE112" s="49">
        <v>0</v>
      </c>
      <c r="BF112" s="49">
        <v>210</v>
      </c>
      <c r="BG112" s="49">
        <v>199</v>
      </c>
      <c r="BH112" s="49">
        <v>0</v>
      </c>
      <c r="BI112" s="49">
        <v>0</v>
      </c>
      <c r="BJ112" s="49">
        <v>24</v>
      </c>
      <c r="BK112" s="49">
        <v>17</v>
      </c>
      <c r="BL112" s="3"/>
      <c r="BM112" s="66"/>
      <c r="BN112" s="3"/>
      <c r="BO112" s="69"/>
      <c r="BP112" s="519"/>
      <c r="BQ112" s="69"/>
      <c r="BR112" s="69"/>
    </row>
    <row r="113" spans="1:71">
      <c r="A113" s="108" t="s">
        <v>75</v>
      </c>
      <c r="B113" s="125">
        <v>415</v>
      </c>
      <c r="C113" s="49">
        <v>5449</v>
      </c>
      <c r="D113" s="49">
        <v>2696</v>
      </c>
      <c r="E113" s="49">
        <v>3222</v>
      </c>
      <c r="F113" s="49">
        <v>1605</v>
      </c>
      <c r="G113" s="49">
        <v>2416</v>
      </c>
      <c r="H113" s="49">
        <v>1250</v>
      </c>
      <c r="I113" s="49">
        <v>1622</v>
      </c>
      <c r="J113" s="49">
        <v>836</v>
      </c>
      <c r="K113" s="49">
        <v>1339</v>
      </c>
      <c r="L113" s="49">
        <v>666</v>
      </c>
      <c r="M113" s="49">
        <f t="shared" si="29"/>
        <v>14048</v>
      </c>
      <c r="N113" s="49">
        <f t="shared" si="29"/>
        <v>7053</v>
      </c>
      <c r="O113" s="49">
        <v>0</v>
      </c>
      <c r="P113" s="1396"/>
      <c r="Q113" s="49">
        <v>0</v>
      </c>
      <c r="S113" s="31" t="s">
        <v>75</v>
      </c>
      <c r="T113" s="43">
        <v>415</v>
      </c>
      <c r="U113" s="51">
        <v>1122</v>
      </c>
      <c r="V113" s="51">
        <v>521</v>
      </c>
      <c r="W113" s="51">
        <v>846</v>
      </c>
      <c r="X113" s="51">
        <v>418</v>
      </c>
      <c r="Y113" s="51">
        <v>620</v>
      </c>
      <c r="Z113" s="51">
        <v>323</v>
      </c>
      <c r="AA113" s="51">
        <v>378</v>
      </c>
      <c r="AB113" s="51">
        <v>187</v>
      </c>
      <c r="AC113" s="51">
        <v>437</v>
      </c>
      <c r="AD113" s="51">
        <v>212</v>
      </c>
      <c r="AE113" s="51">
        <v>3403</v>
      </c>
      <c r="AF113" s="51">
        <v>1661</v>
      </c>
      <c r="AG113" s="51">
        <v>0</v>
      </c>
      <c r="AH113" s="1375"/>
      <c r="AI113" s="51">
        <v>0</v>
      </c>
      <c r="AK113" s="31" t="s">
        <v>75</v>
      </c>
      <c r="AL113" s="43">
        <v>415</v>
      </c>
      <c r="AM113" s="51">
        <v>128</v>
      </c>
      <c r="AN113" s="51">
        <v>103</v>
      </c>
      <c r="AO113" s="51">
        <v>97</v>
      </c>
      <c r="AP113" s="51">
        <v>77</v>
      </c>
      <c r="AQ113" s="51">
        <v>64</v>
      </c>
      <c r="AR113" s="51">
        <v>469</v>
      </c>
      <c r="AS113" s="51">
        <v>0</v>
      </c>
      <c r="AT113" s="51">
        <v>225</v>
      </c>
      <c r="AU113" s="51">
        <v>26</v>
      </c>
      <c r="AV113" s="51">
        <v>251</v>
      </c>
      <c r="AW113" s="49">
        <v>115</v>
      </c>
      <c r="AX113" s="27">
        <v>43</v>
      </c>
      <c r="AZ113" s="31" t="s">
        <v>75</v>
      </c>
      <c r="BA113" s="43">
        <v>415</v>
      </c>
      <c r="BB113" s="51">
        <v>95</v>
      </c>
      <c r="BC113" s="51">
        <v>93</v>
      </c>
      <c r="BD113" s="49">
        <v>92</v>
      </c>
      <c r="BE113" s="49">
        <v>0</v>
      </c>
      <c r="BF113" s="49">
        <v>280</v>
      </c>
      <c r="BG113" s="49">
        <v>178</v>
      </c>
      <c r="BH113" s="49">
        <v>0</v>
      </c>
      <c r="BI113" s="49">
        <v>0</v>
      </c>
      <c r="BJ113" s="49">
        <v>2</v>
      </c>
      <c r="BK113" s="49">
        <v>2</v>
      </c>
      <c r="BL113" s="3"/>
      <c r="BM113" s="66"/>
      <c r="BN113" s="3"/>
      <c r="BO113" s="69"/>
      <c r="BP113" s="519"/>
      <c r="BQ113" s="69"/>
      <c r="BR113" s="69"/>
    </row>
    <row r="114" spans="1:71">
      <c r="A114" s="108" t="s">
        <v>76</v>
      </c>
      <c r="B114" s="125">
        <v>406</v>
      </c>
      <c r="C114" s="49">
        <v>7725</v>
      </c>
      <c r="D114" s="49">
        <v>3804</v>
      </c>
      <c r="E114" s="49">
        <v>6208</v>
      </c>
      <c r="F114" s="49">
        <v>3085</v>
      </c>
      <c r="G114" s="49">
        <v>5441</v>
      </c>
      <c r="H114" s="49">
        <v>2795</v>
      </c>
      <c r="I114" s="49">
        <v>3951</v>
      </c>
      <c r="J114" s="49">
        <v>1986</v>
      </c>
      <c r="K114" s="49">
        <v>3339</v>
      </c>
      <c r="L114" s="49">
        <v>1700</v>
      </c>
      <c r="M114" s="49">
        <f t="shared" si="29"/>
        <v>26664</v>
      </c>
      <c r="N114" s="49">
        <f t="shared" si="29"/>
        <v>13370</v>
      </c>
      <c r="O114" s="49">
        <v>1051</v>
      </c>
      <c r="P114" s="1396"/>
      <c r="Q114" s="49">
        <v>466</v>
      </c>
      <c r="S114" s="31" t="s">
        <v>76</v>
      </c>
      <c r="T114" s="43">
        <v>406</v>
      </c>
      <c r="U114" s="52">
        <v>1896</v>
      </c>
      <c r="V114" s="52">
        <v>911</v>
      </c>
      <c r="W114" s="52">
        <v>1830</v>
      </c>
      <c r="X114" s="52">
        <v>841</v>
      </c>
      <c r="Y114" s="52">
        <v>1634</v>
      </c>
      <c r="Z114" s="52">
        <v>831</v>
      </c>
      <c r="AA114" s="52">
        <v>751</v>
      </c>
      <c r="AB114" s="52">
        <v>379</v>
      </c>
      <c r="AC114" s="52">
        <v>1259</v>
      </c>
      <c r="AD114" s="52">
        <v>632</v>
      </c>
      <c r="AE114" s="52">
        <v>7370</v>
      </c>
      <c r="AF114" s="52">
        <v>3594</v>
      </c>
      <c r="AG114" s="52">
        <v>2</v>
      </c>
      <c r="AH114" s="1400"/>
      <c r="AI114" s="52">
        <v>1</v>
      </c>
      <c r="AK114" s="31" t="s">
        <v>76</v>
      </c>
      <c r="AL114" s="43">
        <v>406</v>
      </c>
      <c r="AM114" s="51">
        <v>162</v>
      </c>
      <c r="AN114" s="51">
        <v>162</v>
      </c>
      <c r="AO114" s="51">
        <v>157</v>
      </c>
      <c r="AP114" s="51">
        <v>127</v>
      </c>
      <c r="AQ114" s="51">
        <v>104</v>
      </c>
      <c r="AR114" s="51">
        <v>712</v>
      </c>
      <c r="AS114" s="51">
        <v>27</v>
      </c>
      <c r="AT114" s="51">
        <v>410</v>
      </c>
      <c r="AU114" s="51">
        <v>60</v>
      </c>
      <c r="AV114" s="51">
        <v>470</v>
      </c>
      <c r="AW114" s="49">
        <v>129</v>
      </c>
      <c r="AX114" s="27">
        <v>35</v>
      </c>
      <c r="AZ114" s="31" t="s">
        <v>76</v>
      </c>
      <c r="BA114" s="43">
        <v>406</v>
      </c>
      <c r="BB114" s="51">
        <v>213</v>
      </c>
      <c r="BC114" s="51">
        <v>249</v>
      </c>
      <c r="BD114" s="49">
        <v>60</v>
      </c>
      <c r="BE114" s="49">
        <v>0</v>
      </c>
      <c r="BF114" s="49">
        <v>522</v>
      </c>
      <c r="BG114" s="49">
        <v>240</v>
      </c>
      <c r="BH114" s="49">
        <v>54</v>
      </c>
      <c r="BI114" s="49">
        <v>26</v>
      </c>
      <c r="BJ114" s="49">
        <v>20</v>
      </c>
      <c r="BK114" s="49">
        <v>1</v>
      </c>
      <c r="BL114" s="3"/>
      <c r="BM114" s="66"/>
      <c r="BN114" s="3"/>
      <c r="BO114" s="69"/>
      <c r="BP114" s="519"/>
      <c r="BQ114" s="69"/>
      <c r="BR114" s="69"/>
    </row>
    <row r="115" spans="1:71" s="3" customFormat="1">
      <c r="A115" s="108" t="s">
        <v>77</v>
      </c>
      <c r="B115" s="125">
        <v>407</v>
      </c>
      <c r="C115" s="49">
        <v>4659</v>
      </c>
      <c r="D115" s="49">
        <v>2246</v>
      </c>
      <c r="E115" s="49">
        <v>2827</v>
      </c>
      <c r="F115" s="49">
        <v>1386</v>
      </c>
      <c r="G115" s="49">
        <v>2116</v>
      </c>
      <c r="H115" s="49">
        <v>1040</v>
      </c>
      <c r="I115" s="49">
        <v>1597</v>
      </c>
      <c r="J115" s="49">
        <v>807</v>
      </c>
      <c r="K115" s="49">
        <v>1026</v>
      </c>
      <c r="L115" s="49">
        <v>485</v>
      </c>
      <c r="M115" s="49">
        <f t="shared" si="29"/>
        <v>12225</v>
      </c>
      <c r="N115" s="49">
        <f t="shared" si="29"/>
        <v>5964</v>
      </c>
      <c r="O115" s="49">
        <v>0</v>
      </c>
      <c r="P115" s="1396"/>
      <c r="Q115" s="49">
        <v>0</v>
      </c>
      <c r="S115" s="31" t="s">
        <v>77</v>
      </c>
      <c r="T115" s="43">
        <v>407</v>
      </c>
      <c r="U115" s="51">
        <v>1160</v>
      </c>
      <c r="V115" s="51">
        <v>570</v>
      </c>
      <c r="W115" s="51">
        <v>756</v>
      </c>
      <c r="X115" s="51">
        <v>363</v>
      </c>
      <c r="Y115" s="51">
        <v>623</v>
      </c>
      <c r="Z115" s="51">
        <v>315</v>
      </c>
      <c r="AA115" s="51">
        <v>269</v>
      </c>
      <c r="AB115" s="51">
        <v>137</v>
      </c>
      <c r="AC115" s="51">
        <v>229</v>
      </c>
      <c r="AD115" s="51">
        <v>115</v>
      </c>
      <c r="AE115" s="51">
        <v>3037</v>
      </c>
      <c r="AF115" s="51">
        <v>1500</v>
      </c>
      <c r="AG115" s="51">
        <v>0</v>
      </c>
      <c r="AH115" s="1375"/>
      <c r="AI115" s="51">
        <v>0</v>
      </c>
      <c r="AK115" s="31" t="s">
        <v>77</v>
      </c>
      <c r="AL115" s="43">
        <v>407</v>
      </c>
      <c r="AM115" s="51">
        <v>99</v>
      </c>
      <c r="AN115" s="51">
        <v>95</v>
      </c>
      <c r="AO115" s="51">
        <v>91</v>
      </c>
      <c r="AP115" s="51">
        <v>80</v>
      </c>
      <c r="AQ115" s="51">
        <v>67</v>
      </c>
      <c r="AR115" s="51">
        <v>432</v>
      </c>
      <c r="AS115" s="51">
        <v>0</v>
      </c>
      <c r="AT115" s="51">
        <v>164</v>
      </c>
      <c r="AU115" s="51">
        <v>31</v>
      </c>
      <c r="AV115" s="51">
        <v>195</v>
      </c>
      <c r="AW115" s="49">
        <v>88</v>
      </c>
      <c r="AX115" s="27">
        <v>18</v>
      </c>
      <c r="AZ115" s="31" t="s">
        <v>77</v>
      </c>
      <c r="BA115" s="43">
        <v>407</v>
      </c>
      <c r="BB115" s="51">
        <v>95</v>
      </c>
      <c r="BC115" s="51">
        <v>120</v>
      </c>
      <c r="BD115" s="49">
        <v>26</v>
      </c>
      <c r="BE115" s="49">
        <v>0</v>
      </c>
      <c r="BF115" s="49">
        <v>241</v>
      </c>
      <c r="BG115" s="49">
        <v>94</v>
      </c>
      <c r="BH115" s="49">
        <v>0</v>
      </c>
      <c r="BI115" s="49">
        <v>0</v>
      </c>
      <c r="BJ115" s="49">
        <v>5</v>
      </c>
      <c r="BK115" s="49">
        <v>0</v>
      </c>
      <c r="BM115" s="40"/>
      <c r="BN115" s="1"/>
      <c r="BO115" s="67"/>
      <c r="BP115" s="518"/>
      <c r="BQ115" s="67"/>
      <c r="BR115" s="67"/>
      <c r="BS115" s="1"/>
    </row>
    <row r="116" spans="1:71" s="3" customFormat="1">
      <c r="A116" s="108" t="s">
        <v>78</v>
      </c>
      <c r="B116" s="125">
        <v>403</v>
      </c>
      <c r="C116" s="49">
        <v>3068</v>
      </c>
      <c r="D116" s="49">
        <v>1534</v>
      </c>
      <c r="E116" s="49">
        <v>2289</v>
      </c>
      <c r="F116" s="49">
        <v>1135</v>
      </c>
      <c r="G116" s="49">
        <v>1380</v>
      </c>
      <c r="H116" s="49">
        <v>697</v>
      </c>
      <c r="I116" s="49">
        <v>710</v>
      </c>
      <c r="J116" s="49">
        <v>322</v>
      </c>
      <c r="K116" s="49">
        <v>541</v>
      </c>
      <c r="L116" s="49">
        <v>260</v>
      </c>
      <c r="M116" s="49">
        <f t="shared" si="29"/>
        <v>7988</v>
      </c>
      <c r="N116" s="49">
        <f t="shared" si="29"/>
        <v>3948</v>
      </c>
      <c r="O116" s="49">
        <v>0</v>
      </c>
      <c r="P116" s="1396"/>
      <c r="Q116" s="49">
        <v>0</v>
      </c>
      <c r="S116" s="31" t="s">
        <v>78</v>
      </c>
      <c r="T116" s="43">
        <v>403</v>
      </c>
      <c r="U116" s="52">
        <v>346</v>
      </c>
      <c r="V116" s="52">
        <v>166</v>
      </c>
      <c r="W116" s="52">
        <v>483</v>
      </c>
      <c r="X116" s="52">
        <v>217</v>
      </c>
      <c r="Y116" s="52">
        <v>276</v>
      </c>
      <c r="Z116" s="52">
        <v>128</v>
      </c>
      <c r="AA116" s="52">
        <v>22</v>
      </c>
      <c r="AB116" s="52">
        <v>13</v>
      </c>
      <c r="AC116" s="52">
        <v>99</v>
      </c>
      <c r="AD116" s="52">
        <v>46</v>
      </c>
      <c r="AE116" s="52">
        <v>1226</v>
      </c>
      <c r="AF116" s="52">
        <v>570</v>
      </c>
      <c r="AG116" s="52">
        <v>0</v>
      </c>
      <c r="AH116" s="1400"/>
      <c r="AI116" s="52">
        <v>0</v>
      </c>
      <c r="AK116" s="31" t="s">
        <v>78</v>
      </c>
      <c r="AL116" s="43">
        <v>403</v>
      </c>
      <c r="AM116" s="51">
        <v>81</v>
      </c>
      <c r="AN116" s="51">
        <v>80</v>
      </c>
      <c r="AO116" s="51">
        <v>75</v>
      </c>
      <c r="AP116" s="51">
        <v>49</v>
      </c>
      <c r="AQ116" s="51">
        <v>43</v>
      </c>
      <c r="AR116" s="51">
        <v>328</v>
      </c>
      <c r="AS116" s="51">
        <v>0</v>
      </c>
      <c r="AT116" s="51">
        <v>92</v>
      </c>
      <c r="AU116" s="51">
        <v>39</v>
      </c>
      <c r="AV116" s="51">
        <v>131</v>
      </c>
      <c r="AW116" s="49">
        <v>79</v>
      </c>
      <c r="AX116" s="27">
        <v>37</v>
      </c>
      <c r="AZ116" s="31" t="s">
        <v>78</v>
      </c>
      <c r="BA116" s="43">
        <v>403</v>
      </c>
      <c r="BB116" s="51">
        <v>74</v>
      </c>
      <c r="BC116" s="51">
        <v>55</v>
      </c>
      <c r="BD116" s="49">
        <v>23</v>
      </c>
      <c r="BE116" s="49">
        <v>0</v>
      </c>
      <c r="BF116" s="49">
        <v>152</v>
      </c>
      <c r="BG116" s="49">
        <v>69</v>
      </c>
      <c r="BH116" s="49">
        <v>0</v>
      </c>
      <c r="BI116" s="49">
        <v>0</v>
      </c>
      <c r="BJ116" s="49">
        <v>0</v>
      </c>
      <c r="BK116" s="49">
        <v>0</v>
      </c>
      <c r="BM116" s="40"/>
      <c r="BN116" s="1"/>
      <c r="BO116" s="67"/>
      <c r="BP116" s="518"/>
      <c r="BQ116" s="67"/>
      <c r="BR116" s="67"/>
      <c r="BS116" s="1"/>
    </row>
    <row r="117" spans="1:71" s="3" customFormat="1">
      <c r="A117" s="302" t="s">
        <v>79</v>
      </c>
      <c r="B117" s="125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1396"/>
      <c r="Q117" s="49"/>
      <c r="S117" s="7" t="s">
        <v>79</v>
      </c>
      <c r="T117" s="43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1400"/>
      <c r="AI117" s="52"/>
      <c r="AK117" s="7" t="s">
        <v>79</v>
      </c>
      <c r="AL117" s="43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49"/>
      <c r="AX117" s="27"/>
      <c r="AZ117" s="7" t="s">
        <v>79</v>
      </c>
      <c r="BA117" s="43"/>
      <c r="BB117" s="51"/>
      <c r="BC117" s="51"/>
      <c r="BD117" s="49"/>
      <c r="BE117" s="49"/>
      <c r="BF117" s="49"/>
      <c r="BG117" s="49"/>
      <c r="BH117" s="49"/>
      <c r="BI117" s="49"/>
      <c r="BJ117" s="49"/>
      <c r="BK117" s="49"/>
      <c r="BM117" s="40"/>
      <c r="BN117" s="1"/>
      <c r="BO117" s="67"/>
      <c r="BP117" s="518"/>
      <c r="BQ117" s="67"/>
      <c r="BR117" s="67"/>
      <c r="BS117" s="1"/>
    </row>
    <row r="118" spans="1:71" s="3" customFormat="1">
      <c r="A118" s="108" t="s">
        <v>80</v>
      </c>
      <c r="B118" s="125">
        <v>119</v>
      </c>
      <c r="C118" s="49">
        <v>6632</v>
      </c>
      <c r="D118" s="49">
        <v>3201</v>
      </c>
      <c r="E118" s="49">
        <v>5147</v>
      </c>
      <c r="F118" s="49">
        <v>2505</v>
      </c>
      <c r="G118" s="49">
        <v>3964</v>
      </c>
      <c r="H118" s="49">
        <v>1889</v>
      </c>
      <c r="I118" s="49">
        <v>2731</v>
      </c>
      <c r="J118" s="49">
        <v>1412</v>
      </c>
      <c r="K118" s="49">
        <v>1755</v>
      </c>
      <c r="L118" s="49">
        <v>813</v>
      </c>
      <c r="M118" s="49">
        <f t="shared" si="29"/>
        <v>20229</v>
      </c>
      <c r="N118" s="49">
        <f t="shared" si="29"/>
        <v>9820</v>
      </c>
      <c r="O118" s="49">
        <v>0</v>
      </c>
      <c r="P118" s="1396"/>
      <c r="Q118" s="49">
        <v>0</v>
      </c>
      <c r="S118" s="31" t="s">
        <v>80</v>
      </c>
      <c r="T118" s="43">
        <v>119</v>
      </c>
      <c r="U118" s="52">
        <v>1584</v>
      </c>
      <c r="V118" s="52">
        <v>754</v>
      </c>
      <c r="W118" s="52">
        <v>1407</v>
      </c>
      <c r="X118" s="52">
        <v>629</v>
      </c>
      <c r="Y118" s="52">
        <v>1177</v>
      </c>
      <c r="Z118" s="52">
        <v>524</v>
      </c>
      <c r="AA118" s="52">
        <v>493</v>
      </c>
      <c r="AB118" s="52">
        <v>248</v>
      </c>
      <c r="AC118" s="52">
        <v>362</v>
      </c>
      <c r="AD118" s="52">
        <v>160</v>
      </c>
      <c r="AE118" s="52">
        <v>5023</v>
      </c>
      <c r="AF118" s="52">
        <v>2315</v>
      </c>
      <c r="AG118" s="52">
        <v>0</v>
      </c>
      <c r="AH118" s="1400"/>
      <c r="AI118" s="52">
        <v>0</v>
      </c>
      <c r="AK118" s="31" t="s">
        <v>80</v>
      </c>
      <c r="AL118" s="43">
        <v>119</v>
      </c>
      <c r="AM118" s="51">
        <v>175</v>
      </c>
      <c r="AN118" s="51">
        <v>168</v>
      </c>
      <c r="AO118" s="51">
        <v>154</v>
      </c>
      <c r="AP118" s="51">
        <v>133</v>
      </c>
      <c r="AQ118" s="51">
        <v>111</v>
      </c>
      <c r="AR118" s="51">
        <v>741</v>
      </c>
      <c r="AS118" s="51">
        <v>0</v>
      </c>
      <c r="AT118" s="51">
        <v>332</v>
      </c>
      <c r="AU118" s="51">
        <v>71</v>
      </c>
      <c r="AV118" s="51">
        <v>403</v>
      </c>
      <c r="AW118" s="49">
        <v>161</v>
      </c>
      <c r="AX118" s="27">
        <v>40</v>
      </c>
      <c r="AZ118" s="31" t="s">
        <v>80</v>
      </c>
      <c r="BA118" s="43">
        <v>119</v>
      </c>
      <c r="BB118" s="51">
        <v>114</v>
      </c>
      <c r="BC118" s="51">
        <v>214</v>
      </c>
      <c r="BD118" s="49">
        <v>103</v>
      </c>
      <c r="BE118" s="49">
        <v>0</v>
      </c>
      <c r="BF118" s="49">
        <v>431</v>
      </c>
      <c r="BG118" s="49">
        <v>223</v>
      </c>
      <c r="BH118" s="49">
        <v>0</v>
      </c>
      <c r="BI118" s="49">
        <v>0</v>
      </c>
      <c r="BJ118" s="49">
        <v>2</v>
      </c>
      <c r="BK118" s="49">
        <v>0</v>
      </c>
      <c r="BM118" s="40"/>
      <c r="BN118" s="1"/>
      <c r="BO118" s="67"/>
      <c r="BP118" s="518"/>
      <c r="BQ118" s="67"/>
      <c r="BR118" s="67"/>
      <c r="BS118" s="1"/>
    </row>
    <row r="119" spans="1:71" s="3" customFormat="1">
      <c r="A119" s="108" t="s">
        <v>81</v>
      </c>
      <c r="B119" s="125">
        <v>111</v>
      </c>
      <c r="C119" s="49">
        <v>14369</v>
      </c>
      <c r="D119" s="49">
        <v>6989</v>
      </c>
      <c r="E119" s="49">
        <v>11993</v>
      </c>
      <c r="F119" s="49">
        <v>5832</v>
      </c>
      <c r="G119" s="49">
        <v>10665</v>
      </c>
      <c r="H119" s="49">
        <v>5255</v>
      </c>
      <c r="I119" s="49">
        <v>8495</v>
      </c>
      <c r="J119" s="49">
        <v>4236</v>
      </c>
      <c r="K119" s="49">
        <v>6514</v>
      </c>
      <c r="L119" s="49">
        <v>3299</v>
      </c>
      <c r="M119" s="49">
        <f t="shared" si="29"/>
        <v>52036</v>
      </c>
      <c r="N119" s="49">
        <f t="shared" si="29"/>
        <v>25611</v>
      </c>
      <c r="O119" s="49">
        <v>0</v>
      </c>
      <c r="P119" s="1396"/>
      <c r="Q119" s="49">
        <v>0</v>
      </c>
      <c r="S119" s="31" t="s">
        <v>81</v>
      </c>
      <c r="T119" s="43">
        <v>111</v>
      </c>
      <c r="U119" s="51">
        <v>3090</v>
      </c>
      <c r="V119" s="51">
        <v>1421</v>
      </c>
      <c r="W119" s="51">
        <v>2515</v>
      </c>
      <c r="X119" s="51">
        <v>1123</v>
      </c>
      <c r="Y119" s="51">
        <v>2290</v>
      </c>
      <c r="Z119" s="51">
        <v>1061</v>
      </c>
      <c r="AA119" s="51">
        <v>1672</v>
      </c>
      <c r="AB119" s="51">
        <v>780</v>
      </c>
      <c r="AC119" s="51">
        <v>1258</v>
      </c>
      <c r="AD119" s="51">
        <v>632</v>
      </c>
      <c r="AE119" s="51">
        <v>10825</v>
      </c>
      <c r="AF119" s="51">
        <v>5017</v>
      </c>
      <c r="AG119" s="51">
        <v>0</v>
      </c>
      <c r="AH119" s="1375"/>
      <c r="AI119" s="51">
        <v>0</v>
      </c>
      <c r="AK119" s="31" t="s">
        <v>81</v>
      </c>
      <c r="AL119" s="43">
        <v>111</v>
      </c>
      <c r="AM119" s="51">
        <v>321</v>
      </c>
      <c r="AN119" s="51">
        <v>317</v>
      </c>
      <c r="AO119" s="51">
        <v>308</v>
      </c>
      <c r="AP119" s="51">
        <v>288</v>
      </c>
      <c r="AQ119" s="51">
        <v>268</v>
      </c>
      <c r="AR119" s="51">
        <v>1502</v>
      </c>
      <c r="AS119" s="51">
        <v>0</v>
      </c>
      <c r="AT119" s="51">
        <v>756</v>
      </c>
      <c r="AU119" s="51">
        <v>100</v>
      </c>
      <c r="AV119" s="51">
        <v>856</v>
      </c>
      <c r="AW119" s="49">
        <v>282</v>
      </c>
      <c r="AX119" s="27">
        <v>20</v>
      </c>
      <c r="AZ119" s="31" t="s">
        <v>81</v>
      </c>
      <c r="BA119" s="43">
        <v>111</v>
      </c>
      <c r="BB119" s="51">
        <v>275</v>
      </c>
      <c r="BC119" s="51">
        <v>548</v>
      </c>
      <c r="BD119" s="49">
        <v>195</v>
      </c>
      <c r="BE119" s="49">
        <v>0</v>
      </c>
      <c r="BF119" s="49">
        <v>1018</v>
      </c>
      <c r="BG119" s="49">
        <v>585</v>
      </c>
      <c r="BH119" s="49">
        <v>0</v>
      </c>
      <c r="BI119" s="49">
        <v>0</v>
      </c>
      <c r="BJ119" s="49">
        <v>5</v>
      </c>
      <c r="BK119" s="49">
        <v>3</v>
      </c>
      <c r="BM119" s="40"/>
      <c r="BN119" s="1"/>
      <c r="BO119" s="67"/>
      <c r="BP119" s="518"/>
      <c r="BQ119" s="67"/>
      <c r="BR119" s="67"/>
      <c r="BS119" s="1"/>
    </row>
    <row r="120" spans="1:71" s="3" customFormat="1">
      <c r="A120" s="302" t="s">
        <v>82</v>
      </c>
      <c r="B120" s="125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1396"/>
      <c r="Q120" s="49"/>
      <c r="S120" s="7" t="s">
        <v>82</v>
      </c>
      <c r="T120" s="43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1375"/>
      <c r="AI120" s="51"/>
      <c r="AK120" s="7" t="s">
        <v>82</v>
      </c>
      <c r="AL120" s="43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49"/>
      <c r="AX120" s="27"/>
      <c r="AZ120" s="7" t="s">
        <v>82</v>
      </c>
      <c r="BA120" s="43"/>
      <c r="BB120" s="51"/>
      <c r="BC120" s="51"/>
      <c r="BD120" s="49"/>
      <c r="BE120" s="49"/>
      <c r="BF120" s="49"/>
      <c r="BG120" s="49"/>
      <c r="BH120" s="49"/>
      <c r="BI120" s="49"/>
      <c r="BJ120" s="49"/>
      <c r="BK120" s="49"/>
      <c r="BM120" s="40"/>
      <c r="BN120" s="1"/>
      <c r="BO120" s="67"/>
      <c r="BP120" s="518"/>
      <c r="BQ120" s="67"/>
      <c r="BR120" s="67"/>
      <c r="BS120" s="1"/>
    </row>
    <row r="121" spans="1:71" s="3" customFormat="1">
      <c r="A121" s="108" t="s">
        <v>83</v>
      </c>
      <c r="B121" s="125">
        <v>618</v>
      </c>
      <c r="C121" s="49">
        <v>8999</v>
      </c>
      <c r="D121" s="49">
        <v>4394</v>
      </c>
      <c r="E121" s="49">
        <v>7250</v>
      </c>
      <c r="F121" s="49">
        <v>3515</v>
      </c>
      <c r="G121" s="49">
        <v>5950</v>
      </c>
      <c r="H121" s="49">
        <v>2929</v>
      </c>
      <c r="I121" s="49">
        <v>4508</v>
      </c>
      <c r="J121" s="49">
        <v>2325</v>
      </c>
      <c r="K121" s="49">
        <v>4181</v>
      </c>
      <c r="L121" s="49">
        <v>2174</v>
      </c>
      <c r="M121" s="49">
        <f t="shared" si="29"/>
        <v>30888</v>
      </c>
      <c r="N121" s="49">
        <f t="shared" si="29"/>
        <v>15337</v>
      </c>
      <c r="O121" s="49">
        <v>1571</v>
      </c>
      <c r="P121" s="1396"/>
      <c r="Q121" s="49">
        <v>842</v>
      </c>
      <c r="S121" s="31" t="s">
        <v>83</v>
      </c>
      <c r="T121" s="43">
        <v>618</v>
      </c>
      <c r="U121" s="52">
        <v>1119</v>
      </c>
      <c r="V121" s="52">
        <v>541</v>
      </c>
      <c r="W121" s="52">
        <v>2013</v>
      </c>
      <c r="X121" s="52">
        <v>943</v>
      </c>
      <c r="Y121" s="52">
        <v>1601</v>
      </c>
      <c r="Z121" s="52">
        <v>723</v>
      </c>
      <c r="AA121" s="52">
        <v>498</v>
      </c>
      <c r="AB121" s="52">
        <v>248</v>
      </c>
      <c r="AC121" s="52">
        <v>1091</v>
      </c>
      <c r="AD121" s="52">
        <v>593</v>
      </c>
      <c r="AE121" s="52">
        <v>6322</v>
      </c>
      <c r="AF121" s="52">
        <v>3048</v>
      </c>
      <c r="AG121" s="52">
        <v>67</v>
      </c>
      <c r="AH121" s="1400"/>
      <c r="AI121" s="52">
        <v>28</v>
      </c>
      <c r="AK121" s="31" t="s">
        <v>83</v>
      </c>
      <c r="AL121" s="43">
        <v>618</v>
      </c>
      <c r="AM121" s="51">
        <v>204</v>
      </c>
      <c r="AN121" s="51">
        <v>200</v>
      </c>
      <c r="AO121" s="51">
        <v>195</v>
      </c>
      <c r="AP121" s="51">
        <v>151</v>
      </c>
      <c r="AQ121" s="51">
        <v>126</v>
      </c>
      <c r="AR121" s="51">
        <v>876</v>
      </c>
      <c r="AS121" s="51">
        <v>48</v>
      </c>
      <c r="AT121" s="51">
        <v>514</v>
      </c>
      <c r="AU121" s="51">
        <v>77</v>
      </c>
      <c r="AV121" s="51">
        <v>591</v>
      </c>
      <c r="AW121" s="49">
        <v>191</v>
      </c>
      <c r="AX121" s="27">
        <v>59</v>
      </c>
      <c r="AZ121" s="31" t="s">
        <v>83</v>
      </c>
      <c r="BA121" s="43">
        <v>618</v>
      </c>
      <c r="BB121" s="51">
        <v>233</v>
      </c>
      <c r="BC121" s="51">
        <v>165</v>
      </c>
      <c r="BD121" s="49">
        <v>176</v>
      </c>
      <c r="BE121" s="49">
        <v>4</v>
      </c>
      <c r="BF121" s="49">
        <v>578</v>
      </c>
      <c r="BG121" s="49">
        <v>276</v>
      </c>
      <c r="BH121" s="49">
        <v>150</v>
      </c>
      <c r="BI121" s="49">
        <v>74</v>
      </c>
      <c r="BJ121" s="49">
        <v>9</v>
      </c>
      <c r="BK121" s="49">
        <v>8</v>
      </c>
      <c r="BM121" s="40"/>
      <c r="BN121" s="1"/>
      <c r="BO121" s="67"/>
      <c r="BP121" s="518"/>
      <c r="BQ121" s="67"/>
      <c r="BR121" s="67"/>
      <c r="BS121" s="1"/>
    </row>
    <row r="122" spans="1:71" s="3" customFormat="1">
      <c r="A122" s="108" t="s">
        <v>84</v>
      </c>
      <c r="B122" s="125">
        <v>616</v>
      </c>
      <c r="C122" s="49">
        <v>9821</v>
      </c>
      <c r="D122" s="49">
        <v>4815</v>
      </c>
      <c r="E122" s="49">
        <v>7718</v>
      </c>
      <c r="F122" s="49">
        <v>3896</v>
      </c>
      <c r="G122" s="49">
        <v>6584</v>
      </c>
      <c r="H122" s="49">
        <v>3346</v>
      </c>
      <c r="I122" s="49">
        <v>5175</v>
      </c>
      <c r="J122" s="49">
        <v>2673</v>
      </c>
      <c r="K122" s="49">
        <v>3665</v>
      </c>
      <c r="L122" s="49">
        <v>1988</v>
      </c>
      <c r="M122" s="49">
        <f t="shared" si="29"/>
        <v>32963</v>
      </c>
      <c r="N122" s="49">
        <f t="shared" si="29"/>
        <v>16718</v>
      </c>
      <c r="O122" s="49">
        <v>0</v>
      </c>
      <c r="P122" s="1396"/>
      <c r="Q122" s="49">
        <v>0</v>
      </c>
      <c r="S122" s="31" t="s">
        <v>84</v>
      </c>
      <c r="T122" s="43">
        <v>616</v>
      </c>
      <c r="U122" s="51">
        <v>2932</v>
      </c>
      <c r="V122" s="51">
        <v>1377</v>
      </c>
      <c r="W122" s="51">
        <v>1944</v>
      </c>
      <c r="X122" s="51">
        <v>946</v>
      </c>
      <c r="Y122" s="51">
        <v>1633</v>
      </c>
      <c r="Z122" s="51">
        <v>782</v>
      </c>
      <c r="AA122" s="51">
        <v>986</v>
      </c>
      <c r="AB122" s="51">
        <v>483</v>
      </c>
      <c r="AC122" s="51">
        <v>583</v>
      </c>
      <c r="AD122" s="51">
        <v>311</v>
      </c>
      <c r="AE122" s="51">
        <v>8078</v>
      </c>
      <c r="AF122" s="51">
        <v>3899</v>
      </c>
      <c r="AG122" s="51">
        <v>0</v>
      </c>
      <c r="AH122" s="1375"/>
      <c r="AI122" s="51">
        <v>0</v>
      </c>
      <c r="AK122" s="31" t="s">
        <v>84</v>
      </c>
      <c r="AL122" s="43">
        <v>616</v>
      </c>
      <c r="AM122" s="51">
        <v>224</v>
      </c>
      <c r="AN122" s="51">
        <v>216</v>
      </c>
      <c r="AO122" s="51">
        <v>217</v>
      </c>
      <c r="AP122" s="51">
        <v>189</v>
      </c>
      <c r="AQ122" s="51">
        <v>161</v>
      </c>
      <c r="AR122" s="51">
        <v>1007</v>
      </c>
      <c r="AS122" s="51">
        <v>0</v>
      </c>
      <c r="AT122" s="51">
        <v>442</v>
      </c>
      <c r="AU122" s="51">
        <v>107</v>
      </c>
      <c r="AV122" s="51">
        <v>549</v>
      </c>
      <c r="AW122" s="49">
        <v>201</v>
      </c>
      <c r="AX122" s="27">
        <v>24</v>
      </c>
      <c r="AZ122" s="31" t="s">
        <v>84</v>
      </c>
      <c r="BA122" s="43">
        <v>616</v>
      </c>
      <c r="BB122" s="51">
        <v>226</v>
      </c>
      <c r="BC122" s="51">
        <v>325</v>
      </c>
      <c r="BD122" s="49">
        <v>137</v>
      </c>
      <c r="BE122" s="49">
        <v>0</v>
      </c>
      <c r="BF122" s="49">
        <v>688</v>
      </c>
      <c r="BG122" s="49">
        <v>322</v>
      </c>
      <c r="BH122" s="49">
        <v>0</v>
      </c>
      <c r="BI122" s="49">
        <v>0</v>
      </c>
      <c r="BJ122" s="49">
        <v>2</v>
      </c>
      <c r="BK122" s="49">
        <v>2</v>
      </c>
      <c r="BM122" s="66"/>
      <c r="BO122" s="69"/>
      <c r="BP122" s="519"/>
      <c r="BQ122" s="69"/>
      <c r="BR122" s="69"/>
      <c r="BS122" s="1"/>
    </row>
    <row r="123" spans="1:71" s="3" customFormat="1">
      <c r="A123" s="108" t="s">
        <v>85</v>
      </c>
      <c r="B123" s="125">
        <v>614</v>
      </c>
      <c r="C123" s="49">
        <v>1111</v>
      </c>
      <c r="D123" s="49">
        <v>531</v>
      </c>
      <c r="E123" s="49">
        <v>1273</v>
      </c>
      <c r="F123" s="49">
        <v>620</v>
      </c>
      <c r="G123" s="49">
        <v>1343</v>
      </c>
      <c r="H123" s="49">
        <v>663</v>
      </c>
      <c r="I123" s="49">
        <v>1384</v>
      </c>
      <c r="J123" s="49">
        <v>691</v>
      </c>
      <c r="K123" s="49">
        <v>1241</v>
      </c>
      <c r="L123" s="49">
        <v>651</v>
      </c>
      <c r="M123" s="49">
        <f t="shared" ref="M123:N166" si="35">C123+E123+G123+I123+K123</f>
        <v>6352</v>
      </c>
      <c r="N123" s="49">
        <f t="shared" si="35"/>
        <v>3156</v>
      </c>
      <c r="O123" s="49">
        <v>0</v>
      </c>
      <c r="P123" s="1396"/>
      <c r="Q123" s="49">
        <v>0</v>
      </c>
      <c r="S123" s="31" t="s">
        <v>85</v>
      </c>
      <c r="T123" s="43">
        <v>614</v>
      </c>
      <c r="U123" s="51">
        <v>270</v>
      </c>
      <c r="V123" s="51">
        <v>132</v>
      </c>
      <c r="W123" s="51">
        <v>212</v>
      </c>
      <c r="X123" s="51">
        <v>81</v>
      </c>
      <c r="Y123" s="51">
        <v>260</v>
      </c>
      <c r="Z123" s="51">
        <v>107</v>
      </c>
      <c r="AA123" s="51">
        <v>267</v>
      </c>
      <c r="AB123" s="51">
        <v>128</v>
      </c>
      <c r="AC123" s="51">
        <v>224</v>
      </c>
      <c r="AD123" s="51">
        <v>129</v>
      </c>
      <c r="AE123" s="51">
        <v>1233</v>
      </c>
      <c r="AF123" s="51">
        <v>577</v>
      </c>
      <c r="AG123" s="51">
        <v>0</v>
      </c>
      <c r="AH123" s="1375"/>
      <c r="AI123" s="51">
        <v>0</v>
      </c>
      <c r="AK123" s="31" t="s">
        <v>85</v>
      </c>
      <c r="AL123" s="43">
        <v>614</v>
      </c>
      <c r="AM123" s="51">
        <v>20</v>
      </c>
      <c r="AN123" s="51">
        <v>24</v>
      </c>
      <c r="AO123" s="51">
        <v>27</v>
      </c>
      <c r="AP123" s="51">
        <v>24</v>
      </c>
      <c r="AQ123" s="51">
        <v>25</v>
      </c>
      <c r="AR123" s="51">
        <v>120</v>
      </c>
      <c r="AS123" s="51">
        <v>0</v>
      </c>
      <c r="AT123" s="51">
        <v>118</v>
      </c>
      <c r="AU123" s="51">
        <v>0</v>
      </c>
      <c r="AV123" s="51">
        <v>118</v>
      </c>
      <c r="AW123" s="49">
        <v>17</v>
      </c>
      <c r="AX123" s="27">
        <v>1</v>
      </c>
      <c r="AZ123" s="31" t="s">
        <v>85</v>
      </c>
      <c r="BA123" s="43">
        <v>614</v>
      </c>
      <c r="BB123" s="51">
        <v>73</v>
      </c>
      <c r="BC123" s="51">
        <v>22</v>
      </c>
      <c r="BD123" s="49">
        <v>20</v>
      </c>
      <c r="BE123" s="49">
        <v>2</v>
      </c>
      <c r="BF123" s="49">
        <v>117</v>
      </c>
      <c r="BG123" s="49">
        <v>91</v>
      </c>
      <c r="BH123" s="49">
        <v>0</v>
      </c>
      <c r="BI123" s="49">
        <v>0</v>
      </c>
      <c r="BJ123" s="49">
        <v>17</v>
      </c>
      <c r="BK123" s="49">
        <v>10</v>
      </c>
      <c r="BM123" s="66"/>
      <c r="BO123" s="69"/>
      <c r="BP123" s="519"/>
      <c r="BQ123" s="69"/>
      <c r="BR123" s="69"/>
      <c r="BS123" s="1"/>
    </row>
    <row r="124" spans="1:71" s="3" customFormat="1">
      <c r="A124" s="108" t="s">
        <v>86</v>
      </c>
      <c r="B124" s="125">
        <v>613</v>
      </c>
      <c r="C124" s="49">
        <v>5929</v>
      </c>
      <c r="D124" s="49">
        <v>2873</v>
      </c>
      <c r="E124" s="49">
        <v>4842</v>
      </c>
      <c r="F124" s="49">
        <v>2416</v>
      </c>
      <c r="G124" s="49">
        <v>3938</v>
      </c>
      <c r="H124" s="49">
        <v>1960</v>
      </c>
      <c r="I124" s="49">
        <v>2726</v>
      </c>
      <c r="J124" s="49">
        <v>1424</v>
      </c>
      <c r="K124" s="49">
        <v>2073</v>
      </c>
      <c r="L124" s="49">
        <v>1072</v>
      </c>
      <c r="M124" s="49">
        <f t="shared" si="35"/>
        <v>19508</v>
      </c>
      <c r="N124" s="49">
        <f t="shared" si="35"/>
        <v>9745</v>
      </c>
      <c r="O124" s="49">
        <v>0</v>
      </c>
      <c r="P124" s="1396"/>
      <c r="Q124" s="49">
        <v>0</v>
      </c>
      <c r="S124" s="31" t="s">
        <v>86</v>
      </c>
      <c r="T124" s="43">
        <v>613</v>
      </c>
      <c r="U124" s="52">
        <v>963</v>
      </c>
      <c r="V124" s="52">
        <v>433</v>
      </c>
      <c r="W124" s="52">
        <v>1344</v>
      </c>
      <c r="X124" s="52">
        <v>674</v>
      </c>
      <c r="Y124" s="52">
        <v>1222</v>
      </c>
      <c r="Z124" s="52">
        <v>588</v>
      </c>
      <c r="AA124" s="52">
        <v>301</v>
      </c>
      <c r="AB124" s="52">
        <v>146</v>
      </c>
      <c r="AC124" s="52">
        <v>243</v>
      </c>
      <c r="AD124" s="52">
        <v>119</v>
      </c>
      <c r="AE124" s="52">
        <v>4073</v>
      </c>
      <c r="AF124" s="52">
        <v>1960</v>
      </c>
      <c r="AG124" s="52">
        <v>0</v>
      </c>
      <c r="AH124" s="1400"/>
      <c r="AI124" s="52">
        <v>0</v>
      </c>
      <c r="AK124" s="31" t="s">
        <v>86</v>
      </c>
      <c r="AL124" s="43">
        <v>613</v>
      </c>
      <c r="AM124" s="51">
        <v>160</v>
      </c>
      <c r="AN124" s="51">
        <v>159</v>
      </c>
      <c r="AO124" s="51">
        <v>154</v>
      </c>
      <c r="AP124" s="51">
        <v>142</v>
      </c>
      <c r="AQ124" s="51">
        <v>133</v>
      </c>
      <c r="AR124" s="51">
        <v>748</v>
      </c>
      <c r="AS124" s="51">
        <v>0</v>
      </c>
      <c r="AT124" s="51">
        <v>386</v>
      </c>
      <c r="AU124" s="51">
        <v>22</v>
      </c>
      <c r="AV124" s="51">
        <v>408</v>
      </c>
      <c r="AW124" s="49">
        <v>150</v>
      </c>
      <c r="AX124" s="27">
        <v>13</v>
      </c>
      <c r="AZ124" s="31" t="s">
        <v>86</v>
      </c>
      <c r="BA124" s="43">
        <v>613</v>
      </c>
      <c r="BB124" s="51">
        <v>208</v>
      </c>
      <c r="BC124" s="51">
        <v>166</v>
      </c>
      <c r="BD124" s="49">
        <v>52</v>
      </c>
      <c r="BE124" s="49">
        <v>7</v>
      </c>
      <c r="BF124" s="49">
        <v>433</v>
      </c>
      <c r="BG124" s="49">
        <v>202</v>
      </c>
      <c r="BH124" s="49">
        <v>0</v>
      </c>
      <c r="BI124" s="49">
        <v>0</v>
      </c>
      <c r="BJ124" s="49">
        <v>10</v>
      </c>
      <c r="BK124" s="49">
        <v>1</v>
      </c>
      <c r="BM124" s="66"/>
      <c r="BO124" s="69"/>
      <c r="BP124" s="519"/>
      <c r="BQ124" s="69"/>
      <c r="BR124" s="69"/>
      <c r="BS124" s="1"/>
    </row>
    <row r="125" spans="1:71" s="3" customFormat="1">
      <c r="A125" s="108" t="s">
        <v>87</v>
      </c>
      <c r="B125" s="125">
        <v>617</v>
      </c>
      <c r="C125" s="49">
        <v>2327</v>
      </c>
      <c r="D125" s="49">
        <v>1099</v>
      </c>
      <c r="E125" s="49">
        <v>1923</v>
      </c>
      <c r="F125" s="49">
        <v>935</v>
      </c>
      <c r="G125" s="49">
        <v>1989</v>
      </c>
      <c r="H125" s="49">
        <v>991</v>
      </c>
      <c r="I125" s="49">
        <v>1628</v>
      </c>
      <c r="J125" s="49">
        <v>812</v>
      </c>
      <c r="K125" s="49">
        <v>1597</v>
      </c>
      <c r="L125" s="49">
        <v>813</v>
      </c>
      <c r="M125" s="49">
        <f t="shared" si="35"/>
        <v>9464</v>
      </c>
      <c r="N125" s="49">
        <f t="shared" si="35"/>
        <v>4650</v>
      </c>
      <c r="O125" s="49">
        <v>998</v>
      </c>
      <c r="P125" s="1396"/>
      <c r="Q125" s="49">
        <v>531</v>
      </c>
      <c r="S125" s="31" t="s">
        <v>87</v>
      </c>
      <c r="T125" s="43">
        <v>617</v>
      </c>
      <c r="U125" s="51">
        <v>428</v>
      </c>
      <c r="V125" s="51">
        <v>192</v>
      </c>
      <c r="W125" s="51">
        <v>384</v>
      </c>
      <c r="X125" s="51">
        <v>173</v>
      </c>
      <c r="Y125" s="51">
        <v>433</v>
      </c>
      <c r="Z125" s="51">
        <v>192</v>
      </c>
      <c r="AA125" s="51">
        <v>297</v>
      </c>
      <c r="AB125" s="51">
        <v>129</v>
      </c>
      <c r="AC125" s="51">
        <v>325</v>
      </c>
      <c r="AD125" s="51">
        <v>159</v>
      </c>
      <c r="AE125" s="51">
        <v>1867</v>
      </c>
      <c r="AF125" s="51">
        <v>845</v>
      </c>
      <c r="AG125" s="51">
        <v>132</v>
      </c>
      <c r="AH125" s="1375"/>
      <c r="AI125" s="51">
        <v>66</v>
      </c>
      <c r="AK125" s="31" t="s">
        <v>87</v>
      </c>
      <c r="AL125" s="43">
        <v>617</v>
      </c>
      <c r="AM125" s="51">
        <v>54</v>
      </c>
      <c r="AN125" s="51">
        <v>54</v>
      </c>
      <c r="AO125" s="51">
        <v>54</v>
      </c>
      <c r="AP125" s="51">
        <v>46</v>
      </c>
      <c r="AQ125" s="51">
        <v>46</v>
      </c>
      <c r="AR125" s="51">
        <v>254</v>
      </c>
      <c r="AS125" s="51">
        <v>23</v>
      </c>
      <c r="AT125" s="51">
        <v>189</v>
      </c>
      <c r="AU125" s="51">
        <v>19</v>
      </c>
      <c r="AV125" s="51">
        <v>208</v>
      </c>
      <c r="AW125" s="49">
        <v>43</v>
      </c>
      <c r="AX125" s="27">
        <v>6</v>
      </c>
      <c r="AZ125" s="31" t="s">
        <v>87</v>
      </c>
      <c r="BA125" s="43">
        <v>617</v>
      </c>
      <c r="BB125" s="51">
        <v>107</v>
      </c>
      <c r="BC125" s="51">
        <v>52</v>
      </c>
      <c r="BD125" s="49">
        <v>34</v>
      </c>
      <c r="BE125" s="49">
        <v>12</v>
      </c>
      <c r="BF125" s="49">
        <v>205</v>
      </c>
      <c r="BG125" s="49">
        <v>140</v>
      </c>
      <c r="BH125" s="49">
        <v>57</v>
      </c>
      <c r="BI125" s="49">
        <v>32</v>
      </c>
      <c r="BJ125" s="49">
        <v>9</v>
      </c>
      <c r="BK125" s="49">
        <v>7</v>
      </c>
      <c r="BM125" s="40"/>
      <c r="BN125" s="1"/>
      <c r="BO125" s="67"/>
      <c r="BP125" s="518"/>
      <c r="BQ125" s="67"/>
      <c r="BR125" s="67"/>
      <c r="BS125" s="1"/>
    </row>
    <row r="126" spans="1:71" s="3" customFormat="1">
      <c r="A126" s="302" t="s">
        <v>88</v>
      </c>
      <c r="B126" s="125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1396"/>
      <c r="Q126" s="49"/>
      <c r="S126" s="7" t="s">
        <v>88</v>
      </c>
      <c r="T126" s="43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1375"/>
      <c r="AI126" s="51"/>
      <c r="AK126" s="7" t="s">
        <v>88</v>
      </c>
      <c r="AL126" s="43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49"/>
      <c r="AX126" s="27"/>
      <c r="AZ126" s="7" t="s">
        <v>88</v>
      </c>
      <c r="BA126" s="43"/>
      <c r="BB126" s="51"/>
      <c r="BC126" s="51"/>
      <c r="BD126" s="49"/>
      <c r="BE126" s="49"/>
      <c r="BF126" s="49"/>
      <c r="BG126" s="49"/>
      <c r="BH126" s="49"/>
      <c r="BI126" s="49"/>
      <c r="BJ126" s="49"/>
      <c r="BK126" s="49"/>
      <c r="BM126" s="40"/>
      <c r="BN126" s="1"/>
      <c r="BO126" s="67"/>
      <c r="BP126" s="518"/>
      <c r="BQ126" s="67"/>
      <c r="BR126" s="67"/>
      <c r="BS126" s="1"/>
    </row>
    <row r="127" spans="1:71" s="3" customFormat="1">
      <c r="A127" s="108" t="s">
        <v>89</v>
      </c>
      <c r="B127" s="125">
        <v>205</v>
      </c>
      <c r="C127" s="49">
        <v>13693</v>
      </c>
      <c r="D127" s="49">
        <v>6651</v>
      </c>
      <c r="E127" s="49">
        <v>11529</v>
      </c>
      <c r="F127" s="49">
        <v>5465</v>
      </c>
      <c r="G127" s="49">
        <v>9921</v>
      </c>
      <c r="H127" s="49">
        <v>4868</v>
      </c>
      <c r="I127" s="49">
        <v>7409</v>
      </c>
      <c r="J127" s="49">
        <v>3944</v>
      </c>
      <c r="K127" s="49">
        <v>5148</v>
      </c>
      <c r="L127" s="49">
        <v>2755</v>
      </c>
      <c r="M127" s="49">
        <f t="shared" si="35"/>
        <v>47700</v>
      </c>
      <c r="N127" s="49">
        <f t="shared" si="35"/>
        <v>23683</v>
      </c>
      <c r="O127" s="49">
        <v>2849</v>
      </c>
      <c r="P127" s="1396"/>
      <c r="Q127" s="49">
        <v>1585</v>
      </c>
      <c r="S127" s="31" t="s">
        <v>89</v>
      </c>
      <c r="T127" s="43">
        <v>205</v>
      </c>
      <c r="U127" s="52">
        <v>2566</v>
      </c>
      <c r="V127" s="52">
        <v>1183</v>
      </c>
      <c r="W127" s="52">
        <v>3829</v>
      </c>
      <c r="X127" s="52">
        <v>1649</v>
      </c>
      <c r="Y127" s="52">
        <v>3200</v>
      </c>
      <c r="Z127" s="52">
        <v>1469</v>
      </c>
      <c r="AA127" s="52">
        <v>1232</v>
      </c>
      <c r="AB127" s="52">
        <v>654</v>
      </c>
      <c r="AC127" s="52">
        <v>950</v>
      </c>
      <c r="AD127" s="52">
        <v>508</v>
      </c>
      <c r="AE127" s="52">
        <v>11777</v>
      </c>
      <c r="AF127" s="52">
        <v>5463</v>
      </c>
      <c r="AG127" s="52">
        <v>8</v>
      </c>
      <c r="AH127" s="1400"/>
      <c r="AI127" s="52">
        <v>4</v>
      </c>
      <c r="AK127" s="31" t="s">
        <v>89</v>
      </c>
      <c r="AL127" s="43">
        <v>205</v>
      </c>
      <c r="AM127" s="51">
        <v>299</v>
      </c>
      <c r="AN127" s="51">
        <v>312</v>
      </c>
      <c r="AO127" s="51">
        <v>301</v>
      </c>
      <c r="AP127" s="51">
        <v>268</v>
      </c>
      <c r="AQ127" s="51">
        <v>235</v>
      </c>
      <c r="AR127" s="51">
        <v>1415</v>
      </c>
      <c r="AS127" s="51">
        <v>73</v>
      </c>
      <c r="AT127" s="51">
        <v>950</v>
      </c>
      <c r="AU127" s="51">
        <v>156</v>
      </c>
      <c r="AV127" s="51">
        <v>1106</v>
      </c>
      <c r="AW127" s="49">
        <v>270</v>
      </c>
      <c r="AX127" s="27">
        <v>33</v>
      </c>
      <c r="AZ127" s="31" t="s">
        <v>89</v>
      </c>
      <c r="BA127" s="43">
        <v>205</v>
      </c>
      <c r="BB127" s="51">
        <v>394</v>
      </c>
      <c r="BC127" s="51">
        <v>403</v>
      </c>
      <c r="BD127" s="49">
        <v>354</v>
      </c>
      <c r="BE127" s="49">
        <v>3</v>
      </c>
      <c r="BF127" s="49">
        <v>1154</v>
      </c>
      <c r="BG127" s="49">
        <v>720</v>
      </c>
      <c r="BH127" s="49">
        <v>175</v>
      </c>
      <c r="BI127" s="49">
        <v>99</v>
      </c>
      <c r="BJ127" s="49">
        <v>12</v>
      </c>
      <c r="BK127" s="49">
        <v>13</v>
      </c>
      <c r="BM127" s="11">
        <f>+BC127+BD127</f>
        <v>757</v>
      </c>
      <c r="BN127" s="1379">
        <f>+BC127/BM127</f>
        <v>0.53236459709379125</v>
      </c>
      <c r="BO127" s="1380">
        <f>+BD127/BM127</f>
        <v>0.4676354029062087</v>
      </c>
      <c r="BP127" s="49">
        <v>3</v>
      </c>
      <c r="BQ127" s="53">
        <f>+BB127+BC127+BD127+BP127</f>
        <v>1154</v>
      </c>
      <c r="BR127" s="1380">
        <f>+BG127/BQ127</f>
        <v>0.62391681109185437</v>
      </c>
      <c r="BS127" s="1"/>
    </row>
    <row r="128" spans="1:71" s="3" customFormat="1">
      <c r="A128" s="108" t="s">
        <v>90</v>
      </c>
      <c r="B128" s="125">
        <v>208</v>
      </c>
      <c r="C128" s="49">
        <v>9808</v>
      </c>
      <c r="D128" s="49">
        <v>4763</v>
      </c>
      <c r="E128" s="49">
        <v>11142</v>
      </c>
      <c r="F128" s="49">
        <v>5433</v>
      </c>
      <c r="G128" s="49">
        <v>8193</v>
      </c>
      <c r="H128" s="49">
        <v>3978</v>
      </c>
      <c r="I128" s="49">
        <v>4755</v>
      </c>
      <c r="J128" s="49">
        <v>2495</v>
      </c>
      <c r="K128" s="49">
        <v>3658</v>
      </c>
      <c r="L128" s="49">
        <v>1992</v>
      </c>
      <c r="M128" s="49">
        <f t="shared" si="35"/>
        <v>37556</v>
      </c>
      <c r="N128" s="49">
        <f t="shared" si="35"/>
        <v>18661</v>
      </c>
      <c r="O128" s="49">
        <v>0</v>
      </c>
      <c r="P128" s="1396"/>
      <c r="Q128" s="49">
        <v>0</v>
      </c>
      <c r="S128" s="31" t="s">
        <v>90</v>
      </c>
      <c r="T128" s="43">
        <v>208</v>
      </c>
      <c r="U128" s="52">
        <v>850</v>
      </c>
      <c r="V128" s="52">
        <v>413</v>
      </c>
      <c r="W128" s="52">
        <v>3566</v>
      </c>
      <c r="X128" s="52">
        <v>1596</v>
      </c>
      <c r="Y128" s="52">
        <v>2784</v>
      </c>
      <c r="Z128" s="52">
        <v>1314</v>
      </c>
      <c r="AA128" s="52">
        <v>290</v>
      </c>
      <c r="AB128" s="52">
        <v>147</v>
      </c>
      <c r="AC128" s="52">
        <v>679</v>
      </c>
      <c r="AD128" s="52">
        <v>376</v>
      </c>
      <c r="AE128" s="52">
        <v>8169</v>
      </c>
      <c r="AF128" s="52">
        <v>3846</v>
      </c>
      <c r="AG128" s="52">
        <v>0</v>
      </c>
      <c r="AH128" s="1400"/>
      <c r="AI128" s="52">
        <v>0</v>
      </c>
      <c r="AK128" s="31" t="s">
        <v>90</v>
      </c>
      <c r="AL128" s="43">
        <v>208</v>
      </c>
      <c r="AM128" s="51">
        <v>201</v>
      </c>
      <c r="AN128" s="51">
        <v>219</v>
      </c>
      <c r="AO128" s="51">
        <v>203</v>
      </c>
      <c r="AP128" s="51">
        <v>151</v>
      </c>
      <c r="AQ128" s="51">
        <v>130</v>
      </c>
      <c r="AR128" s="51">
        <v>904</v>
      </c>
      <c r="AS128" s="51">
        <v>0</v>
      </c>
      <c r="AT128" s="51">
        <v>621</v>
      </c>
      <c r="AU128" s="51">
        <v>88</v>
      </c>
      <c r="AV128" s="51">
        <v>709</v>
      </c>
      <c r="AW128" s="49">
        <v>178</v>
      </c>
      <c r="AX128" s="27">
        <v>41</v>
      </c>
      <c r="AZ128" s="31" t="s">
        <v>90</v>
      </c>
      <c r="BA128" s="43">
        <v>208</v>
      </c>
      <c r="BB128" s="51">
        <v>350</v>
      </c>
      <c r="BC128" s="51">
        <v>241</v>
      </c>
      <c r="BD128" s="49">
        <v>140</v>
      </c>
      <c r="BE128" s="49">
        <v>0</v>
      </c>
      <c r="BF128" s="49">
        <v>731</v>
      </c>
      <c r="BG128" s="49">
        <v>455</v>
      </c>
      <c r="BH128" s="49">
        <v>0</v>
      </c>
      <c r="BI128" s="49">
        <v>0</v>
      </c>
      <c r="BJ128" s="49">
        <v>11</v>
      </c>
      <c r="BK128" s="49">
        <v>2</v>
      </c>
      <c r="BM128" s="11">
        <f t="shared" ref="BM128" si="36">+BC128+BD128</f>
        <v>381</v>
      </c>
      <c r="BN128" s="1379">
        <f t="shared" ref="BN128:BN129" si="37">+BC128/BM128</f>
        <v>0.63254593175853013</v>
      </c>
      <c r="BO128" s="1380">
        <f t="shared" ref="BO128:BO129" si="38">+BD128/BM128</f>
        <v>0.36745406824146981</v>
      </c>
      <c r="BP128" s="49"/>
      <c r="BQ128" s="53">
        <f t="shared" ref="BQ128:BQ129" si="39">+BB128+BC128+BD128+BP128</f>
        <v>731</v>
      </c>
      <c r="BR128" s="1380">
        <f>+BG128/BQ128</f>
        <v>0.62243502051983579</v>
      </c>
      <c r="BS128" s="1"/>
    </row>
    <row r="129" spans="1:71" s="3" customFormat="1">
      <c r="A129" s="108" t="s">
        <v>91</v>
      </c>
      <c r="B129" s="125">
        <v>201</v>
      </c>
      <c r="C129" s="49">
        <v>3823</v>
      </c>
      <c r="D129" s="49">
        <v>1801</v>
      </c>
      <c r="E129" s="49">
        <v>3599</v>
      </c>
      <c r="F129" s="49">
        <v>1699</v>
      </c>
      <c r="G129" s="49">
        <v>3413</v>
      </c>
      <c r="H129" s="49">
        <v>1669</v>
      </c>
      <c r="I129" s="49">
        <v>3025</v>
      </c>
      <c r="J129" s="49">
        <v>1557</v>
      </c>
      <c r="K129" s="49">
        <v>3974</v>
      </c>
      <c r="L129" s="49">
        <v>2044</v>
      </c>
      <c r="M129" s="49">
        <f t="shared" si="35"/>
        <v>17834</v>
      </c>
      <c r="N129" s="49">
        <f t="shared" si="35"/>
        <v>8770</v>
      </c>
      <c r="O129" s="49">
        <v>0</v>
      </c>
      <c r="P129" s="1396"/>
      <c r="Q129" s="49">
        <v>0</v>
      </c>
      <c r="S129" s="31" t="s">
        <v>91</v>
      </c>
      <c r="T129" s="43">
        <v>201</v>
      </c>
      <c r="U129" s="51">
        <v>32</v>
      </c>
      <c r="V129" s="51">
        <v>10</v>
      </c>
      <c r="W129" s="51">
        <v>834</v>
      </c>
      <c r="X129" s="51">
        <v>320</v>
      </c>
      <c r="Y129" s="51">
        <v>727</v>
      </c>
      <c r="Z129" s="51">
        <v>313</v>
      </c>
      <c r="AA129" s="51">
        <v>11</v>
      </c>
      <c r="AB129" s="51">
        <v>7</v>
      </c>
      <c r="AC129" s="51">
        <v>1327</v>
      </c>
      <c r="AD129" s="51">
        <v>682</v>
      </c>
      <c r="AE129" s="51">
        <v>2931</v>
      </c>
      <c r="AF129" s="51">
        <v>1332</v>
      </c>
      <c r="AG129" s="51">
        <v>0</v>
      </c>
      <c r="AH129" s="1375"/>
      <c r="AI129" s="51">
        <v>0</v>
      </c>
      <c r="AK129" s="31" t="s">
        <v>91</v>
      </c>
      <c r="AL129" s="43">
        <v>201</v>
      </c>
      <c r="AM129" s="51">
        <v>73</v>
      </c>
      <c r="AN129" s="51">
        <v>73</v>
      </c>
      <c r="AO129" s="51">
        <v>70</v>
      </c>
      <c r="AP129" s="51">
        <v>62</v>
      </c>
      <c r="AQ129" s="51">
        <v>73</v>
      </c>
      <c r="AR129" s="51">
        <v>351</v>
      </c>
      <c r="AS129" s="51">
        <v>0</v>
      </c>
      <c r="AT129" s="51">
        <v>226</v>
      </c>
      <c r="AU129" s="51">
        <v>7</v>
      </c>
      <c r="AV129" s="51">
        <v>233</v>
      </c>
      <c r="AW129" s="49">
        <v>27</v>
      </c>
      <c r="AX129" s="27">
        <v>0</v>
      </c>
      <c r="AZ129" s="31" t="s">
        <v>91</v>
      </c>
      <c r="BA129" s="43">
        <v>201</v>
      </c>
      <c r="BB129" s="51">
        <v>318</v>
      </c>
      <c r="BC129" s="51">
        <v>25</v>
      </c>
      <c r="BD129" s="49">
        <v>4</v>
      </c>
      <c r="BE129" s="49">
        <v>0</v>
      </c>
      <c r="BF129" s="49">
        <v>347</v>
      </c>
      <c r="BG129" s="49">
        <v>329</v>
      </c>
      <c r="BH129" s="49">
        <v>0</v>
      </c>
      <c r="BI129" s="49">
        <v>0</v>
      </c>
      <c r="BJ129" s="49">
        <v>90</v>
      </c>
      <c r="BK129" s="49">
        <v>7</v>
      </c>
      <c r="BM129" s="11">
        <f>+BC129+BD129</f>
        <v>29</v>
      </c>
      <c r="BN129" s="1379">
        <f t="shared" si="37"/>
        <v>0.86206896551724133</v>
      </c>
      <c r="BO129" s="1380">
        <f t="shared" si="38"/>
        <v>0.13793103448275862</v>
      </c>
      <c r="BP129" s="49"/>
      <c r="BQ129" s="53">
        <f t="shared" si="39"/>
        <v>347</v>
      </c>
      <c r="BR129" s="1380">
        <f t="shared" ref="BR129" si="40">+BG129/BQ129</f>
        <v>0.94812680115273773</v>
      </c>
      <c r="BS129" s="1"/>
    </row>
    <row r="130" spans="1:71" s="3" customFormat="1">
      <c r="A130" s="108" t="s">
        <v>92</v>
      </c>
      <c r="B130" s="125">
        <v>220</v>
      </c>
      <c r="C130" s="49">
        <v>19529</v>
      </c>
      <c r="D130" s="49">
        <v>9451</v>
      </c>
      <c r="E130" s="49">
        <v>19755</v>
      </c>
      <c r="F130" s="49">
        <v>9277</v>
      </c>
      <c r="G130" s="49">
        <v>17242</v>
      </c>
      <c r="H130" s="49">
        <v>8473</v>
      </c>
      <c r="I130" s="49">
        <v>12626</v>
      </c>
      <c r="J130" s="49">
        <v>6581</v>
      </c>
      <c r="K130" s="49">
        <v>10516</v>
      </c>
      <c r="L130" s="49">
        <v>5730</v>
      </c>
      <c r="M130" s="49">
        <f t="shared" si="35"/>
        <v>79668</v>
      </c>
      <c r="N130" s="49">
        <f t="shared" si="35"/>
        <v>39512</v>
      </c>
      <c r="O130" s="49">
        <v>0</v>
      </c>
      <c r="P130" s="1396"/>
      <c r="Q130" s="49">
        <v>0</v>
      </c>
      <c r="S130" s="31" t="s">
        <v>92</v>
      </c>
      <c r="T130" s="43">
        <v>220</v>
      </c>
      <c r="U130" s="52">
        <v>1020</v>
      </c>
      <c r="V130" s="52">
        <v>468</v>
      </c>
      <c r="W130" s="52">
        <v>6484</v>
      </c>
      <c r="X130" s="52">
        <v>2724</v>
      </c>
      <c r="Y130" s="52">
        <v>5601</v>
      </c>
      <c r="Z130" s="52">
        <v>2570</v>
      </c>
      <c r="AA130" s="52">
        <v>626</v>
      </c>
      <c r="AB130" s="52">
        <v>321</v>
      </c>
      <c r="AC130" s="52">
        <v>2147</v>
      </c>
      <c r="AD130" s="52">
        <v>1178</v>
      </c>
      <c r="AE130" s="52">
        <v>15878</v>
      </c>
      <c r="AF130" s="52">
        <v>7261</v>
      </c>
      <c r="AG130" s="52">
        <v>0</v>
      </c>
      <c r="AH130" s="1400"/>
      <c r="AI130" s="52">
        <v>0</v>
      </c>
      <c r="AK130" s="31" t="s">
        <v>92</v>
      </c>
      <c r="AL130" s="43">
        <v>220</v>
      </c>
      <c r="AM130" s="51">
        <v>431</v>
      </c>
      <c r="AN130" s="51">
        <v>442</v>
      </c>
      <c r="AO130" s="51">
        <v>436</v>
      </c>
      <c r="AP130" s="51">
        <v>391</v>
      </c>
      <c r="AQ130" s="51">
        <v>373</v>
      </c>
      <c r="AR130" s="51">
        <v>2073</v>
      </c>
      <c r="AS130" s="51">
        <v>0</v>
      </c>
      <c r="AT130" s="51">
        <v>1537</v>
      </c>
      <c r="AU130" s="51">
        <v>143</v>
      </c>
      <c r="AV130" s="51">
        <v>1680</v>
      </c>
      <c r="AW130" s="49">
        <v>379</v>
      </c>
      <c r="AX130" s="27">
        <v>26</v>
      </c>
      <c r="AZ130" s="31" t="s">
        <v>92</v>
      </c>
      <c r="BA130" s="43">
        <v>220</v>
      </c>
      <c r="BB130" s="51">
        <v>796</v>
      </c>
      <c r="BC130" s="51">
        <v>656</v>
      </c>
      <c r="BD130" s="49">
        <v>288</v>
      </c>
      <c r="BE130" s="49">
        <v>5</v>
      </c>
      <c r="BF130" s="49">
        <v>1745</v>
      </c>
      <c r="BG130" s="49">
        <v>1105</v>
      </c>
      <c r="BH130" s="49">
        <v>0</v>
      </c>
      <c r="BI130" s="49">
        <v>0</v>
      </c>
      <c r="BJ130" s="49">
        <v>59</v>
      </c>
      <c r="BK130" s="49">
        <v>9</v>
      </c>
      <c r="BM130" s="11">
        <f>+BC130+BD130</f>
        <v>944</v>
      </c>
      <c r="BN130" s="1379">
        <f>+BC130/BM130</f>
        <v>0.69491525423728817</v>
      </c>
      <c r="BO130" s="1380">
        <f>+BD130/BM130</f>
        <v>0.30508474576271188</v>
      </c>
      <c r="BP130" s="49">
        <v>5</v>
      </c>
      <c r="BQ130" s="53">
        <f>+BB130+BC130+BD130+BP130</f>
        <v>1745</v>
      </c>
      <c r="BR130" s="1380">
        <f>+BG130/BQ130</f>
        <v>0.63323782234957016</v>
      </c>
      <c r="BS130" s="1"/>
    </row>
    <row r="131" spans="1:71" s="3" customFormat="1">
      <c r="A131" s="108" t="s">
        <v>93</v>
      </c>
      <c r="B131" s="125">
        <v>219</v>
      </c>
      <c r="C131" s="49">
        <v>5592</v>
      </c>
      <c r="D131" s="49">
        <v>2750</v>
      </c>
      <c r="E131" s="49">
        <v>3790</v>
      </c>
      <c r="F131" s="49">
        <v>1856</v>
      </c>
      <c r="G131" s="49">
        <v>2841</v>
      </c>
      <c r="H131" s="49">
        <v>1422</v>
      </c>
      <c r="I131" s="49">
        <v>1801</v>
      </c>
      <c r="J131" s="49">
        <v>911</v>
      </c>
      <c r="K131" s="49">
        <v>1170</v>
      </c>
      <c r="L131" s="49">
        <v>603</v>
      </c>
      <c r="M131" s="49">
        <f t="shared" si="35"/>
        <v>15194</v>
      </c>
      <c r="N131" s="49">
        <f t="shared" si="35"/>
        <v>7542</v>
      </c>
      <c r="O131" s="49">
        <v>0</v>
      </c>
      <c r="P131" s="1396"/>
      <c r="Q131" s="49">
        <v>0</v>
      </c>
      <c r="S131" s="31" t="s">
        <v>93</v>
      </c>
      <c r="T131" s="43">
        <v>219</v>
      </c>
      <c r="U131" s="52">
        <v>1628</v>
      </c>
      <c r="V131" s="52">
        <v>813</v>
      </c>
      <c r="W131" s="52">
        <v>982</v>
      </c>
      <c r="X131" s="52">
        <v>446</v>
      </c>
      <c r="Y131" s="52">
        <v>795</v>
      </c>
      <c r="Z131" s="52">
        <v>397</v>
      </c>
      <c r="AA131" s="52">
        <v>307</v>
      </c>
      <c r="AB131" s="52">
        <v>146</v>
      </c>
      <c r="AC131" s="52">
        <v>247</v>
      </c>
      <c r="AD131" s="52">
        <v>131</v>
      </c>
      <c r="AE131" s="52">
        <v>3959</v>
      </c>
      <c r="AF131" s="52">
        <v>1933</v>
      </c>
      <c r="AG131" s="52">
        <v>0</v>
      </c>
      <c r="AH131" s="1400"/>
      <c r="AI131" s="52">
        <v>0</v>
      </c>
      <c r="AK131" s="31" t="s">
        <v>93</v>
      </c>
      <c r="AL131" s="43">
        <v>219</v>
      </c>
      <c r="AM131" s="51">
        <v>134</v>
      </c>
      <c r="AN131" s="51">
        <v>127</v>
      </c>
      <c r="AO131" s="51">
        <v>122</v>
      </c>
      <c r="AP131" s="51">
        <v>95</v>
      </c>
      <c r="AQ131" s="51">
        <v>80</v>
      </c>
      <c r="AR131" s="51">
        <v>558</v>
      </c>
      <c r="AS131" s="51">
        <v>0</v>
      </c>
      <c r="AT131" s="51">
        <v>280</v>
      </c>
      <c r="AU131" s="51">
        <v>39</v>
      </c>
      <c r="AV131" s="51">
        <v>319</v>
      </c>
      <c r="AW131" s="49">
        <v>122</v>
      </c>
      <c r="AX131" s="27">
        <v>44</v>
      </c>
      <c r="AZ131" s="31" t="s">
        <v>93</v>
      </c>
      <c r="BA131" s="43">
        <v>219</v>
      </c>
      <c r="BB131" s="51">
        <v>93</v>
      </c>
      <c r="BC131" s="51">
        <v>218</v>
      </c>
      <c r="BD131" s="49">
        <v>6</v>
      </c>
      <c r="BE131" s="49">
        <v>0</v>
      </c>
      <c r="BF131" s="49">
        <v>317</v>
      </c>
      <c r="BG131" s="49">
        <v>162</v>
      </c>
      <c r="BH131" s="49">
        <v>0</v>
      </c>
      <c r="BI131" s="49">
        <v>0</v>
      </c>
      <c r="BJ131" s="49">
        <v>4</v>
      </c>
      <c r="BK131" s="49">
        <v>0</v>
      </c>
      <c r="BM131" s="11">
        <f>+BC131+BD131</f>
        <v>224</v>
      </c>
      <c r="BN131" s="1379">
        <f>+BC131/BM131</f>
        <v>0.9732142857142857</v>
      </c>
      <c r="BO131" s="1380">
        <f>+BD131/BM131</f>
        <v>2.6785714285714284E-2</v>
      </c>
      <c r="BP131" s="49">
        <v>5</v>
      </c>
      <c r="BQ131" s="53">
        <f>+BB131+BC131+BD131+BP131</f>
        <v>322</v>
      </c>
      <c r="BR131" s="1380">
        <f>+BG131/BQ131</f>
        <v>0.50310559006211175</v>
      </c>
      <c r="BS131" s="1"/>
    </row>
    <row r="132" spans="1:71" s="3" customFormat="1">
      <c r="A132" s="302" t="s">
        <v>94</v>
      </c>
      <c r="B132" s="125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1396"/>
      <c r="Q132" s="49"/>
      <c r="S132" s="7" t="s">
        <v>94</v>
      </c>
      <c r="T132" s="43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1400"/>
      <c r="AI132" s="52"/>
      <c r="AK132" s="7" t="s">
        <v>94</v>
      </c>
      <c r="AL132" s="43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49"/>
      <c r="AX132" s="27"/>
      <c r="AZ132" s="7" t="s">
        <v>94</v>
      </c>
      <c r="BA132" s="43"/>
      <c r="BB132" s="51"/>
      <c r="BC132" s="51"/>
      <c r="BD132" s="49"/>
      <c r="BE132" s="49"/>
      <c r="BF132" s="49"/>
      <c r="BG132" s="49"/>
      <c r="BH132" s="49"/>
      <c r="BI132" s="49"/>
      <c r="BJ132" s="49"/>
      <c r="BK132" s="49"/>
      <c r="BM132" s="40"/>
      <c r="BN132" s="1"/>
      <c r="BO132" s="67"/>
      <c r="BP132" s="518"/>
      <c r="BQ132" s="67"/>
      <c r="BR132" s="67"/>
      <c r="BS132" s="1"/>
    </row>
    <row r="133" spans="1:71" s="3" customFormat="1">
      <c r="A133" s="108" t="s">
        <v>95</v>
      </c>
      <c r="B133" s="125">
        <v>221</v>
      </c>
      <c r="C133" s="49">
        <v>4495</v>
      </c>
      <c r="D133" s="49">
        <v>2087</v>
      </c>
      <c r="E133" s="49">
        <v>1636</v>
      </c>
      <c r="F133" s="49">
        <v>708</v>
      </c>
      <c r="G133" s="49">
        <v>1094</v>
      </c>
      <c r="H133" s="49">
        <v>447</v>
      </c>
      <c r="I133" s="49">
        <v>573</v>
      </c>
      <c r="J133" s="49">
        <v>211</v>
      </c>
      <c r="K133" s="49">
        <v>373</v>
      </c>
      <c r="L133" s="49">
        <v>136</v>
      </c>
      <c r="M133" s="49">
        <f t="shared" si="35"/>
        <v>8171</v>
      </c>
      <c r="N133" s="49">
        <f t="shared" si="35"/>
        <v>3589</v>
      </c>
      <c r="O133" s="49">
        <v>0</v>
      </c>
      <c r="P133" s="1396"/>
      <c r="Q133" s="49">
        <v>0</v>
      </c>
      <c r="S133" s="31" t="s">
        <v>95</v>
      </c>
      <c r="T133" s="43">
        <v>221</v>
      </c>
      <c r="U133" s="52">
        <v>1448</v>
      </c>
      <c r="V133" s="52">
        <v>686</v>
      </c>
      <c r="W133" s="52">
        <v>480</v>
      </c>
      <c r="X133" s="52">
        <v>193</v>
      </c>
      <c r="Y133" s="52">
        <v>475</v>
      </c>
      <c r="Z133" s="52">
        <v>188</v>
      </c>
      <c r="AA133" s="52">
        <v>160</v>
      </c>
      <c r="AB133" s="52">
        <v>54</v>
      </c>
      <c r="AC133" s="52">
        <v>138</v>
      </c>
      <c r="AD133" s="52">
        <v>48</v>
      </c>
      <c r="AE133" s="52">
        <v>2701</v>
      </c>
      <c r="AF133" s="52">
        <v>1169</v>
      </c>
      <c r="AG133" s="52">
        <v>0</v>
      </c>
      <c r="AH133" s="1400"/>
      <c r="AI133" s="52">
        <v>0</v>
      </c>
      <c r="AK133" s="31" t="s">
        <v>95</v>
      </c>
      <c r="AL133" s="43">
        <v>221</v>
      </c>
      <c r="AM133" s="51">
        <v>77</v>
      </c>
      <c r="AN133" s="51">
        <v>64</v>
      </c>
      <c r="AO133" s="51">
        <v>57</v>
      </c>
      <c r="AP133" s="51">
        <v>42</v>
      </c>
      <c r="AQ133" s="51">
        <v>24</v>
      </c>
      <c r="AR133" s="51">
        <v>264</v>
      </c>
      <c r="AS133" s="51">
        <v>0</v>
      </c>
      <c r="AT133" s="52">
        <v>118</v>
      </c>
      <c r="AU133" s="52">
        <v>22</v>
      </c>
      <c r="AV133" s="52">
        <v>140</v>
      </c>
      <c r="AW133" s="49">
        <v>70</v>
      </c>
      <c r="AX133" s="27">
        <v>30</v>
      </c>
      <c r="AZ133" s="31" t="s">
        <v>95</v>
      </c>
      <c r="BA133" s="43">
        <v>221</v>
      </c>
      <c r="BB133" s="51">
        <v>65</v>
      </c>
      <c r="BC133" s="51">
        <v>49</v>
      </c>
      <c r="BD133" s="49">
        <v>26</v>
      </c>
      <c r="BE133" s="49">
        <v>0</v>
      </c>
      <c r="BF133" s="49">
        <v>140</v>
      </c>
      <c r="BG133" s="49">
        <v>62</v>
      </c>
      <c r="BH133" s="49">
        <v>0</v>
      </c>
      <c r="BI133" s="49">
        <v>0</v>
      </c>
      <c r="BJ133" s="49">
        <v>0</v>
      </c>
      <c r="BK133" s="49">
        <v>0</v>
      </c>
      <c r="BM133" s="65"/>
      <c r="BN133" s="6"/>
      <c r="BO133" s="68"/>
      <c r="BP133" s="68"/>
      <c r="BQ133" s="68"/>
      <c r="BR133" s="68"/>
      <c r="BS133" s="1"/>
    </row>
    <row r="134" spans="1:71" s="3" customFormat="1">
      <c r="A134" s="108" t="s">
        <v>96</v>
      </c>
      <c r="B134" s="125">
        <v>216</v>
      </c>
      <c r="C134" s="49">
        <v>11089</v>
      </c>
      <c r="D134" s="49">
        <v>5411</v>
      </c>
      <c r="E134" s="49">
        <v>6727</v>
      </c>
      <c r="F134" s="49">
        <v>3300</v>
      </c>
      <c r="G134" s="49">
        <v>4816</v>
      </c>
      <c r="H134" s="49">
        <v>2322</v>
      </c>
      <c r="I134" s="49">
        <v>2880</v>
      </c>
      <c r="J134" s="49">
        <v>1382</v>
      </c>
      <c r="K134" s="49">
        <v>1845</v>
      </c>
      <c r="L134" s="49">
        <v>947</v>
      </c>
      <c r="M134" s="49">
        <f t="shared" si="35"/>
        <v>27357</v>
      </c>
      <c r="N134" s="49">
        <f t="shared" si="35"/>
        <v>13362</v>
      </c>
      <c r="O134" s="49">
        <v>0</v>
      </c>
      <c r="P134" s="1396"/>
      <c r="Q134" s="49">
        <v>0</v>
      </c>
      <c r="S134" s="31" t="s">
        <v>96</v>
      </c>
      <c r="T134" s="43">
        <v>216</v>
      </c>
      <c r="U134" s="52">
        <v>3171</v>
      </c>
      <c r="V134" s="52">
        <v>1549</v>
      </c>
      <c r="W134" s="52">
        <v>1771</v>
      </c>
      <c r="X134" s="52">
        <v>864</v>
      </c>
      <c r="Y134" s="52">
        <v>1623</v>
      </c>
      <c r="Z134" s="52">
        <v>768</v>
      </c>
      <c r="AA134" s="52">
        <v>593</v>
      </c>
      <c r="AB134" s="52">
        <v>285</v>
      </c>
      <c r="AC134" s="52">
        <v>291</v>
      </c>
      <c r="AD134" s="52">
        <v>138</v>
      </c>
      <c r="AE134" s="52">
        <v>7449</v>
      </c>
      <c r="AF134" s="52">
        <v>3604</v>
      </c>
      <c r="AG134" s="52">
        <v>0</v>
      </c>
      <c r="AH134" s="1400"/>
      <c r="AI134" s="52">
        <v>0</v>
      </c>
      <c r="AK134" s="31" t="s">
        <v>96</v>
      </c>
      <c r="AL134" s="43">
        <v>216</v>
      </c>
      <c r="AM134" s="52">
        <v>261</v>
      </c>
      <c r="AN134" s="52">
        <v>227</v>
      </c>
      <c r="AO134" s="52">
        <v>190</v>
      </c>
      <c r="AP134" s="52">
        <v>124</v>
      </c>
      <c r="AQ134" s="52">
        <v>90</v>
      </c>
      <c r="AR134" s="51">
        <v>892</v>
      </c>
      <c r="AS134" s="52">
        <v>0</v>
      </c>
      <c r="AT134" s="51">
        <v>447</v>
      </c>
      <c r="AU134" s="51">
        <v>81</v>
      </c>
      <c r="AV134" s="51">
        <v>528</v>
      </c>
      <c r="AW134" s="49">
        <v>233</v>
      </c>
      <c r="AX134" s="27">
        <v>167</v>
      </c>
      <c r="AZ134" s="31" t="s">
        <v>96</v>
      </c>
      <c r="BA134" s="43">
        <v>216</v>
      </c>
      <c r="BB134" s="52">
        <v>248</v>
      </c>
      <c r="BC134" s="52">
        <v>208</v>
      </c>
      <c r="BD134" s="49">
        <v>144</v>
      </c>
      <c r="BE134" s="49">
        <v>0</v>
      </c>
      <c r="BF134" s="49">
        <v>600</v>
      </c>
      <c r="BG134" s="49">
        <v>381</v>
      </c>
      <c r="BH134" s="49">
        <v>0</v>
      </c>
      <c r="BI134" s="49">
        <v>0</v>
      </c>
      <c r="BJ134" s="49">
        <v>15</v>
      </c>
      <c r="BK134" s="49">
        <v>7</v>
      </c>
      <c r="BM134" s="40"/>
      <c r="BN134" s="1"/>
      <c r="BO134" s="67"/>
      <c r="BP134" s="518"/>
      <c r="BQ134" s="67"/>
      <c r="BR134" s="67"/>
      <c r="BS134" s="1"/>
    </row>
    <row r="135" spans="1:71" s="3" customFormat="1">
      <c r="A135" s="108" t="s">
        <v>97</v>
      </c>
      <c r="B135" s="125">
        <v>218</v>
      </c>
      <c r="C135" s="49">
        <v>3620</v>
      </c>
      <c r="D135" s="49">
        <v>1761</v>
      </c>
      <c r="E135" s="49">
        <v>3300</v>
      </c>
      <c r="F135" s="49">
        <v>1641</v>
      </c>
      <c r="G135" s="49">
        <v>1923</v>
      </c>
      <c r="H135" s="49">
        <v>915</v>
      </c>
      <c r="I135" s="49">
        <v>1062</v>
      </c>
      <c r="J135" s="49">
        <v>473</v>
      </c>
      <c r="K135" s="49">
        <v>866</v>
      </c>
      <c r="L135" s="49">
        <v>387</v>
      </c>
      <c r="M135" s="49">
        <f t="shared" si="35"/>
        <v>10771</v>
      </c>
      <c r="N135" s="49">
        <f t="shared" si="35"/>
        <v>5177</v>
      </c>
      <c r="O135" s="49">
        <v>0</v>
      </c>
      <c r="P135" s="1396"/>
      <c r="Q135" s="49">
        <v>0</v>
      </c>
      <c r="S135" s="31" t="s">
        <v>97</v>
      </c>
      <c r="T135" s="43">
        <v>218</v>
      </c>
      <c r="U135" s="52">
        <v>35</v>
      </c>
      <c r="V135" s="52">
        <v>19</v>
      </c>
      <c r="W135" s="52">
        <v>888</v>
      </c>
      <c r="X135" s="52">
        <v>435</v>
      </c>
      <c r="Y135" s="52">
        <v>495</v>
      </c>
      <c r="Z135" s="52">
        <v>228</v>
      </c>
      <c r="AA135" s="52">
        <v>12</v>
      </c>
      <c r="AB135" s="52">
        <v>3</v>
      </c>
      <c r="AC135" s="52">
        <v>169</v>
      </c>
      <c r="AD135" s="52">
        <v>73</v>
      </c>
      <c r="AE135" s="52">
        <v>1599</v>
      </c>
      <c r="AF135" s="52">
        <v>758</v>
      </c>
      <c r="AG135" s="52">
        <v>0</v>
      </c>
      <c r="AH135" s="1400"/>
      <c r="AI135" s="52">
        <v>0</v>
      </c>
      <c r="AK135" s="31" t="s">
        <v>97</v>
      </c>
      <c r="AL135" s="43">
        <v>218</v>
      </c>
      <c r="AM135" s="51">
        <v>114</v>
      </c>
      <c r="AN135" s="51">
        <v>108</v>
      </c>
      <c r="AO135" s="51">
        <v>102</v>
      </c>
      <c r="AP135" s="51">
        <v>88</v>
      </c>
      <c r="AQ135" s="51">
        <v>66</v>
      </c>
      <c r="AR135" s="51">
        <v>478</v>
      </c>
      <c r="AS135" s="51">
        <v>0</v>
      </c>
      <c r="AT135" s="51">
        <v>191</v>
      </c>
      <c r="AU135" s="51">
        <v>27</v>
      </c>
      <c r="AV135" s="51">
        <v>218</v>
      </c>
      <c r="AW135" s="49">
        <v>111</v>
      </c>
      <c r="AX135" s="27">
        <v>23</v>
      </c>
      <c r="AZ135" s="31" t="s">
        <v>97</v>
      </c>
      <c r="BA135" s="43">
        <v>218</v>
      </c>
      <c r="BB135" s="51">
        <v>89</v>
      </c>
      <c r="BC135" s="51">
        <v>119</v>
      </c>
      <c r="BD135" s="49">
        <v>33</v>
      </c>
      <c r="BE135" s="49">
        <v>0</v>
      </c>
      <c r="BF135" s="49">
        <v>241</v>
      </c>
      <c r="BG135" s="49">
        <v>127</v>
      </c>
      <c r="BH135" s="49">
        <v>0</v>
      </c>
      <c r="BI135" s="49">
        <v>0</v>
      </c>
      <c r="BJ135" s="49">
        <v>1</v>
      </c>
      <c r="BK135" s="49">
        <v>0</v>
      </c>
      <c r="BM135" s="40"/>
      <c r="BN135" s="1"/>
      <c r="BO135" s="67"/>
      <c r="BP135" s="518"/>
      <c r="BQ135" s="67"/>
      <c r="BR135" s="67"/>
      <c r="BS135" s="1"/>
    </row>
    <row r="136" spans="1:71" s="3" customFormat="1">
      <c r="A136" s="302" t="s">
        <v>98</v>
      </c>
      <c r="B136" s="125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1396"/>
      <c r="Q136" s="49"/>
      <c r="S136" s="7" t="s">
        <v>98</v>
      </c>
      <c r="T136" s="43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1400"/>
      <c r="AI136" s="52"/>
      <c r="AK136" s="7" t="s">
        <v>98</v>
      </c>
      <c r="AL136" s="43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49"/>
      <c r="AX136" s="27"/>
      <c r="AZ136" s="7" t="s">
        <v>98</v>
      </c>
      <c r="BA136" s="43"/>
      <c r="BB136" s="51"/>
      <c r="BC136" s="51"/>
      <c r="BD136" s="49"/>
      <c r="BE136" s="49"/>
      <c r="BF136" s="49"/>
      <c r="BG136" s="49"/>
      <c r="BH136" s="49"/>
      <c r="BI136" s="49"/>
      <c r="BJ136" s="49"/>
      <c r="BK136" s="49"/>
      <c r="BM136" s="40"/>
      <c r="BN136" s="1"/>
      <c r="BO136" s="67"/>
      <c r="BP136" s="518"/>
      <c r="BQ136" s="67"/>
      <c r="BR136" s="67"/>
      <c r="BS136" s="1"/>
    </row>
    <row r="137" spans="1:71" s="3" customFormat="1">
      <c r="A137" s="108" t="s">
        <v>99</v>
      </c>
      <c r="B137" s="125">
        <v>105</v>
      </c>
      <c r="C137" s="49">
        <v>9118</v>
      </c>
      <c r="D137" s="49">
        <v>4379</v>
      </c>
      <c r="E137" s="49">
        <v>10320</v>
      </c>
      <c r="F137" s="49">
        <v>4776</v>
      </c>
      <c r="G137" s="49">
        <v>10282</v>
      </c>
      <c r="H137" s="49">
        <v>4887</v>
      </c>
      <c r="I137" s="49">
        <v>7697</v>
      </c>
      <c r="J137" s="49">
        <v>3896</v>
      </c>
      <c r="K137" s="49">
        <v>6773</v>
      </c>
      <c r="L137" s="49">
        <v>3598</v>
      </c>
      <c r="M137" s="49">
        <f t="shared" si="35"/>
        <v>44190</v>
      </c>
      <c r="N137" s="49">
        <f t="shared" si="35"/>
        <v>21536</v>
      </c>
      <c r="O137" s="49">
        <v>0</v>
      </c>
      <c r="P137" s="1396"/>
      <c r="Q137" s="49">
        <v>0</v>
      </c>
      <c r="S137" s="31" t="s">
        <v>99</v>
      </c>
      <c r="T137" s="43">
        <v>105</v>
      </c>
      <c r="U137" s="52">
        <v>1135</v>
      </c>
      <c r="V137" s="52">
        <v>485</v>
      </c>
      <c r="W137" s="52">
        <v>3540</v>
      </c>
      <c r="X137" s="52">
        <v>1453</v>
      </c>
      <c r="Y137" s="52">
        <v>3163</v>
      </c>
      <c r="Z137" s="52">
        <v>1372</v>
      </c>
      <c r="AA137" s="52">
        <v>812</v>
      </c>
      <c r="AB137" s="52">
        <v>416</v>
      </c>
      <c r="AC137" s="52">
        <v>1547</v>
      </c>
      <c r="AD137" s="52">
        <v>805</v>
      </c>
      <c r="AE137" s="52">
        <v>10197</v>
      </c>
      <c r="AF137" s="52">
        <v>4531</v>
      </c>
      <c r="AG137" s="52">
        <v>0</v>
      </c>
      <c r="AH137" s="1400"/>
      <c r="AI137" s="52">
        <v>0</v>
      </c>
      <c r="AK137" s="31" t="s">
        <v>99</v>
      </c>
      <c r="AL137" s="43">
        <v>105</v>
      </c>
      <c r="AM137" s="51">
        <v>249</v>
      </c>
      <c r="AN137" s="51">
        <v>262</v>
      </c>
      <c r="AO137" s="51">
        <v>269</v>
      </c>
      <c r="AP137" s="51">
        <v>254</v>
      </c>
      <c r="AQ137" s="51">
        <v>257</v>
      </c>
      <c r="AR137" s="51">
        <v>1291</v>
      </c>
      <c r="AS137" s="51">
        <v>0</v>
      </c>
      <c r="AT137" s="51">
        <v>782</v>
      </c>
      <c r="AU137" s="51">
        <v>80</v>
      </c>
      <c r="AV137" s="51">
        <v>862</v>
      </c>
      <c r="AW137" s="49">
        <v>234</v>
      </c>
      <c r="AX137" s="27">
        <v>3</v>
      </c>
      <c r="AZ137" s="31" t="s">
        <v>99</v>
      </c>
      <c r="BA137" s="43">
        <v>105</v>
      </c>
      <c r="BB137" s="51">
        <v>412</v>
      </c>
      <c r="BC137" s="51">
        <v>464</v>
      </c>
      <c r="BD137" s="49">
        <v>120</v>
      </c>
      <c r="BE137" s="49">
        <v>0</v>
      </c>
      <c r="BF137" s="49">
        <v>996</v>
      </c>
      <c r="BG137" s="49">
        <v>672</v>
      </c>
      <c r="BH137" s="49">
        <v>0</v>
      </c>
      <c r="BI137" s="49">
        <v>0</v>
      </c>
      <c r="BJ137" s="49">
        <v>14</v>
      </c>
      <c r="BK137" s="49">
        <v>4</v>
      </c>
      <c r="BM137" s="11">
        <f>+BC137+BD137</f>
        <v>584</v>
      </c>
      <c r="BN137" s="1379">
        <f>+BC137/BM137</f>
        <v>0.79452054794520544</v>
      </c>
      <c r="BO137" s="1380">
        <f>+BD137/BM137</f>
        <v>0.20547945205479451</v>
      </c>
      <c r="BP137" s="49">
        <v>1</v>
      </c>
      <c r="BQ137" s="53">
        <f>+BB137+BC137+BD137+BP137</f>
        <v>997</v>
      </c>
      <c r="BR137" s="1380">
        <f>+BG137/BQ137</f>
        <v>0.67402206619859584</v>
      </c>
      <c r="BS137" s="1"/>
    </row>
    <row r="138" spans="1:71" s="3" customFormat="1">
      <c r="A138" s="108" t="s">
        <v>100</v>
      </c>
      <c r="B138" s="125">
        <v>112</v>
      </c>
      <c r="C138" s="49">
        <v>7913</v>
      </c>
      <c r="D138" s="49">
        <v>3738</v>
      </c>
      <c r="E138" s="49">
        <v>7477</v>
      </c>
      <c r="F138" s="49">
        <v>3463</v>
      </c>
      <c r="G138" s="49">
        <v>6633</v>
      </c>
      <c r="H138" s="49">
        <v>3203</v>
      </c>
      <c r="I138" s="49">
        <v>5906</v>
      </c>
      <c r="J138" s="49">
        <v>2903</v>
      </c>
      <c r="K138" s="49">
        <v>4163</v>
      </c>
      <c r="L138" s="49">
        <v>2131</v>
      </c>
      <c r="M138" s="49">
        <f t="shared" si="35"/>
        <v>32092</v>
      </c>
      <c r="N138" s="49">
        <f t="shared" si="35"/>
        <v>15438</v>
      </c>
      <c r="O138" s="49">
        <v>0</v>
      </c>
      <c r="P138" s="1396"/>
      <c r="Q138" s="49">
        <v>0</v>
      </c>
      <c r="S138" s="31" t="s">
        <v>100</v>
      </c>
      <c r="T138" s="43">
        <v>112</v>
      </c>
      <c r="U138" s="51">
        <v>2075</v>
      </c>
      <c r="V138" s="51">
        <v>905</v>
      </c>
      <c r="W138" s="51">
        <v>1801</v>
      </c>
      <c r="X138" s="51">
        <v>747</v>
      </c>
      <c r="Y138" s="51">
        <v>1769</v>
      </c>
      <c r="Z138" s="51">
        <v>805</v>
      </c>
      <c r="AA138" s="51">
        <v>1324</v>
      </c>
      <c r="AB138" s="51">
        <v>633</v>
      </c>
      <c r="AC138" s="51">
        <v>686</v>
      </c>
      <c r="AD138" s="51">
        <v>368</v>
      </c>
      <c r="AE138" s="51">
        <v>7655</v>
      </c>
      <c r="AF138" s="51">
        <v>3458</v>
      </c>
      <c r="AG138" s="51">
        <v>0</v>
      </c>
      <c r="AH138" s="1375"/>
      <c r="AI138" s="51">
        <v>0</v>
      </c>
      <c r="AK138" s="31" t="s">
        <v>100</v>
      </c>
      <c r="AL138" s="43">
        <v>112</v>
      </c>
      <c r="AM138" s="51">
        <v>185</v>
      </c>
      <c r="AN138" s="51">
        <v>187</v>
      </c>
      <c r="AO138" s="51">
        <v>182</v>
      </c>
      <c r="AP138" s="51">
        <v>181</v>
      </c>
      <c r="AQ138" s="51">
        <v>174</v>
      </c>
      <c r="AR138" s="51">
        <v>909</v>
      </c>
      <c r="AS138" s="51">
        <v>0</v>
      </c>
      <c r="AT138" s="51">
        <v>525</v>
      </c>
      <c r="AU138" s="51">
        <v>64</v>
      </c>
      <c r="AV138" s="51">
        <v>589</v>
      </c>
      <c r="AW138" s="49">
        <v>164</v>
      </c>
      <c r="AX138" s="27">
        <v>6</v>
      </c>
      <c r="AZ138" s="31" t="s">
        <v>100</v>
      </c>
      <c r="BA138" s="43">
        <v>112</v>
      </c>
      <c r="BB138" s="51">
        <v>255</v>
      </c>
      <c r="BC138" s="51">
        <v>352</v>
      </c>
      <c r="BD138" s="49">
        <v>94</v>
      </c>
      <c r="BE138" s="49">
        <v>3</v>
      </c>
      <c r="BF138" s="49">
        <v>704</v>
      </c>
      <c r="BG138" s="49">
        <v>443</v>
      </c>
      <c r="BH138" s="49">
        <v>0</v>
      </c>
      <c r="BI138" s="49">
        <v>0</v>
      </c>
      <c r="BJ138" s="49">
        <v>12</v>
      </c>
      <c r="BK138" s="49">
        <v>1</v>
      </c>
      <c r="BM138" s="11">
        <f t="shared" ref="BM138:BM139" si="41">+BC138+BD138</f>
        <v>446</v>
      </c>
      <c r="BN138" s="1379">
        <f t="shared" ref="BN138:BN139" si="42">+BC138/BM138</f>
        <v>0.78923766816143492</v>
      </c>
      <c r="BO138" s="1380">
        <f t="shared" ref="BO138:BO139" si="43">+BD138/BM138</f>
        <v>0.21076233183856502</v>
      </c>
      <c r="BP138" s="49">
        <v>2</v>
      </c>
      <c r="BQ138" s="53">
        <f t="shared" ref="BQ138:BQ139" si="44">+BB138+BC138+BD138+BP138</f>
        <v>703</v>
      </c>
      <c r="BR138" s="1380">
        <f>+BG138/BQ138</f>
        <v>0.63015647226173543</v>
      </c>
      <c r="BS138" s="1"/>
    </row>
    <row r="139" spans="1:71" s="3" customFormat="1">
      <c r="A139" s="108" t="s">
        <v>101</v>
      </c>
      <c r="B139" s="125">
        <v>113</v>
      </c>
      <c r="C139" s="49">
        <v>7872</v>
      </c>
      <c r="D139" s="49">
        <v>3836</v>
      </c>
      <c r="E139" s="49">
        <v>8004</v>
      </c>
      <c r="F139" s="49">
        <v>3817</v>
      </c>
      <c r="G139" s="49">
        <v>7291</v>
      </c>
      <c r="H139" s="49">
        <v>3471</v>
      </c>
      <c r="I139" s="49">
        <v>5445</v>
      </c>
      <c r="J139" s="49">
        <v>2757</v>
      </c>
      <c r="K139" s="49">
        <v>5017</v>
      </c>
      <c r="L139" s="49">
        <v>2567</v>
      </c>
      <c r="M139" s="49">
        <f t="shared" si="35"/>
        <v>33629</v>
      </c>
      <c r="N139" s="49">
        <f t="shared" si="35"/>
        <v>16448</v>
      </c>
      <c r="O139" s="49">
        <v>2319</v>
      </c>
      <c r="P139" s="1396"/>
      <c r="Q139" s="49">
        <v>1187</v>
      </c>
      <c r="S139" s="31" t="s">
        <v>101</v>
      </c>
      <c r="T139" s="43">
        <v>113</v>
      </c>
      <c r="U139" s="52">
        <v>719</v>
      </c>
      <c r="V139" s="52">
        <v>312</v>
      </c>
      <c r="W139" s="52">
        <v>1913</v>
      </c>
      <c r="X139" s="52">
        <v>839</v>
      </c>
      <c r="Y139" s="52">
        <v>1725</v>
      </c>
      <c r="Z139" s="52">
        <v>746</v>
      </c>
      <c r="AA139" s="52">
        <v>451</v>
      </c>
      <c r="AB139" s="52">
        <v>209</v>
      </c>
      <c r="AC139" s="52">
        <v>950</v>
      </c>
      <c r="AD139" s="52">
        <v>469</v>
      </c>
      <c r="AE139" s="52">
        <v>5758</v>
      </c>
      <c r="AF139" s="52">
        <v>2575</v>
      </c>
      <c r="AG139" s="52">
        <v>18</v>
      </c>
      <c r="AH139" s="1400"/>
      <c r="AI139" s="52">
        <v>9</v>
      </c>
      <c r="AK139" s="31" t="s">
        <v>101</v>
      </c>
      <c r="AL139" s="43">
        <v>113</v>
      </c>
      <c r="AM139" s="51">
        <v>178</v>
      </c>
      <c r="AN139" s="51">
        <v>186</v>
      </c>
      <c r="AO139" s="51">
        <v>189</v>
      </c>
      <c r="AP139" s="51">
        <v>177</v>
      </c>
      <c r="AQ139" s="51">
        <v>175</v>
      </c>
      <c r="AR139" s="51">
        <v>905</v>
      </c>
      <c r="AS139" s="51">
        <v>85</v>
      </c>
      <c r="AT139" s="51">
        <v>566</v>
      </c>
      <c r="AU139" s="51">
        <v>68</v>
      </c>
      <c r="AV139" s="51">
        <v>634</v>
      </c>
      <c r="AW139" s="49">
        <v>162</v>
      </c>
      <c r="AX139" s="27">
        <v>4</v>
      </c>
      <c r="AZ139" s="31" t="s">
        <v>101</v>
      </c>
      <c r="BA139" s="43">
        <v>113</v>
      </c>
      <c r="BB139" s="51">
        <v>209</v>
      </c>
      <c r="BC139" s="51">
        <v>350</v>
      </c>
      <c r="BD139" s="49">
        <v>147</v>
      </c>
      <c r="BE139" s="49">
        <v>0</v>
      </c>
      <c r="BF139" s="49">
        <v>706</v>
      </c>
      <c r="BG139" s="49">
        <v>396</v>
      </c>
      <c r="BH139" s="49">
        <v>183</v>
      </c>
      <c r="BI139" s="49">
        <v>92</v>
      </c>
      <c r="BJ139" s="49">
        <v>7</v>
      </c>
      <c r="BK139" s="49">
        <v>3</v>
      </c>
      <c r="BM139" s="11">
        <f t="shared" si="41"/>
        <v>497</v>
      </c>
      <c r="BN139" s="1379">
        <f t="shared" si="42"/>
        <v>0.70422535211267601</v>
      </c>
      <c r="BO139" s="1380">
        <f t="shared" si="43"/>
        <v>0.29577464788732394</v>
      </c>
      <c r="BP139" s="49">
        <v>3</v>
      </c>
      <c r="BQ139" s="53">
        <f t="shared" si="44"/>
        <v>709</v>
      </c>
      <c r="BR139" s="1380">
        <f t="shared" ref="BR139" si="45">+BG139/BQ139</f>
        <v>0.55853314527503528</v>
      </c>
      <c r="BS139" s="1"/>
    </row>
    <row r="140" spans="1:71" s="3" customFormat="1">
      <c r="A140" s="302" t="s">
        <v>102</v>
      </c>
      <c r="B140" s="125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1396"/>
      <c r="Q140" s="49"/>
      <c r="S140" s="7" t="s">
        <v>102</v>
      </c>
      <c r="T140" s="43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1400"/>
      <c r="AI140" s="52"/>
      <c r="AK140" s="7" t="s">
        <v>102</v>
      </c>
      <c r="AL140" s="43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49"/>
      <c r="AX140" s="27"/>
      <c r="AZ140" s="7" t="s">
        <v>102</v>
      </c>
      <c r="BA140" s="43"/>
      <c r="BB140" s="51"/>
      <c r="BC140" s="51"/>
      <c r="BD140" s="49"/>
      <c r="BE140" s="49"/>
      <c r="BF140" s="49"/>
      <c r="BG140" s="49"/>
      <c r="BH140" s="49"/>
      <c r="BI140" s="49"/>
      <c r="BJ140" s="49"/>
      <c r="BK140" s="49"/>
      <c r="BM140" s="40"/>
      <c r="BN140" s="1"/>
      <c r="BO140" s="67"/>
      <c r="BP140" s="518"/>
      <c r="BQ140" s="67"/>
      <c r="BR140" s="67"/>
      <c r="BS140" s="1"/>
    </row>
    <row r="141" spans="1:71" s="3" customFormat="1">
      <c r="A141" s="108" t="s">
        <v>103</v>
      </c>
      <c r="B141" s="125">
        <v>417</v>
      </c>
      <c r="C141" s="49">
        <v>2009</v>
      </c>
      <c r="D141" s="49">
        <v>990</v>
      </c>
      <c r="E141" s="49">
        <v>1566</v>
      </c>
      <c r="F141" s="49">
        <v>767</v>
      </c>
      <c r="G141" s="49">
        <v>733</v>
      </c>
      <c r="H141" s="49">
        <v>370</v>
      </c>
      <c r="I141" s="49">
        <v>402</v>
      </c>
      <c r="J141" s="49">
        <v>187</v>
      </c>
      <c r="K141" s="49">
        <v>255</v>
      </c>
      <c r="L141" s="49">
        <v>140</v>
      </c>
      <c r="M141" s="49">
        <f t="shared" si="35"/>
        <v>4965</v>
      </c>
      <c r="N141" s="49">
        <f t="shared" si="35"/>
        <v>2454</v>
      </c>
      <c r="O141" s="49">
        <v>0</v>
      </c>
      <c r="P141" s="1396"/>
      <c r="Q141" s="49">
        <v>0</v>
      </c>
      <c r="S141" s="31" t="s">
        <v>103</v>
      </c>
      <c r="T141" s="43">
        <v>417</v>
      </c>
      <c r="U141" s="52">
        <v>0</v>
      </c>
      <c r="V141" s="52">
        <v>0</v>
      </c>
      <c r="W141" s="52">
        <v>332</v>
      </c>
      <c r="X141" s="52">
        <v>176</v>
      </c>
      <c r="Y141" s="52">
        <v>183</v>
      </c>
      <c r="Z141" s="52">
        <v>92</v>
      </c>
      <c r="AA141" s="52">
        <v>1</v>
      </c>
      <c r="AB141" s="52">
        <v>0</v>
      </c>
      <c r="AC141" s="52">
        <v>65</v>
      </c>
      <c r="AD141" s="52">
        <v>35</v>
      </c>
      <c r="AE141" s="52">
        <v>581</v>
      </c>
      <c r="AF141" s="52">
        <v>303</v>
      </c>
      <c r="AG141" s="52">
        <v>0</v>
      </c>
      <c r="AH141" s="1400"/>
      <c r="AI141" s="52">
        <v>0</v>
      </c>
      <c r="AK141" s="31" t="s">
        <v>103</v>
      </c>
      <c r="AL141" s="43">
        <v>417</v>
      </c>
      <c r="AM141" s="51">
        <v>44</v>
      </c>
      <c r="AN141" s="51">
        <v>44</v>
      </c>
      <c r="AO141" s="51">
        <v>36</v>
      </c>
      <c r="AP141" s="51">
        <v>28</v>
      </c>
      <c r="AQ141" s="51">
        <v>23</v>
      </c>
      <c r="AR141" s="51">
        <v>175</v>
      </c>
      <c r="AS141" s="51">
        <v>0</v>
      </c>
      <c r="AT141" s="51">
        <v>37</v>
      </c>
      <c r="AU141" s="51">
        <v>28</v>
      </c>
      <c r="AV141" s="51">
        <v>65</v>
      </c>
      <c r="AW141" s="49">
        <v>42</v>
      </c>
      <c r="AX141" s="27">
        <v>21</v>
      </c>
      <c r="AZ141" s="31" t="s">
        <v>103</v>
      </c>
      <c r="BA141" s="43">
        <v>417</v>
      </c>
      <c r="BB141" s="51">
        <v>39</v>
      </c>
      <c r="BC141" s="51">
        <v>32</v>
      </c>
      <c r="BD141" s="49">
        <v>21</v>
      </c>
      <c r="BE141" s="49">
        <v>0</v>
      </c>
      <c r="BF141" s="49">
        <v>92</v>
      </c>
      <c r="BG141" s="49">
        <v>36</v>
      </c>
      <c r="BH141" s="49">
        <v>0</v>
      </c>
      <c r="BI141" s="49">
        <v>0</v>
      </c>
      <c r="BJ141" s="49">
        <v>1</v>
      </c>
      <c r="BK141" s="49">
        <v>2</v>
      </c>
      <c r="BM141" s="66"/>
      <c r="BO141" s="69"/>
      <c r="BP141" s="519"/>
      <c r="BQ141" s="69"/>
      <c r="BR141" s="69"/>
      <c r="BS141" s="1"/>
    </row>
    <row r="142" spans="1:71">
      <c r="A142" s="108" t="s">
        <v>104</v>
      </c>
      <c r="B142" s="125">
        <v>420</v>
      </c>
      <c r="C142" s="49">
        <v>3180</v>
      </c>
      <c r="D142" s="49">
        <v>1547</v>
      </c>
      <c r="E142" s="49">
        <v>1561</v>
      </c>
      <c r="F142" s="49">
        <v>773</v>
      </c>
      <c r="G142" s="49">
        <v>1004</v>
      </c>
      <c r="H142" s="49">
        <v>526</v>
      </c>
      <c r="I142" s="49">
        <v>580</v>
      </c>
      <c r="J142" s="49">
        <v>295</v>
      </c>
      <c r="K142" s="49">
        <v>363</v>
      </c>
      <c r="L142" s="49">
        <v>162</v>
      </c>
      <c r="M142" s="49">
        <f t="shared" si="35"/>
        <v>6688</v>
      </c>
      <c r="N142" s="49">
        <f t="shared" si="35"/>
        <v>3303</v>
      </c>
      <c r="O142" s="49">
        <v>0</v>
      </c>
      <c r="P142" s="1396"/>
      <c r="Q142" s="49">
        <v>0</v>
      </c>
      <c r="S142" s="31" t="s">
        <v>104</v>
      </c>
      <c r="T142" s="43">
        <v>420</v>
      </c>
      <c r="U142" s="52">
        <v>748</v>
      </c>
      <c r="V142" s="52">
        <v>374</v>
      </c>
      <c r="W142" s="52">
        <v>360</v>
      </c>
      <c r="X142" s="52">
        <v>174</v>
      </c>
      <c r="Y142" s="52">
        <v>198</v>
      </c>
      <c r="Z142" s="52">
        <v>100</v>
      </c>
      <c r="AA142" s="52">
        <v>52</v>
      </c>
      <c r="AB142" s="52">
        <v>31</v>
      </c>
      <c r="AC142" s="52">
        <v>57</v>
      </c>
      <c r="AD142" s="52">
        <v>31</v>
      </c>
      <c r="AE142" s="52">
        <v>1415</v>
      </c>
      <c r="AF142" s="52">
        <v>710</v>
      </c>
      <c r="AG142" s="52">
        <v>0</v>
      </c>
      <c r="AH142" s="1400"/>
      <c r="AI142" s="52">
        <v>0</v>
      </c>
      <c r="AK142" s="31" t="s">
        <v>104</v>
      </c>
      <c r="AL142" s="43">
        <v>420</v>
      </c>
      <c r="AM142" s="51">
        <v>46</v>
      </c>
      <c r="AN142" s="51">
        <v>39</v>
      </c>
      <c r="AO142" s="51">
        <v>33</v>
      </c>
      <c r="AP142" s="51">
        <v>25</v>
      </c>
      <c r="AQ142" s="51">
        <v>18</v>
      </c>
      <c r="AR142" s="51">
        <v>161</v>
      </c>
      <c r="AS142" s="51">
        <v>0</v>
      </c>
      <c r="AT142" s="51">
        <v>63</v>
      </c>
      <c r="AU142" s="51">
        <v>23</v>
      </c>
      <c r="AV142" s="51">
        <v>86</v>
      </c>
      <c r="AW142" s="49">
        <v>38</v>
      </c>
      <c r="AX142" s="27">
        <v>27</v>
      </c>
      <c r="AZ142" s="31" t="s">
        <v>104</v>
      </c>
      <c r="BA142" s="43">
        <v>420</v>
      </c>
      <c r="BB142" s="51">
        <v>41</v>
      </c>
      <c r="BC142" s="51">
        <v>21</v>
      </c>
      <c r="BD142" s="49">
        <v>36</v>
      </c>
      <c r="BE142" s="49">
        <v>0</v>
      </c>
      <c r="BF142" s="49">
        <v>98</v>
      </c>
      <c r="BG142" s="49">
        <v>34</v>
      </c>
      <c r="BH142" s="49">
        <v>0</v>
      </c>
      <c r="BI142" s="49">
        <v>0</v>
      </c>
      <c r="BJ142" s="49">
        <v>2</v>
      </c>
      <c r="BK142" s="49">
        <v>0</v>
      </c>
      <c r="BL142" s="3"/>
      <c r="BM142" s="66"/>
      <c r="BN142" s="3"/>
      <c r="BO142" s="69"/>
      <c r="BP142" s="519"/>
      <c r="BQ142" s="69"/>
      <c r="BR142" s="69"/>
    </row>
    <row r="143" spans="1:71">
      <c r="A143" s="108" t="s">
        <v>105</v>
      </c>
      <c r="B143" s="125">
        <v>402</v>
      </c>
      <c r="C143" s="49">
        <v>3100</v>
      </c>
      <c r="D143" s="49">
        <v>1576</v>
      </c>
      <c r="E143" s="49">
        <v>1252</v>
      </c>
      <c r="F143" s="49">
        <v>649</v>
      </c>
      <c r="G143" s="49">
        <v>674</v>
      </c>
      <c r="H143" s="49">
        <v>343</v>
      </c>
      <c r="I143" s="49">
        <v>469</v>
      </c>
      <c r="J143" s="49">
        <v>235</v>
      </c>
      <c r="K143" s="49">
        <v>281</v>
      </c>
      <c r="L143" s="49">
        <v>153</v>
      </c>
      <c r="M143" s="49">
        <f t="shared" si="35"/>
        <v>5776</v>
      </c>
      <c r="N143" s="49">
        <f t="shared" si="35"/>
        <v>2956</v>
      </c>
      <c r="O143" s="49">
        <v>0</v>
      </c>
      <c r="P143" s="1396"/>
      <c r="Q143" s="49">
        <v>0</v>
      </c>
      <c r="S143" s="31" t="s">
        <v>105</v>
      </c>
      <c r="T143" s="43">
        <v>402</v>
      </c>
      <c r="U143" s="52">
        <v>572</v>
      </c>
      <c r="V143" s="52">
        <v>294</v>
      </c>
      <c r="W143" s="52">
        <v>248</v>
      </c>
      <c r="X143" s="52">
        <v>104</v>
      </c>
      <c r="Y143" s="52">
        <v>163</v>
      </c>
      <c r="Z143" s="52">
        <v>87</v>
      </c>
      <c r="AA143" s="52">
        <v>61</v>
      </c>
      <c r="AB143" s="52">
        <v>35</v>
      </c>
      <c r="AC143" s="52">
        <v>75</v>
      </c>
      <c r="AD143" s="52">
        <v>39</v>
      </c>
      <c r="AE143" s="52">
        <v>1119</v>
      </c>
      <c r="AF143" s="52">
        <v>559</v>
      </c>
      <c r="AG143" s="52">
        <v>0</v>
      </c>
      <c r="AH143" s="1400"/>
      <c r="AI143" s="52">
        <v>0</v>
      </c>
      <c r="AK143" s="31" t="s">
        <v>105</v>
      </c>
      <c r="AL143" s="43">
        <v>402</v>
      </c>
      <c r="AM143" s="51">
        <v>48</v>
      </c>
      <c r="AN143" s="51">
        <v>35</v>
      </c>
      <c r="AO143" s="51">
        <v>29</v>
      </c>
      <c r="AP143" s="51">
        <v>24</v>
      </c>
      <c r="AQ143" s="51">
        <v>17</v>
      </c>
      <c r="AR143" s="51">
        <v>153</v>
      </c>
      <c r="AS143" s="51">
        <v>0</v>
      </c>
      <c r="AT143" s="51">
        <v>69</v>
      </c>
      <c r="AU143" s="51">
        <v>16</v>
      </c>
      <c r="AV143" s="51">
        <v>85</v>
      </c>
      <c r="AW143" s="49">
        <v>42</v>
      </c>
      <c r="AX143" s="27">
        <v>23</v>
      </c>
      <c r="AZ143" s="31" t="s">
        <v>105</v>
      </c>
      <c r="BA143" s="43">
        <v>402</v>
      </c>
      <c r="BB143" s="51">
        <v>49</v>
      </c>
      <c r="BC143" s="51">
        <v>30</v>
      </c>
      <c r="BD143" s="49">
        <v>22</v>
      </c>
      <c r="BE143" s="49">
        <v>0</v>
      </c>
      <c r="BF143" s="49">
        <v>101</v>
      </c>
      <c r="BG143" s="49">
        <v>49</v>
      </c>
      <c r="BH143" s="49">
        <v>0</v>
      </c>
      <c r="BI143" s="49">
        <v>0</v>
      </c>
      <c r="BJ143" s="49">
        <v>1</v>
      </c>
      <c r="BK143" s="49">
        <v>1</v>
      </c>
      <c r="BL143" s="3"/>
      <c r="BM143" s="66"/>
      <c r="BN143" s="3"/>
      <c r="BO143" s="69"/>
      <c r="BP143" s="519"/>
      <c r="BQ143" s="69"/>
      <c r="BR143" s="69"/>
    </row>
    <row r="144" spans="1:71">
      <c r="A144" s="108" t="s">
        <v>106</v>
      </c>
      <c r="B144" s="125">
        <v>421</v>
      </c>
      <c r="C144" s="49">
        <v>5388</v>
      </c>
      <c r="D144" s="49">
        <v>2690</v>
      </c>
      <c r="E144" s="49">
        <v>2837</v>
      </c>
      <c r="F144" s="49">
        <v>1426</v>
      </c>
      <c r="G144" s="49">
        <v>2052</v>
      </c>
      <c r="H144" s="49">
        <v>1007</v>
      </c>
      <c r="I144" s="49">
        <v>1150</v>
      </c>
      <c r="J144" s="49">
        <v>608</v>
      </c>
      <c r="K144" s="49">
        <v>843</v>
      </c>
      <c r="L144" s="49">
        <v>408</v>
      </c>
      <c r="M144" s="49">
        <f t="shared" si="35"/>
        <v>12270</v>
      </c>
      <c r="N144" s="49">
        <f t="shared" si="35"/>
        <v>6139</v>
      </c>
      <c r="O144" s="49">
        <v>0</v>
      </c>
      <c r="P144" s="1396"/>
      <c r="Q144" s="49">
        <v>0</v>
      </c>
      <c r="S144" s="31" t="s">
        <v>106</v>
      </c>
      <c r="T144" s="43">
        <v>421</v>
      </c>
      <c r="U144" s="51">
        <v>1680</v>
      </c>
      <c r="V144" s="51">
        <v>832</v>
      </c>
      <c r="W144" s="51">
        <v>711</v>
      </c>
      <c r="X144" s="51">
        <v>361</v>
      </c>
      <c r="Y144" s="51">
        <v>518</v>
      </c>
      <c r="Z144" s="51">
        <v>255</v>
      </c>
      <c r="AA144" s="51">
        <v>293</v>
      </c>
      <c r="AB144" s="51">
        <v>157</v>
      </c>
      <c r="AC144" s="51">
        <v>232</v>
      </c>
      <c r="AD144" s="51">
        <v>122</v>
      </c>
      <c r="AE144" s="51">
        <v>3434</v>
      </c>
      <c r="AF144" s="51">
        <v>1727</v>
      </c>
      <c r="AG144" s="51">
        <v>0</v>
      </c>
      <c r="AH144" s="1375"/>
      <c r="AI144" s="51">
        <v>0</v>
      </c>
      <c r="AK144" s="31" t="s">
        <v>106</v>
      </c>
      <c r="AL144" s="43">
        <v>421</v>
      </c>
      <c r="AM144" s="51">
        <v>100</v>
      </c>
      <c r="AN144" s="54">
        <v>89</v>
      </c>
      <c r="AO144" s="51">
        <v>76</v>
      </c>
      <c r="AP144" s="51">
        <v>59</v>
      </c>
      <c r="AQ144" s="51">
        <v>47</v>
      </c>
      <c r="AR144" s="51">
        <v>371</v>
      </c>
      <c r="AS144" s="51">
        <v>0</v>
      </c>
      <c r="AT144" s="51">
        <v>141</v>
      </c>
      <c r="AU144" s="51">
        <v>51</v>
      </c>
      <c r="AV144" s="51">
        <v>192</v>
      </c>
      <c r="AW144" s="49">
        <v>87</v>
      </c>
      <c r="AX144" s="27">
        <v>41</v>
      </c>
      <c r="AZ144" s="31" t="s">
        <v>106</v>
      </c>
      <c r="BA144" s="43">
        <v>421</v>
      </c>
      <c r="BB144" s="51">
        <v>80</v>
      </c>
      <c r="BC144" s="51">
        <v>71</v>
      </c>
      <c r="BD144" s="49">
        <v>50</v>
      </c>
      <c r="BE144" s="49">
        <v>0</v>
      </c>
      <c r="BF144" s="49">
        <v>201</v>
      </c>
      <c r="BG144" s="49">
        <v>107</v>
      </c>
      <c r="BH144" s="49">
        <v>0</v>
      </c>
      <c r="BI144" s="49">
        <v>0</v>
      </c>
      <c r="BJ144" s="49">
        <v>5</v>
      </c>
      <c r="BK144" s="49">
        <v>1</v>
      </c>
      <c r="BL144" s="3"/>
      <c r="BM144" s="66"/>
      <c r="BN144" s="3"/>
      <c r="BO144" s="69"/>
      <c r="BP144" s="519"/>
      <c r="BQ144" s="69"/>
      <c r="BR144" s="69"/>
    </row>
    <row r="145" spans="1:71">
      <c r="A145" s="352" t="s">
        <v>107</v>
      </c>
      <c r="B145" s="147">
        <v>422</v>
      </c>
      <c r="C145" s="353">
        <v>1961</v>
      </c>
      <c r="D145" s="353">
        <v>943</v>
      </c>
      <c r="E145" s="353">
        <v>1364</v>
      </c>
      <c r="F145" s="353">
        <v>627</v>
      </c>
      <c r="G145" s="353">
        <v>581</v>
      </c>
      <c r="H145" s="353">
        <v>279</v>
      </c>
      <c r="I145" s="353">
        <v>289</v>
      </c>
      <c r="J145" s="353">
        <v>127</v>
      </c>
      <c r="K145" s="353">
        <v>171</v>
      </c>
      <c r="L145" s="353">
        <v>83</v>
      </c>
      <c r="M145" s="353">
        <f t="shared" si="35"/>
        <v>4366</v>
      </c>
      <c r="N145" s="353">
        <f t="shared" si="35"/>
        <v>2059</v>
      </c>
      <c r="O145" s="353">
        <v>0</v>
      </c>
      <c r="P145" s="1397"/>
      <c r="Q145" s="353">
        <v>0</v>
      </c>
      <c r="S145" s="354" t="s">
        <v>107</v>
      </c>
      <c r="T145" s="44">
        <v>422</v>
      </c>
      <c r="U145" s="359">
        <v>452</v>
      </c>
      <c r="V145" s="359">
        <v>200</v>
      </c>
      <c r="W145" s="359">
        <v>211</v>
      </c>
      <c r="X145" s="359">
        <v>91</v>
      </c>
      <c r="Y145" s="359">
        <v>107</v>
      </c>
      <c r="Z145" s="359">
        <v>55</v>
      </c>
      <c r="AA145" s="359">
        <v>50</v>
      </c>
      <c r="AB145" s="359">
        <v>20</v>
      </c>
      <c r="AC145" s="359">
        <v>70</v>
      </c>
      <c r="AD145" s="359">
        <v>35</v>
      </c>
      <c r="AE145" s="359">
        <v>890</v>
      </c>
      <c r="AF145" s="359">
        <v>401</v>
      </c>
      <c r="AG145" s="359">
        <v>0</v>
      </c>
      <c r="AH145" s="1402"/>
      <c r="AI145" s="359">
        <v>0</v>
      </c>
      <c r="AK145" s="354" t="s">
        <v>107</v>
      </c>
      <c r="AL145" s="44">
        <v>422</v>
      </c>
      <c r="AM145" s="355">
        <v>37</v>
      </c>
      <c r="AN145" s="355">
        <v>36</v>
      </c>
      <c r="AO145" s="355">
        <v>28</v>
      </c>
      <c r="AP145" s="355">
        <v>21</v>
      </c>
      <c r="AQ145" s="355">
        <v>15</v>
      </c>
      <c r="AR145" s="355">
        <v>137</v>
      </c>
      <c r="AS145" s="355">
        <v>0</v>
      </c>
      <c r="AT145" s="355">
        <v>37</v>
      </c>
      <c r="AU145" s="355">
        <v>16</v>
      </c>
      <c r="AV145" s="355">
        <v>53</v>
      </c>
      <c r="AW145" s="353">
        <v>36</v>
      </c>
      <c r="AX145" s="321">
        <v>22</v>
      </c>
      <c r="AZ145" s="354" t="s">
        <v>107</v>
      </c>
      <c r="BA145" s="44">
        <v>422</v>
      </c>
      <c r="BB145" s="355">
        <v>35</v>
      </c>
      <c r="BC145" s="355">
        <v>20</v>
      </c>
      <c r="BD145" s="353">
        <v>7</v>
      </c>
      <c r="BE145" s="353">
        <v>0</v>
      </c>
      <c r="BF145" s="353">
        <v>62</v>
      </c>
      <c r="BG145" s="353">
        <v>23</v>
      </c>
      <c r="BH145" s="353">
        <v>0</v>
      </c>
      <c r="BI145" s="353">
        <v>0</v>
      </c>
      <c r="BJ145" s="353">
        <v>2</v>
      </c>
      <c r="BK145" s="353">
        <v>2</v>
      </c>
      <c r="BL145" s="3"/>
      <c r="BM145" s="66"/>
      <c r="BN145" s="3"/>
      <c r="BO145" s="69"/>
      <c r="BP145" s="519"/>
      <c r="BQ145" s="69"/>
      <c r="BR145" s="69"/>
    </row>
    <row r="146" spans="1:71" s="15" customFormat="1" ht="13.5" customHeight="1">
      <c r="A146" s="123" t="s">
        <v>419</v>
      </c>
      <c r="B146" s="148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S146" s="1548" t="s">
        <v>427</v>
      </c>
      <c r="T146" s="1548"/>
      <c r="U146" s="1548"/>
      <c r="V146" s="1548"/>
      <c r="W146" s="1548"/>
      <c r="X146" s="1548"/>
      <c r="Y146" s="1548"/>
      <c r="Z146" s="1548"/>
      <c r="AA146" s="1548"/>
      <c r="AB146" s="1548"/>
      <c r="AC146" s="1548"/>
      <c r="AD146" s="1548"/>
      <c r="AE146" s="1548"/>
      <c r="AF146" s="1548"/>
      <c r="AG146" s="1548"/>
      <c r="AH146" s="1549"/>
      <c r="AI146" s="1548"/>
      <c r="AK146" s="1550" t="s">
        <v>767</v>
      </c>
      <c r="AL146" s="1550"/>
      <c r="AM146" s="1550"/>
      <c r="AN146" s="1550"/>
      <c r="AO146" s="1550"/>
      <c r="AP146" s="1550"/>
      <c r="AQ146" s="1550"/>
      <c r="AR146" s="1550"/>
      <c r="AS146" s="1550"/>
      <c r="AT146" s="1550"/>
      <c r="AU146" s="1550"/>
      <c r="AV146" s="1550"/>
      <c r="AW146" s="1550"/>
      <c r="AX146" s="1550"/>
      <c r="AY146" s="121"/>
      <c r="AZ146" s="123" t="s">
        <v>576</v>
      </c>
      <c r="BA146" s="123"/>
      <c r="BB146" s="123"/>
      <c r="BC146" s="123"/>
      <c r="BD146" s="123"/>
      <c r="BE146" s="123"/>
      <c r="BF146" s="123"/>
      <c r="BG146" s="123"/>
      <c r="BH146" s="124"/>
      <c r="BI146" s="123"/>
      <c r="BJ146" s="123"/>
      <c r="BK146" s="123"/>
      <c r="BL146" s="300"/>
      <c r="BM146" s="66"/>
      <c r="BN146" s="3"/>
      <c r="BO146" s="69"/>
      <c r="BP146" s="519"/>
      <c r="BQ146" s="69"/>
      <c r="BR146" s="69"/>
      <c r="BS146" s="3"/>
    </row>
    <row r="147" spans="1:71" s="15" customFormat="1" ht="13.5" customHeight="1">
      <c r="A147" s="117" t="s">
        <v>227</v>
      </c>
      <c r="B147" s="148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S147" s="117" t="s">
        <v>227</v>
      </c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6"/>
      <c r="AF147" s="126"/>
      <c r="AG147" s="126"/>
      <c r="AH147" s="564"/>
      <c r="AI147" s="126"/>
      <c r="AK147" s="117" t="s">
        <v>227</v>
      </c>
      <c r="AL147" s="126"/>
      <c r="AM147" s="126"/>
      <c r="AN147" s="126"/>
      <c r="AO147" s="126"/>
      <c r="AP147" s="126"/>
      <c r="AQ147" s="126"/>
      <c r="AR147" s="130"/>
      <c r="AS147" s="126"/>
      <c r="AT147" s="126"/>
      <c r="AU147" s="126"/>
      <c r="AV147" s="126"/>
      <c r="AW147" s="126"/>
      <c r="AX147" s="126"/>
      <c r="AY147" s="121"/>
      <c r="AZ147" s="117" t="s">
        <v>227</v>
      </c>
      <c r="BA147" s="123"/>
      <c r="BB147" s="123"/>
      <c r="BC147" s="123"/>
      <c r="BD147" s="123"/>
      <c r="BE147" s="123"/>
      <c r="BF147" s="123"/>
      <c r="BG147" s="123"/>
      <c r="BH147" s="124"/>
      <c r="BI147" s="123"/>
      <c r="BJ147" s="123"/>
      <c r="BK147" s="123"/>
      <c r="BL147" s="300"/>
      <c r="BM147" s="66"/>
      <c r="BN147" s="3"/>
      <c r="BO147" s="69"/>
      <c r="BP147" s="519"/>
      <c r="BQ147" s="69"/>
      <c r="BR147" s="69"/>
      <c r="BS147" s="3"/>
    </row>
    <row r="148" spans="1:71" ht="12" customHeight="1">
      <c r="AX148" s="32"/>
      <c r="BM148" s="66"/>
      <c r="BN148" s="3"/>
      <c r="BO148" s="69"/>
      <c r="BP148" s="519"/>
      <c r="BQ148" s="69"/>
      <c r="BR148" s="69"/>
    </row>
    <row r="149" spans="1:71" s="1011" customFormat="1" ht="24" customHeight="1">
      <c r="A149" s="1520" t="s">
        <v>6</v>
      </c>
      <c r="B149" s="1512" t="s">
        <v>7</v>
      </c>
      <c r="C149" s="1514" t="s">
        <v>0</v>
      </c>
      <c r="D149" s="1515"/>
      <c r="E149" s="1514" t="s">
        <v>1</v>
      </c>
      <c r="F149" s="1515"/>
      <c r="G149" s="1514" t="s">
        <v>2</v>
      </c>
      <c r="H149" s="1515"/>
      <c r="I149" s="1506" t="s">
        <v>3</v>
      </c>
      <c r="J149" s="1507"/>
      <c r="K149" s="1506" t="s">
        <v>4</v>
      </c>
      <c r="L149" s="1507"/>
      <c r="M149" s="1539" t="s">
        <v>782</v>
      </c>
      <c r="N149" s="1540"/>
      <c r="O149" s="1543" t="s">
        <v>778</v>
      </c>
      <c r="P149" s="1544"/>
      <c r="Q149" s="1545"/>
      <c r="R149" s="1004"/>
      <c r="S149" s="1520" t="s">
        <v>6</v>
      </c>
      <c r="T149" s="1536" t="s">
        <v>7</v>
      </c>
      <c r="U149" s="1506" t="s">
        <v>0</v>
      </c>
      <c r="V149" s="1507"/>
      <c r="W149" s="1506" t="s">
        <v>1</v>
      </c>
      <c r="X149" s="1507"/>
      <c r="Y149" s="1506" t="s">
        <v>2</v>
      </c>
      <c r="Z149" s="1507"/>
      <c r="AA149" s="1506" t="s">
        <v>3</v>
      </c>
      <c r="AB149" s="1507"/>
      <c r="AC149" s="1506" t="s">
        <v>4</v>
      </c>
      <c r="AD149" s="1507"/>
      <c r="AE149" s="1532" t="s">
        <v>781</v>
      </c>
      <c r="AF149" s="1533"/>
      <c r="AG149" s="1543" t="s">
        <v>778</v>
      </c>
      <c r="AH149" s="1544"/>
      <c r="AI149" s="1545"/>
      <c r="AJ149" s="1004"/>
      <c r="AK149" s="1520" t="s">
        <v>6</v>
      </c>
      <c r="AL149" s="1542" t="s">
        <v>7</v>
      </c>
      <c r="AM149" s="998" t="s">
        <v>412</v>
      </c>
      <c r="AN149" s="1005"/>
      <c r="AO149" s="1005"/>
      <c r="AP149" s="1005"/>
      <c r="AQ149" s="1005"/>
      <c r="AR149" s="1005"/>
      <c r="AS149" s="1006"/>
      <c r="AT149" s="1006" t="s">
        <v>141</v>
      </c>
      <c r="AU149" s="1007"/>
      <c r="AV149" s="1008"/>
      <c r="AW149" s="1531" t="s">
        <v>203</v>
      </c>
      <c r="AX149" s="1531"/>
      <c r="AY149" s="5"/>
      <c r="AZ149" s="1523" t="s">
        <v>6</v>
      </c>
      <c r="BA149" s="1512" t="s">
        <v>7</v>
      </c>
      <c r="BB149" s="1529" t="s">
        <v>414</v>
      </c>
      <c r="BC149" s="1530"/>
      <c r="BD149" s="1530"/>
      <c r="BE149" s="1530"/>
      <c r="BF149" s="1530"/>
      <c r="BG149" s="1530"/>
      <c r="BH149" s="1526" t="s">
        <v>777</v>
      </c>
      <c r="BI149" s="1527"/>
      <c r="BJ149" s="1522" t="s">
        <v>167</v>
      </c>
      <c r="BK149" s="1522"/>
      <c r="BL149" s="1009"/>
      <c r="BM149" s="1017"/>
      <c r="BN149" s="1004"/>
      <c r="BO149" s="1018"/>
      <c r="BP149" s="1018"/>
      <c r="BQ149" s="1018"/>
      <c r="BR149" s="1018"/>
    </row>
    <row r="150" spans="1:71" s="1013" customFormat="1" ht="27.75" customHeight="1">
      <c r="A150" s="1521"/>
      <c r="B150" s="1513"/>
      <c r="C150" s="463" t="s">
        <v>395</v>
      </c>
      <c r="D150" s="463" t="s">
        <v>396</v>
      </c>
      <c r="E150" s="463" t="s">
        <v>395</v>
      </c>
      <c r="F150" s="463" t="s">
        <v>396</v>
      </c>
      <c r="G150" s="463" t="s">
        <v>395</v>
      </c>
      <c r="H150" s="463" t="s">
        <v>396</v>
      </c>
      <c r="I150" s="463" t="s">
        <v>395</v>
      </c>
      <c r="J150" s="463" t="s">
        <v>396</v>
      </c>
      <c r="K150" s="463" t="s">
        <v>395</v>
      </c>
      <c r="L150" s="463" t="s">
        <v>396</v>
      </c>
      <c r="M150" s="463" t="s">
        <v>395</v>
      </c>
      <c r="N150" s="463" t="s">
        <v>396</v>
      </c>
      <c r="O150" s="463" t="s">
        <v>395</v>
      </c>
      <c r="P150" s="1394"/>
      <c r="Q150" s="463" t="s">
        <v>396</v>
      </c>
      <c r="R150" s="5"/>
      <c r="S150" s="1521"/>
      <c r="T150" s="1537"/>
      <c r="U150" s="463" t="s">
        <v>395</v>
      </c>
      <c r="V150" s="463" t="s">
        <v>396</v>
      </c>
      <c r="W150" s="463" t="s">
        <v>395</v>
      </c>
      <c r="X150" s="463" t="s">
        <v>396</v>
      </c>
      <c r="Y150" s="463" t="s">
        <v>395</v>
      </c>
      <c r="Z150" s="463" t="s">
        <v>396</v>
      </c>
      <c r="AA150" s="463" t="s">
        <v>395</v>
      </c>
      <c r="AB150" s="463" t="s">
        <v>396</v>
      </c>
      <c r="AC150" s="463" t="s">
        <v>395</v>
      </c>
      <c r="AD150" s="463" t="s">
        <v>396</v>
      </c>
      <c r="AE150" s="463" t="s">
        <v>395</v>
      </c>
      <c r="AF150" s="463" t="s">
        <v>396</v>
      </c>
      <c r="AG150" s="463" t="s">
        <v>395</v>
      </c>
      <c r="AH150" s="1394"/>
      <c r="AI150" s="463" t="s">
        <v>396</v>
      </c>
      <c r="AJ150" s="5"/>
      <c r="AK150" s="1521"/>
      <c r="AL150" s="1537"/>
      <c r="AM150" s="463" t="s">
        <v>0</v>
      </c>
      <c r="AN150" s="463" t="s">
        <v>1</v>
      </c>
      <c r="AO150" s="463" t="s">
        <v>2</v>
      </c>
      <c r="AP150" s="463" t="s">
        <v>3</v>
      </c>
      <c r="AQ150" s="463" t="s">
        <v>4</v>
      </c>
      <c r="AR150" s="996" t="s">
        <v>779</v>
      </c>
      <c r="AS150" s="996" t="s">
        <v>265</v>
      </c>
      <c r="AT150" s="463" t="s">
        <v>736</v>
      </c>
      <c r="AU150" s="463" t="s">
        <v>156</v>
      </c>
      <c r="AV150" s="463" t="s">
        <v>142</v>
      </c>
      <c r="AW150" s="465" t="s">
        <v>202</v>
      </c>
      <c r="AX150" s="465" t="s">
        <v>201</v>
      </c>
      <c r="AY150" s="5"/>
      <c r="AZ150" s="1523"/>
      <c r="BA150" s="1513"/>
      <c r="BB150" s="463" t="s">
        <v>147</v>
      </c>
      <c r="BC150" s="463" t="s">
        <v>148</v>
      </c>
      <c r="BD150" s="465" t="s">
        <v>149</v>
      </c>
      <c r="BE150" s="465" t="s">
        <v>144</v>
      </c>
      <c r="BF150" s="465" t="s">
        <v>150</v>
      </c>
      <c r="BG150" s="465" t="s">
        <v>151</v>
      </c>
      <c r="BH150" s="465" t="s">
        <v>5</v>
      </c>
      <c r="BI150" s="465" t="s">
        <v>152</v>
      </c>
      <c r="BJ150" s="465" t="s">
        <v>735</v>
      </c>
      <c r="BK150" s="465" t="s">
        <v>145</v>
      </c>
      <c r="BL150" s="5"/>
      <c r="BM150" s="1017"/>
      <c r="BN150" s="1004"/>
      <c r="BO150" s="1018"/>
      <c r="BP150" s="1018"/>
      <c r="BQ150" s="1018"/>
      <c r="BR150" s="1018"/>
      <c r="BS150" s="1011"/>
    </row>
    <row r="151" spans="1:71">
      <c r="A151" s="302" t="s">
        <v>108</v>
      </c>
      <c r="B151" s="125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1396"/>
      <c r="Q151" s="49"/>
      <c r="S151" s="7" t="s">
        <v>108</v>
      </c>
      <c r="T151" s="43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1400"/>
      <c r="AI151" s="52"/>
      <c r="AK151" s="7" t="s">
        <v>108</v>
      </c>
      <c r="AL151" s="43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49"/>
      <c r="AX151" s="358"/>
      <c r="AZ151" s="7" t="s">
        <v>108</v>
      </c>
      <c r="BA151" s="43"/>
      <c r="BB151" s="51"/>
      <c r="BC151" s="51"/>
      <c r="BD151" s="49"/>
      <c r="BE151" s="49"/>
      <c r="BF151" s="49"/>
      <c r="BG151" s="49"/>
      <c r="BH151" s="49"/>
      <c r="BI151" s="49"/>
      <c r="BJ151" s="49"/>
      <c r="BK151" s="49"/>
      <c r="BL151" s="3"/>
      <c r="BM151" s="66"/>
      <c r="BN151" s="3"/>
      <c r="BO151" s="69"/>
      <c r="BP151" s="519"/>
      <c r="BQ151" s="69"/>
      <c r="BR151" s="69"/>
    </row>
    <row r="152" spans="1:71">
      <c r="A152" s="108" t="s">
        <v>109</v>
      </c>
      <c r="B152" s="125">
        <v>510</v>
      </c>
      <c r="C152" s="49">
        <v>7494</v>
      </c>
      <c r="D152" s="49">
        <v>3745</v>
      </c>
      <c r="E152" s="49">
        <v>6156</v>
      </c>
      <c r="F152" s="49">
        <v>3049</v>
      </c>
      <c r="G152" s="49">
        <v>3698</v>
      </c>
      <c r="H152" s="49">
        <v>1867</v>
      </c>
      <c r="I152" s="49">
        <v>2131</v>
      </c>
      <c r="J152" s="49">
        <v>1010</v>
      </c>
      <c r="K152" s="49">
        <v>1547</v>
      </c>
      <c r="L152" s="49">
        <v>755</v>
      </c>
      <c r="M152" s="49">
        <f t="shared" si="35"/>
        <v>21026</v>
      </c>
      <c r="N152" s="49">
        <f t="shared" si="35"/>
        <v>10426</v>
      </c>
      <c r="O152" s="49">
        <v>0</v>
      </c>
      <c r="P152" s="1396"/>
      <c r="Q152" s="49">
        <v>0</v>
      </c>
      <c r="S152" s="31" t="s">
        <v>109</v>
      </c>
      <c r="T152" s="43">
        <v>510</v>
      </c>
      <c r="U152" s="52">
        <v>230</v>
      </c>
      <c r="V152" s="52">
        <v>108</v>
      </c>
      <c r="W152" s="52">
        <v>1256</v>
      </c>
      <c r="X152" s="52">
        <v>647</v>
      </c>
      <c r="Y152" s="52">
        <v>819</v>
      </c>
      <c r="Z152" s="52">
        <v>406</v>
      </c>
      <c r="AA152" s="52">
        <v>159</v>
      </c>
      <c r="AB152" s="52">
        <v>63</v>
      </c>
      <c r="AC152" s="52">
        <v>221</v>
      </c>
      <c r="AD152" s="52">
        <v>90</v>
      </c>
      <c r="AE152" s="52">
        <v>2685</v>
      </c>
      <c r="AF152" s="52">
        <v>1314</v>
      </c>
      <c r="AG152" s="52">
        <v>0</v>
      </c>
      <c r="AH152" s="1400"/>
      <c r="AI152" s="52">
        <v>0</v>
      </c>
      <c r="AK152" s="31" t="s">
        <v>109</v>
      </c>
      <c r="AL152" s="43">
        <v>510</v>
      </c>
      <c r="AM152" s="51">
        <v>153</v>
      </c>
      <c r="AN152" s="51">
        <v>145</v>
      </c>
      <c r="AO152" s="51">
        <v>133</v>
      </c>
      <c r="AP152" s="51">
        <v>103</v>
      </c>
      <c r="AQ152" s="51">
        <v>74</v>
      </c>
      <c r="AR152" s="51">
        <v>608</v>
      </c>
      <c r="AS152" s="51">
        <v>0</v>
      </c>
      <c r="AT152" s="51">
        <v>190</v>
      </c>
      <c r="AU152" s="51">
        <v>89</v>
      </c>
      <c r="AV152" s="51">
        <v>279</v>
      </c>
      <c r="AW152" s="49">
        <v>123</v>
      </c>
      <c r="AX152" s="27">
        <v>48</v>
      </c>
      <c r="AZ152" s="31" t="s">
        <v>109</v>
      </c>
      <c r="BA152" s="43">
        <v>510</v>
      </c>
      <c r="BB152" s="51">
        <v>105</v>
      </c>
      <c r="BC152" s="51">
        <v>229</v>
      </c>
      <c r="BD152" s="49">
        <v>108</v>
      </c>
      <c r="BE152" s="49">
        <v>1</v>
      </c>
      <c r="BF152" s="49">
        <v>443</v>
      </c>
      <c r="BG152" s="49">
        <v>201</v>
      </c>
      <c r="BH152" s="49">
        <v>0</v>
      </c>
      <c r="BI152" s="49">
        <v>0</v>
      </c>
      <c r="BJ152" s="49">
        <v>21</v>
      </c>
      <c r="BK152" s="49">
        <v>0</v>
      </c>
      <c r="BL152" s="3"/>
      <c r="BM152" s="66"/>
      <c r="BN152" s="3"/>
      <c r="BO152" s="69"/>
      <c r="BP152" s="519"/>
      <c r="BQ152" s="69"/>
      <c r="BR152" s="69"/>
    </row>
    <row r="153" spans="1:71">
      <c r="A153" s="108" t="s">
        <v>110</v>
      </c>
      <c r="B153" s="125">
        <v>509</v>
      </c>
      <c r="C153" s="49">
        <v>11597</v>
      </c>
      <c r="D153" s="49">
        <v>5624</v>
      </c>
      <c r="E153" s="49">
        <v>5406</v>
      </c>
      <c r="F153" s="49">
        <v>2645</v>
      </c>
      <c r="G153" s="49">
        <v>3979</v>
      </c>
      <c r="H153" s="49">
        <v>1984</v>
      </c>
      <c r="I153" s="49">
        <v>2290</v>
      </c>
      <c r="J153" s="49">
        <v>1180</v>
      </c>
      <c r="K153" s="49">
        <v>1399</v>
      </c>
      <c r="L153" s="49">
        <v>683</v>
      </c>
      <c r="M153" s="49">
        <f t="shared" si="35"/>
        <v>24671</v>
      </c>
      <c r="N153" s="49">
        <f t="shared" si="35"/>
        <v>12116</v>
      </c>
      <c r="O153" s="49">
        <v>0</v>
      </c>
      <c r="P153" s="1396"/>
      <c r="Q153" s="49">
        <v>0</v>
      </c>
      <c r="S153" s="31" t="s">
        <v>110</v>
      </c>
      <c r="T153" s="43">
        <v>509</v>
      </c>
      <c r="U153" s="52">
        <v>2730</v>
      </c>
      <c r="V153" s="52">
        <v>1324</v>
      </c>
      <c r="W153" s="52">
        <v>1391</v>
      </c>
      <c r="X153" s="52">
        <v>675</v>
      </c>
      <c r="Y153" s="52">
        <v>1206</v>
      </c>
      <c r="Z153" s="52">
        <v>582</v>
      </c>
      <c r="AA153" s="52">
        <v>471</v>
      </c>
      <c r="AB153" s="52">
        <v>253</v>
      </c>
      <c r="AC153" s="52">
        <v>358</v>
      </c>
      <c r="AD153" s="52">
        <v>174</v>
      </c>
      <c r="AE153" s="52">
        <v>6156</v>
      </c>
      <c r="AF153" s="52">
        <v>3008</v>
      </c>
      <c r="AG153" s="52">
        <v>0</v>
      </c>
      <c r="AH153" s="1400"/>
      <c r="AI153" s="52">
        <v>0</v>
      </c>
      <c r="AK153" s="31" t="s">
        <v>110</v>
      </c>
      <c r="AL153" s="43">
        <v>509</v>
      </c>
      <c r="AM153" s="51">
        <v>159</v>
      </c>
      <c r="AN153" s="51">
        <v>126</v>
      </c>
      <c r="AO153" s="51">
        <v>107</v>
      </c>
      <c r="AP153" s="51">
        <v>78</v>
      </c>
      <c r="AQ153" s="51">
        <v>60</v>
      </c>
      <c r="AR153" s="51">
        <v>530</v>
      </c>
      <c r="AS153" s="51">
        <v>0</v>
      </c>
      <c r="AT153" s="51">
        <v>221</v>
      </c>
      <c r="AU153" s="51">
        <v>49</v>
      </c>
      <c r="AV153" s="51">
        <v>270</v>
      </c>
      <c r="AW153" s="49">
        <v>107</v>
      </c>
      <c r="AX153" s="27">
        <v>63</v>
      </c>
      <c r="AZ153" s="31" t="s">
        <v>110</v>
      </c>
      <c r="BA153" s="43">
        <v>509</v>
      </c>
      <c r="BB153" s="51">
        <v>129</v>
      </c>
      <c r="BC153" s="51">
        <v>151</v>
      </c>
      <c r="BD153" s="49">
        <v>140</v>
      </c>
      <c r="BE153" s="49">
        <v>0</v>
      </c>
      <c r="BF153" s="49">
        <v>420</v>
      </c>
      <c r="BG153" s="49">
        <v>232</v>
      </c>
      <c r="BH153" s="49">
        <v>0</v>
      </c>
      <c r="BI153" s="49">
        <v>0</v>
      </c>
      <c r="BJ153" s="49">
        <v>13</v>
      </c>
      <c r="BK153" s="49">
        <v>8</v>
      </c>
      <c r="BL153" s="3"/>
      <c r="BM153" s="66"/>
      <c r="BN153" s="3"/>
      <c r="BO153" s="69"/>
      <c r="BP153" s="519"/>
      <c r="BQ153" s="69"/>
      <c r="BR153" s="69"/>
    </row>
    <row r="154" spans="1:71" s="3" customFormat="1">
      <c r="A154" s="108" t="s">
        <v>111</v>
      </c>
      <c r="B154" s="125">
        <v>502</v>
      </c>
      <c r="C154" s="49">
        <v>3659</v>
      </c>
      <c r="D154" s="49">
        <v>1881</v>
      </c>
      <c r="E154" s="49">
        <v>1637</v>
      </c>
      <c r="F154" s="49">
        <v>867</v>
      </c>
      <c r="G154" s="49">
        <v>998</v>
      </c>
      <c r="H154" s="49">
        <v>537</v>
      </c>
      <c r="I154" s="49">
        <v>598</v>
      </c>
      <c r="J154" s="49">
        <v>316</v>
      </c>
      <c r="K154" s="49">
        <v>482</v>
      </c>
      <c r="L154" s="49">
        <v>240</v>
      </c>
      <c r="M154" s="49">
        <f t="shared" si="35"/>
        <v>7374</v>
      </c>
      <c r="N154" s="49">
        <f t="shared" si="35"/>
        <v>3841</v>
      </c>
      <c r="O154" s="49">
        <v>0</v>
      </c>
      <c r="P154" s="1396"/>
      <c r="Q154" s="49">
        <v>0</v>
      </c>
      <c r="S154" s="31" t="s">
        <v>111</v>
      </c>
      <c r="T154" s="43">
        <v>502</v>
      </c>
      <c r="U154" s="52">
        <v>1171</v>
      </c>
      <c r="V154" s="52">
        <v>572</v>
      </c>
      <c r="W154" s="52">
        <v>450</v>
      </c>
      <c r="X154" s="52">
        <v>249</v>
      </c>
      <c r="Y154" s="52">
        <v>243</v>
      </c>
      <c r="Z154" s="52">
        <v>131</v>
      </c>
      <c r="AA154" s="52">
        <v>57</v>
      </c>
      <c r="AB154" s="52">
        <v>30</v>
      </c>
      <c r="AC154" s="52">
        <v>61</v>
      </c>
      <c r="AD154" s="52">
        <v>32</v>
      </c>
      <c r="AE154" s="52">
        <v>1982</v>
      </c>
      <c r="AF154" s="52">
        <v>1014</v>
      </c>
      <c r="AG154" s="52">
        <v>0</v>
      </c>
      <c r="AH154" s="1400"/>
      <c r="AI154" s="52">
        <v>0</v>
      </c>
      <c r="AK154" s="31" t="s">
        <v>111</v>
      </c>
      <c r="AL154" s="43">
        <v>502</v>
      </c>
      <c r="AM154" s="51">
        <v>57</v>
      </c>
      <c r="AN154" s="51">
        <v>52</v>
      </c>
      <c r="AO154" s="51">
        <v>46</v>
      </c>
      <c r="AP154" s="51">
        <v>38</v>
      </c>
      <c r="AQ154" s="51">
        <v>31</v>
      </c>
      <c r="AR154" s="51">
        <v>224</v>
      </c>
      <c r="AS154" s="51">
        <v>0</v>
      </c>
      <c r="AT154" s="51">
        <v>83</v>
      </c>
      <c r="AU154" s="51">
        <v>20</v>
      </c>
      <c r="AV154" s="51">
        <v>103</v>
      </c>
      <c r="AW154" s="49">
        <v>51</v>
      </c>
      <c r="AX154" s="27">
        <v>16</v>
      </c>
      <c r="AZ154" s="31" t="s">
        <v>111</v>
      </c>
      <c r="BA154" s="43">
        <v>502</v>
      </c>
      <c r="BB154" s="51">
        <v>73</v>
      </c>
      <c r="BC154" s="51">
        <v>53</v>
      </c>
      <c r="BD154" s="49">
        <v>12</v>
      </c>
      <c r="BE154" s="49">
        <v>0</v>
      </c>
      <c r="BF154" s="49">
        <v>138</v>
      </c>
      <c r="BG154" s="49">
        <v>72</v>
      </c>
      <c r="BH154" s="49">
        <v>0</v>
      </c>
      <c r="BI154" s="49">
        <v>0</v>
      </c>
      <c r="BJ154" s="49">
        <v>2</v>
      </c>
      <c r="BK154" s="49">
        <v>0</v>
      </c>
      <c r="BM154" s="66"/>
      <c r="BO154" s="69"/>
      <c r="BP154" s="519"/>
      <c r="BQ154" s="69"/>
      <c r="BR154" s="69"/>
      <c r="BS154" s="1"/>
    </row>
    <row r="155" spans="1:71" s="3" customFormat="1">
      <c r="A155" s="108" t="s">
        <v>112</v>
      </c>
      <c r="B155" s="125">
        <v>511</v>
      </c>
      <c r="C155" s="49">
        <v>8079</v>
      </c>
      <c r="D155" s="49">
        <v>4130</v>
      </c>
      <c r="E155" s="49">
        <v>4686</v>
      </c>
      <c r="F155" s="49">
        <v>2393</v>
      </c>
      <c r="G155" s="49">
        <v>3314</v>
      </c>
      <c r="H155" s="49">
        <v>1658</v>
      </c>
      <c r="I155" s="49">
        <v>1612</v>
      </c>
      <c r="J155" s="49">
        <v>781</v>
      </c>
      <c r="K155" s="49">
        <v>1387</v>
      </c>
      <c r="L155" s="49">
        <v>712</v>
      </c>
      <c r="M155" s="49">
        <f t="shared" si="35"/>
        <v>19078</v>
      </c>
      <c r="N155" s="49">
        <f t="shared" si="35"/>
        <v>9674</v>
      </c>
      <c r="O155" s="49">
        <v>0</v>
      </c>
      <c r="P155" s="1396"/>
      <c r="Q155" s="49">
        <v>0</v>
      </c>
      <c r="S155" s="31" t="s">
        <v>112</v>
      </c>
      <c r="T155" s="43">
        <v>511</v>
      </c>
      <c r="U155" s="52">
        <v>984</v>
      </c>
      <c r="V155" s="52">
        <v>508</v>
      </c>
      <c r="W155" s="52">
        <v>1153</v>
      </c>
      <c r="X155" s="52">
        <v>577</v>
      </c>
      <c r="Y155" s="52">
        <v>903</v>
      </c>
      <c r="Z155" s="52">
        <v>447</v>
      </c>
      <c r="AA155" s="52">
        <v>113</v>
      </c>
      <c r="AB155" s="52">
        <v>61</v>
      </c>
      <c r="AC155" s="52">
        <v>408</v>
      </c>
      <c r="AD155" s="52">
        <v>208</v>
      </c>
      <c r="AE155" s="52">
        <v>3561</v>
      </c>
      <c r="AF155" s="52">
        <v>1801</v>
      </c>
      <c r="AG155" s="52">
        <v>0</v>
      </c>
      <c r="AH155" s="1400"/>
      <c r="AI155" s="52">
        <v>0</v>
      </c>
      <c r="AK155" s="31" t="s">
        <v>112</v>
      </c>
      <c r="AL155" s="43">
        <v>511</v>
      </c>
      <c r="AM155" s="51">
        <v>128</v>
      </c>
      <c r="AN155" s="51">
        <v>109</v>
      </c>
      <c r="AO155" s="51">
        <v>99</v>
      </c>
      <c r="AP155" s="51">
        <v>71</v>
      </c>
      <c r="AQ155" s="51">
        <v>58</v>
      </c>
      <c r="AR155" s="51">
        <v>465</v>
      </c>
      <c r="AS155" s="51">
        <v>0</v>
      </c>
      <c r="AT155" s="51">
        <v>178</v>
      </c>
      <c r="AU155" s="51">
        <v>57</v>
      </c>
      <c r="AV155" s="51">
        <v>235</v>
      </c>
      <c r="AW155" s="49">
        <v>108</v>
      </c>
      <c r="AX155" s="27">
        <v>43</v>
      </c>
      <c r="AZ155" s="31" t="s">
        <v>112</v>
      </c>
      <c r="BA155" s="43">
        <v>511</v>
      </c>
      <c r="BB155" s="51">
        <v>148</v>
      </c>
      <c r="BC155" s="51">
        <v>102</v>
      </c>
      <c r="BD155" s="49">
        <v>64</v>
      </c>
      <c r="BE155" s="49">
        <v>0</v>
      </c>
      <c r="BF155" s="49">
        <v>314</v>
      </c>
      <c r="BG155" s="49">
        <v>164</v>
      </c>
      <c r="BH155" s="49">
        <v>0</v>
      </c>
      <c r="BI155" s="49">
        <v>0</v>
      </c>
      <c r="BJ155" s="49">
        <v>4</v>
      </c>
      <c r="BK155" s="49">
        <v>0</v>
      </c>
      <c r="BM155" s="66"/>
      <c r="BO155" s="69"/>
      <c r="BP155" s="519"/>
      <c r="BQ155" s="69"/>
      <c r="BR155" s="69"/>
      <c r="BS155" s="1"/>
    </row>
    <row r="156" spans="1:71" s="3" customFormat="1">
      <c r="A156" s="108" t="s">
        <v>113</v>
      </c>
      <c r="B156" s="125">
        <v>508</v>
      </c>
      <c r="C156" s="49">
        <v>5253</v>
      </c>
      <c r="D156" s="49">
        <v>2659</v>
      </c>
      <c r="E156" s="49">
        <v>4927</v>
      </c>
      <c r="F156" s="49">
        <v>2494</v>
      </c>
      <c r="G156" s="49">
        <v>3283</v>
      </c>
      <c r="H156" s="49">
        <v>1662</v>
      </c>
      <c r="I156" s="49">
        <v>2101</v>
      </c>
      <c r="J156" s="49">
        <v>1062</v>
      </c>
      <c r="K156" s="49">
        <v>2144</v>
      </c>
      <c r="L156" s="49">
        <v>1112</v>
      </c>
      <c r="M156" s="49">
        <f t="shared" si="35"/>
        <v>17708</v>
      </c>
      <c r="N156" s="49">
        <f t="shared" si="35"/>
        <v>8989</v>
      </c>
      <c r="O156" s="49">
        <v>0</v>
      </c>
      <c r="P156" s="1396"/>
      <c r="Q156" s="49">
        <v>0</v>
      </c>
      <c r="S156" s="31" t="s">
        <v>113</v>
      </c>
      <c r="T156" s="43">
        <v>508</v>
      </c>
      <c r="U156" s="51">
        <v>575</v>
      </c>
      <c r="V156" s="51">
        <v>299</v>
      </c>
      <c r="W156" s="51">
        <v>1268</v>
      </c>
      <c r="X156" s="51">
        <v>589</v>
      </c>
      <c r="Y156" s="51">
        <v>724</v>
      </c>
      <c r="Z156" s="51">
        <v>360</v>
      </c>
      <c r="AA156" s="51">
        <v>146</v>
      </c>
      <c r="AB156" s="51">
        <v>72</v>
      </c>
      <c r="AC156" s="51">
        <v>508</v>
      </c>
      <c r="AD156" s="51">
        <v>258</v>
      </c>
      <c r="AE156" s="51">
        <v>3221</v>
      </c>
      <c r="AF156" s="51">
        <v>1578</v>
      </c>
      <c r="AG156" s="51">
        <v>0</v>
      </c>
      <c r="AH156" s="1375"/>
      <c r="AI156" s="51">
        <v>0</v>
      </c>
      <c r="AK156" s="31" t="s">
        <v>113</v>
      </c>
      <c r="AL156" s="43">
        <v>508</v>
      </c>
      <c r="AM156" s="51">
        <v>122</v>
      </c>
      <c r="AN156" s="51">
        <v>123</v>
      </c>
      <c r="AO156" s="51">
        <v>105</v>
      </c>
      <c r="AP156" s="51">
        <v>76</v>
      </c>
      <c r="AQ156" s="51">
        <v>63</v>
      </c>
      <c r="AR156" s="51">
        <v>489</v>
      </c>
      <c r="AS156" s="51">
        <v>0</v>
      </c>
      <c r="AT156" s="51">
        <v>267</v>
      </c>
      <c r="AU156" s="51">
        <v>38</v>
      </c>
      <c r="AV156" s="51">
        <v>305</v>
      </c>
      <c r="AW156" s="49">
        <v>95</v>
      </c>
      <c r="AX156" s="27">
        <v>32</v>
      </c>
      <c r="AZ156" s="31" t="s">
        <v>113</v>
      </c>
      <c r="BA156" s="43">
        <v>508</v>
      </c>
      <c r="BB156" s="51">
        <v>182</v>
      </c>
      <c r="BC156" s="51">
        <v>119</v>
      </c>
      <c r="BD156" s="49">
        <v>93</v>
      </c>
      <c r="BE156" s="49">
        <v>0</v>
      </c>
      <c r="BF156" s="49">
        <v>394</v>
      </c>
      <c r="BG156" s="49">
        <v>276</v>
      </c>
      <c r="BH156" s="49">
        <v>0</v>
      </c>
      <c r="BI156" s="49">
        <v>0</v>
      </c>
      <c r="BJ156" s="49">
        <v>36</v>
      </c>
      <c r="BK156" s="49">
        <v>3</v>
      </c>
      <c r="BM156" s="66"/>
      <c r="BO156" s="69"/>
      <c r="BP156" s="519"/>
      <c r="BQ156" s="69"/>
      <c r="BR156" s="69"/>
      <c r="BS156" s="1"/>
    </row>
    <row r="157" spans="1:71" s="3" customFormat="1">
      <c r="A157" s="302" t="s">
        <v>114</v>
      </c>
      <c r="B157" s="125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1396"/>
      <c r="Q157" s="49"/>
      <c r="S157" s="7" t="s">
        <v>114</v>
      </c>
      <c r="T157" s="43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1375"/>
      <c r="AI157" s="51"/>
      <c r="AK157" s="7" t="s">
        <v>114</v>
      </c>
      <c r="AL157" s="43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49"/>
      <c r="AX157" s="27"/>
      <c r="AZ157" s="7" t="s">
        <v>114</v>
      </c>
      <c r="BA157" s="43"/>
      <c r="BB157" s="51"/>
      <c r="BC157" s="51"/>
      <c r="BD157" s="49"/>
      <c r="BE157" s="49"/>
      <c r="BF157" s="49"/>
      <c r="BG157" s="49"/>
      <c r="BH157" s="49"/>
      <c r="BI157" s="49"/>
      <c r="BJ157" s="49"/>
      <c r="BK157" s="49"/>
      <c r="BM157" s="66"/>
      <c r="BO157" s="69"/>
      <c r="BP157" s="519"/>
      <c r="BQ157" s="69"/>
      <c r="BR157" s="69"/>
      <c r="BS157" s="1"/>
    </row>
    <row r="158" spans="1:71" s="3" customFormat="1">
      <c r="A158" s="108" t="s">
        <v>115</v>
      </c>
      <c r="B158" s="125">
        <v>612</v>
      </c>
      <c r="C158" s="49">
        <v>10684</v>
      </c>
      <c r="D158" s="49">
        <v>5158</v>
      </c>
      <c r="E158" s="49">
        <v>8316</v>
      </c>
      <c r="F158" s="49">
        <v>4148</v>
      </c>
      <c r="G158" s="49">
        <v>7920</v>
      </c>
      <c r="H158" s="49">
        <v>3834</v>
      </c>
      <c r="I158" s="49">
        <v>6828</v>
      </c>
      <c r="J158" s="49">
        <v>3379</v>
      </c>
      <c r="K158" s="49">
        <v>5395</v>
      </c>
      <c r="L158" s="49">
        <v>2698</v>
      </c>
      <c r="M158" s="49">
        <f t="shared" si="35"/>
        <v>39143</v>
      </c>
      <c r="N158" s="49">
        <f t="shared" si="35"/>
        <v>19217</v>
      </c>
      <c r="O158" s="49">
        <v>0</v>
      </c>
      <c r="P158" s="1396"/>
      <c r="Q158" s="49">
        <v>0</v>
      </c>
      <c r="S158" s="31" t="s">
        <v>115</v>
      </c>
      <c r="T158" s="43">
        <v>612</v>
      </c>
      <c r="U158" s="51">
        <v>2778</v>
      </c>
      <c r="V158" s="51">
        <v>1236</v>
      </c>
      <c r="W158" s="51">
        <v>2276</v>
      </c>
      <c r="X158" s="51">
        <v>1076</v>
      </c>
      <c r="Y158" s="51">
        <v>2014</v>
      </c>
      <c r="Z158" s="51">
        <v>907</v>
      </c>
      <c r="AA158" s="51">
        <v>1522</v>
      </c>
      <c r="AB158" s="51">
        <v>739</v>
      </c>
      <c r="AC158" s="51">
        <v>1091</v>
      </c>
      <c r="AD158" s="51">
        <v>555</v>
      </c>
      <c r="AE158" s="51">
        <v>9681</v>
      </c>
      <c r="AF158" s="51">
        <v>4513</v>
      </c>
      <c r="AG158" s="51">
        <v>0</v>
      </c>
      <c r="AH158" s="1375"/>
      <c r="AI158" s="51">
        <v>0</v>
      </c>
      <c r="AK158" s="31" t="s">
        <v>115</v>
      </c>
      <c r="AL158" s="43">
        <v>612</v>
      </c>
      <c r="AM158" s="51">
        <v>197</v>
      </c>
      <c r="AN158" s="51">
        <v>190</v>
      </c>
      <c r="AO158" s="51">
        <v>187</v>
      </c>
      <c r="AP158" s="51">
        <v>178</v>
      </c>
      <c r="AQ158" s="51">
        <v>152</v>
      </c>
      <c r="AR158" s="51">
        <v>904</v>
      </c>
      <c r="AS158" s="51">
        <v>0</v>
      </c>
      <c r="AT158" s="51">
        <v>553</v>
      </c>
      <c r="AU158" s="51">
        <v>107</v>
      </c>
      <c r="AV158" s="51">
        <v>660</v>
      </c>
      <c r="AW158" s="49">
        <v>169</v>
      </c>
      <c r="AX158" s="27">
        <v>17</v>
      </c>
      <c r="AZ158" s="31" t="s">
        <v>115</v>
      </c>
      <c r="BA158" s="43">
        <v>612</v>
      </c>
      <c r="BB158" s="51">
        <v>263</v>
      </c>
      <c r="BC158" s="51">
        <v>326</v>
      </c>
      <c r="BD158" s="49">
        <v>134</v>
      </c>
      <c r="BE158" s="49">
        <v>0</v>
      </c>
      <c r="BF158" s="49">
        <v>723</v>
      </c>
      <c r="BG158" s="49">
        <v>201</v>
      </c>
      <c r="BH158" s="49">
        <v>0</v>
      </c>
      <c r="BI158" s="49">
        <v>0</v>
      </c>
      <c r="BJ158" s="49">
        <v>5</v>
      </c>
      <c r="BK158" s="49">
        <v>1</v>
      </c>
      <c r="BM158" s="66"/>
      <c r="BO158" s="69"/>
      <c r="BP158" s="519"/>
      <c r="BQ158" s="69"/>
      <c r="BR158" s="69"/>
      <c r="BS158" s="1"/>
    </row>
    <row r="159" spans="1:71" s="3" customFormat="1">
      <c r="A159" s="108" t="s">
        <v>116</v>
      </c>
      <c r="B159" s="125">
        <v>610</v>
      </c>
      <c r="C159" s="49">
        <v>14796</v>
      </c>
      <c r="D159" s="49">
        <v>7140</v>
      </c>
      <c r="E159" s="49">
        <v>11674</v>
      </c>
      <c r="F159" s="49">
        <v>5653</v>
      </c>
      <c r="G159" s="49">
        <v>11114</v>
      </c>
      <c r="H159" s="49">
        <v>5401</v>
      </c>
      <c r="I159" s="49">
        <v>8894</v>
      </c>
      <c r="J159" s="49">
        <v>4338</v>
      </c>
      <c r="K159" s="49">
        <v>7085</v>
      </c>
      <c r="L159" s="49">
        <v>3234</v>
      </c>
      <c r="M159" s="49">
        <f t="shared" si="35"/>
        <v>53563</v>
      </c>
      <c r="N159" s="49">
        <f t="shared" si="35"/>
        <v>25766</v>
      </c>
      <c r="O159" s="49">
        <v>0</v>
      </c>
      <c r="P159" s="1396"/>
      <c r="Q159" s="49">
        <v>0</v>
      </c>
      <c r="S159" s="31" t="s">
        <v>116</v>
      </c>
      <c r="T159" s="43">
        <v>610</v>
      </c>
      <c r="U159" s="51">
        <v>4198</v>
      </c>
      <c r="V159" s="51">
        <v>1942</v>
      </c>
      <c r="W159" s="51">
        <v>3239</v>
      </c>
      <c r="X159" s="51">
        <v>1490</v>
      </c>
      <c r="Y159" s="51">
        <v>3062</v>
      </c>
      <c r="Z159" s="51">
        <v>1446</v>
      </c>
      <c r="AA159" s="51">
        <v>1924</v>
      </c>
      <c r="AB159" s="51">
        <v>958</v>
      </c>
      <c r="AC159" s="51">
        <v>1556</v>
      </c>
      <c r="AD159" s="51">
        <v>684</v>
      </c>
      <c r="AE159" s="51">
        <v>13979</v>
      </c>
      <c r="AF159" s="51">
        <v>6520</v>
      </c>
      <c r="AG159" s="51">
        <v>0</v>
      </c>
      <c r="AH159" s="1375"/>
      <c r="AI159" s="51">
        <v>0</v>
      </c>
      <c r="AK159" s="31" t="s">
        <v>116</v>
      </c>
      <c r="AL159" s="43">
        <v>610</v>
      </c>
      <c r="AM159" s="51">
        <v>259</v>
      </c>
      <c r="AN159" s="51">
        <v>252</v>
      </c>
      <c r="AO159" s="51">
        <v>253</v>
      </c>
      <c r="AP159" s="51">
        <v>238</v>
      </c>
      <c r="AQ159" s="51">
        <v>218</v>
      </c>
      <c r="AR159" s="51">
        <v>1220</v>
      </c>
      <c r="AS159" s="51">
        <v>0</v>
      </c>
      <c r="AT159" s="51">
        <v>581</v>
      </c>
      <c r="AU159" s="51">
        <v>267</v>
      </c>
      <c r="AV159" s="51">
        <v>848</v>
      </c>
      <c r="AW159" s="49">
        <v>222</v>
      </c>
      <c r="AX159" s="27">
        <v>32</v>
      </c>
      <c r="AZ159" s="31" t="s">
        <v>116</v>
      </c>
      <c r="BA159" s="43">
        <v>610</v>
      </c>
      <c r="BB159" s="51">
        <v>326</v>
      </c>
      <c r="BC159" s="51">
        <v>456</v>
      </c>
      <c r="BD159" s="49">
        <v>152</v>
      </c>
      <c r="BE159" s="49">
        <v>1</v>
      </c>
      <c r="BF159" s="49">
        <v>935</v>
      </c>
      <c r="BG159" s="49">
        <v>298</v>
      </c>
      <c r="BH159" s="49">
        <v>0</v>
      </c>
      <c r="BI159" s="49">
        <v>0</v>
      </c>
      <c r="BJ159" s="49">
        <v>13</v>
      </c>
      <c r="BK159" s="49">
        <v>3</v>
      </c>
      <c r="BM159" s="66"/>
      <c r="BO159" s="69"/>
      <c r="BP159" s="519"/>
      <c r="BQ159" s="69"/>
      <c r="BR159" s="69"/>
      <c r="BS159" s="1"/>
    </row>
    <row r="160" spans="1:71" s="3" customFormat="1">
      <c r="A160" s="108" t="s">
        <v>117</v>
      </c>
      <c r="B160" s="125">
        <v>611</v>
      </c>
      <c r="C160" s="49">
        <v>24427</v>
      </c>
      <c r="D160" s="49">
        <v>12014</v>
      </c>
      <c r="E160" s="49">
        <v>17758</v>
      </c>
      <c r="F160" s="49">
        <v>8760</v>
      </c>
      <c r="G160" s="49">
        <v>15216</v>
      </c>
      <c r="H160" s="49">
        <v>7443</v>
      </c>
      <c r="I160" s="49">
        <v>12109</v>
      </c>
      <c r="J160" s="49">
        <v>5911</v>
      </c>
      <c r="K160" s="49">
        <v>9659</v>
      </c>
      <c r="L160" s="49">
        <v>4628</v>
      </c>
      <c r="M160" s="49">
        <f t="shared" si="35"/>
        <v>79169</v>
      </c>
      <c r="N160" s="49">
        <f t="shared" si="35"/>
        <v>38756</v>
      </c>
      <c r="O160" s="49">
        <v>5970</v>
      </c>
      <c r="P160" s="1396"/>
      <c r="Q160" s="49">
        <v>2818</v>
      </c>
      <c r="S160" s="31" t="s">
        <v>117</v>
      </c>
      <c r="T160" s="43">
        <v>611</v>
      </c>
      <c r="U160" s="51">
        <v>6085</v>
      </c>
      <c r="V160" s="51">
        <v>2912</v>
      </c>
      <c r="W160" s="51">
        <v>4145</v>
      </c>
      <c r="X160" s="51">
        <v>1965</v>
      </c>
      <c r="Y160" s="51">
        <v>3700</v>
      </c>
      <c r="Z160" s="51">
        <v>1770</v>
      </c>
      <c r="AA160" s="51">
        <v>2311</v>
      </c>
      <c r="AB160" s="51">
        <v>1131</v>
      </c>
      <c r="AC160" s="51">
        <v>1976</v>
      </c>
      <c r="AD160" s="51">
        <v>960</v>
      </c>
      <c r="AE160" s="51">
        <v>18217</v>
      </c>
      <c r="AF160" s="51">
        <v>8738</v>
      </c>
      <c r="AG160" s="51">
        <v>2</v>
      </c>
      <c r="AH160" s="1375"/>
      <c r="AI160" s="51">
        <v>1</v>
      </c>
      <c r="AK160" s="31" t="s">
        <v>117</v>
      </c>
      <c r="AL160" s="43">
        <v>611</v>
      </c>
      <c r="AM160" s="51">
        <v>388</v>
      </c>
      <c r="AN160" s="51">
        <v>379</v>
      </c>
      <c r="AO160" s="51">
        <v>362</v>
      </c>
      <c r="AP160" s="51">
        <v>336</v>
      </c>
      <c r="AQ160" s="51">
        <v>300</v>
      </c>
      <c r="AR160" s="51">
        <v>1765</v>
      </c>
      <c r="AS160" s="51">
        <v>120</v>
      </c>
      <c r="AT160" s="51">
        <v>863</v>
      </c>
      <c r="AU160" s="51">
        <v>344</v>
      </c>
      <c r="AV160" s="51">
        <v>1207</v>
      </c>
      <c r="AW160" s="49">
        <v>337</v>
      </c>
      <c r="AX160" s="27">
        <v>36</v>
      </c>
      <c r="AZ160" s="31" t="s">
        <v>117</v>
      </c>
      <c r="BA160" s="43">
        <v>611</v>
      </c>
      <c r="BB160" s="51">
        <v>382</v>
      </c>
      <c r="BC160" s="51">
        <v>592</v>
      </c>
      <c r="BD160" s="49">
        <v>211</v>
      </c>
      <c r="BE160" s="49">
        <v>1</v>
      </c>
      <c r="BF160" s="49">
        <v>1186</v>
      </c>
      <c r="BG160" s="49">
        <v>347</v>
      </c>
      <c r="BH160" s="49">
        <v>229</v>
      </c>
      <c r="BI160" s="49">
        <v>68</v>
      </c>
      <c r="BJ160" s="49">
        <v>13</v>
      </c>
      <c r="BK160" s="49">
        <v>5</v>
      </c>
      <c r="BM160" s="66"/>
      <c r="BO160" s="69"/>
      <c r="BP160" s="519"/>
      <c r="BQ160" s="69"/>
      <c r="BR160" s="69"/>
      <c r="BS160" s="1"/>
    </row>
    <row r="161" spans="1:71" s="3" customFormat="1">
      <c r="A161" s="108" t="s">
        <v>118</v>
      </c>
      <c r="B161" s="125">
        <v>615</v>
      </c>
      <c r="C161" s="49">
        <v>17972</v>
      </c>
      <c r="D161" s="49">
        <v>8716</v>
      </c>
      <c r="E161" s="49">
        <v>12879</v>
      </c>
      <c r="F161" s="49">
        <v>6305</v>
      </c>
      <c r="G161" s="49">
        <v>10586</v>
      </c>
      <c r="H161" s="49">
        <v>5108</v>
      </c>
      <c r="I161" s="49">
        <v>7824</v>
      </c>
      <c r="J161" s="49">
        <v>3886</v>
      </c>
      <c r="K161" s="49">
        <v>5680</v>
      </c>
      <c r="L161" s="49">
        <v>2650</v>
      </c>
      <c r="M161" s="49">
        <f t="shared" si="35"/>
        <v>54941</v>
      </c>
      <c r="N161" s="49">
        <f t="shared" si="35"/>
        <v>26665</v>
      </c>
      <c r="O161" s="49">
        <v>0</v>
      </c>
      <c r="P161" s="1396"/>
      <c r="Q161" s="49">
        <v>0</v>
      </c>
      <c r="S161" s="31" t="s">
        <v>118</v>
      </c>
      <c r="T161" s="43">
        <v>615</v>
      </c>
      <c r="U161" s="51">
        <v>3832</v>
      </c>
      <c r="V161" s="51">
        <v>1782</v>
      </c>
      <c r="W161" s="51">
        <v>3106</v>
      </c>
      <c r="X161" s="51">
        <v>1452</v>
      </c>
      <c r="Y161" s="51">
        <v>2697</v>
      </c>
      <c r="Z161" s="51">
        <v>1267</v>
      </c>
      <c r="AA161" s="51">
        <v>1293</v>
      </c>
      <c r="AB161" s="51">
        <v>629</v>
      </c>
      <c r="AC161" s="51">
        <v>1221</v>
      </c>
      <c r="AD161" s="51">
        <v>550</v>
      </c>
      <c r="AE161" s="51">
        <v>12149</v>
      </c>
      <c r="AF161" s="51">
        <v>5680</v>
      </c>
      <c r="AG161" s="51">
        <v>0</v>
      </c>
      <c r="AH161" s="1375"/>
      <c r="AI161" s="51">
        <v>0</v>
      </c>
      <c r="AK161" s="31" t="s">
        <v>118</v>
      </c>
      <c r="AL161" s="43">
        <v>615</v>
      </c>
      <c r="AM161" s="51">
        <v>330</v>
      </c>
      <c r="AN161" s="51">
        <v>319</v>
      </c>
      <c r="AO161" s="51">
        <v>313</v>
      </c>
      <c r="AP161" s="51">
        <v>283</v>
      </c>
      <c r="AQ161" s="51">
        <v>248</v>
      </c>
      <c r="AR161" s="51">
        <v>1493</v>
      </c>
      <c r="AS161" s="51">
        <v>0</v>
      </c>
      <c r="AT161" s="51">
        <v>596</v>
      </c>
      <c r="AU161" s="51">
        <v>262</v>
      </c>
      <c r="AV161" s="51">
        <v>858</v>
      </c>
      <c r="AW161" s="49">
        <v>298</v>
      </c>
      <c r="AX161" s="27">
        <v>46</v>
      </c>
      <c r="AZ161" s="31" t="s">
        <v>118</v>
      </c>
      <c r="BA161" s="43">
        <v>615</v>
      </c>
      <c r="BB161" s="51">
        <v>303</v>
      </c>
      <c r="BC161" s="51">
        <v>398</v>
      </c>
      <c r="BD161" s="49">
        <v>166</v>
      </c>
      <c r="BE161" s="49">
        <v>0</v>
      </c>
      <c r="BF161" s="49">
        <v>867</v>
      </c>
      <c r="BG161" s="49">
        <v>284</v>
      </c>
      <c r="BH161" s="49">
        <v>0</v>
      </c>
      <c r="BI161" s="49">
        <v>0</v>
      </c>
      <c r="BJ161" s="49">
        <v>12</v>
      </c>
      <c r="BK161" s="49">
        <v>6</v>
      </c>
      <c r="BM161" s="66"/>
      <c r="BO161" s="69"/>
      <c r="BP161" s="519"/>
      <c r="BQ161" s="69"/>
      <c r="BR161" s="69"/>
      <c r="BS161" s="1"/>
    </row>
    <row r="162" spans="1:71" s="3" customFormat="1">
      <c r="A162" s="302" t="s">
        <v>119</v>
      </c>
      <c r="B162" s="125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1396"/>
      <c r="Q162" s="49"/>
      <c r="S162" s="7" t="s">
        <v>119</v>
      </c>
      <c r="T162" s="43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1375"/>
      <c r="AI162" s="51"/>
      <c r="AK162" s="7" t="s">
        <v>119</v>
      </c>
      <c r="AL162" s="43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49"/>
      <c r="AX162" s="27"/>
      <c r="AZ162" s="7" t="s">
        <v>119</v>
      </c>
      <c r="BA162" s="43"/>
      <c r="BB162" s="51"/>
      <c r="BC162" s="51"/>
      <c r="BD162" s="49"/>
      <c r="BE162" s="49"/>
      <c r="BF162" s="49"/>
      <c r="BG162" s="49"/>
      <c r="BH162" s="49"/>
      <c r="BI162" s="49"/>
      <c r="BJ162" s="49"/>
      <c r="BK162" s="49"/>
      <c r="BM162" s="66"/>
      <c r="BO162" s="69"/>
      <c r="BP162" s="519"/>
      <c r="BQ162" s="69"/>
      <c r="BR162" s="69"/>
      <c r="BS162" s="1"/>
    </row>
    <row r="163" spans="1:71" s="3" customFormat="1">
      <c r="A163" s="108" t="s">
        <v>120</v>
      </c>
      <c r="B163" s="125">
        <v>411</v>
      </c>
      <c r="C163" s="49">
        <v>10379</v>
      </c>
      <c r="D163" s="49">
        <v>5027</v>
      </c>
      <c r="E163" s="49">
        <v>7723</v>
      </c>
      <c r="F163" s="49">
        <v>3808</v>
      </c>
      <c r="G163" s="49">
        <v>6383</v>
      </c>
      <c r="H163" s="49">
        <v>3212</v>
      </c>
      <c r="I163" s="49">
        <v>3970</v>
      </c>
      <c r="J163" s="49">
        <v>2032</v>
      </c>
      <c r="K163" s="49">
        <v>3007</v>
      </c>
      <c r="L163" s="49">
        <v>1432</v>
      </c>
      <c r="M163" s="49">
        <f t="shared" si="35"/>
        <v>31462</v>
      </c>
      <c r="N163" s="49">
        <f t="shared" si="35"/>
        <v>15511</v>
      </c>
      <c r="O163" s="49">
        <v>0</v>
      </c>
      <c r="P163" s="1396"/>
      <c r="Q163" s="49">
        <v>0</v>
      </c>
      <c r="S163" s="31" t="s">
        <v>120</v>
      </c>
      <c r="T163" s="43">
        <v>411</v>
      </c>
      <c r="U163" s="52">
        <v>1490</v>
      </c>
      <c r="V163" s="52">
        <v>702</v>
      </c>
      <c r="W163" s="52">
        <v>2272</v>
      </c>
      <c r="X163" s="52">
        <v>1101</v>
      </c>
      <c r="Y163" s="52">
        <v>1886</v>
      </c>
      <c r="Z163" s="52">
        <v>954</v>
      </c>
      <c r="AA163" s="52">
        <v>471</v>
      </c>
      <c r="AB163" s="52">
        <v>230</v>
      </c>
      <c r="AC163" s="52">
        <v>1052</v>
      </c>
      <c r="AD163" s="52">
        <v>483</v>
      </c>
      <c r="AE163" s="52">
        <v>7171</v>
      </c>
      <c r="AF163" s="52">
        <v>3470</v>
      </c>
      <c r="AG163" s="52">
        <v>0</v>
      </c>
      <c r="AH163" s="1400"/>
      <c r="AI163" s="52">
        <v>0</v>
      </c>
      <c r="AK163" s="31" t="s">
        <v>120</v>
      </c>
      <c r="AL163" s="43">
        <v>411</v>
      </c>
      <c r="AM163" s="51">
        <v>249</v>
      </c>
      <c r="AN163" s="51">
        <v>243</v>
      </c>
      <c r="AO163" s="51">
        <v>241</v>
      </c>
      <c r="AP163" s="51">
        <v>212</v>
      </c>
      <c r="AQ163" s="51">
        <v>163</v>
      </c>
      <c r="AR163" s="51">
        <v>1108</v>
      </c>
      <c r="AS163" s="51">
        <v>0</v>
      </c>
      <c r="AT163" s="51">
        <v>487</v>
      </c>
      <c r="AU163" s="51">
        <v>89</v>
      </c>
      <c r="AV163" s="51">
        <v>576</v>
      </c>
      <c r="AW163" s="49">
        <v>227</v>
      </c>
      <c r="AX163" s="27">
        <v>29</v>
      </c>
      <c r="AZ163" s="31" t="s">
        <v>120</v>
      </c>
      <c r="BA163" s="43">
        <v>411</v>
      </c>
      <c r="BB163" s="51">
        <v>157</v>
      </c>
      <c r="BC163" s="51">
        <v>351</v>
      </c>
      <c r="BD163" s="49">
        <v>96</v>
      </c>
      <c r="BE163" s="49">
        <v>4</v>
      </c>
      <c r="BF163" s="49">
        <v>608</v>
      </c>
      <c r="BG163" s="49">
        <v>204</v>
      </c>
      <c r="BH163" s="49">
        <v>0</v>
      </c>
      <c r="BI163" s="49">
        <v>0</v>
      </c>
      <c r="BJ163" s="49">
        <v>9</v>
      </c>
      <c r="BK163" s="49">
        <v>61</v>
      </c>
      <c r="BM163" s="66"/>
      <c r="BO163" s="69"/>
      <c r="BP163" s="519"/>
      <c r="BQ163" s="69"/>
      <c r="BR163" s="69"/>
      <c r="BS163" s="1"/>
    </row>
    <row r="164" spans="1:71" s="3" customFormat="1">
      <c r="A164" s="108" t="s">
        <v>121</v>
      </c>
      <c r="B164" s="125">
        <v>413</v>
      </c>
      <c r="C164" s="49">
        <v>8648</v>
      </c>
      <c r="D164" s="49">
        <v>4247</v>
      </c>
      <c r="E164" s="49">
        <v>7218</v>
      </c>
      <c r="F164" s="49">
        <v>3587</v>
      </c>
      <c r="G164" s="49">
        <v>6720</v>
      </c>
      <c r="H164" s="49">
        <v>3345</v>
      </c>
      <c r="I164" s="49">
        <v>3713</v>
      </c>
      <c r="J164" s="49">
        <v>1829</v>
      </c>
      <c r="K164" s="49">
        <v>3916</v>
      </c>
      <c r="L164" s="49">
        <v>1894</v>
      </c>
      <c r="M164" s="49">
        <f t="shared" si="35"/>
        <v>30215</v>
      </c>
      <c r="N164" s="49">
        <f t="shared" si="35"/>
        <v>14902</v>
      </c>
      <c r="O164" s="49">
        <v>1521</v>
      </c>
      <c r="P164" s="1396"/>
      <c r="Q164" s="49">
        <v>692</v>
      </c>
      <c r="S164" s="31" t="s">
        <v>121</v>
      </c>
      <c r="T164" s="43">
        <v>413</v>
      </c>
      <c r="U164" s="51">
        <v>2391</v>
      </c>
      <c r="V164" s="51">
        <v>1163</v>
      </c>
      <c r="W164" s="51">
        <v>2645</v>
      </c>
      <c r="X164" s="51">
        <v>1274</v>
      </c>
      <c r="Y164" s="51">
        <v>2900</v>
      </c>
      <c r="Z164" s="51">
        <v>1411</v>
      </c>
      <c r="AA164" s="51">
        <v>788</v>
      </c>
      <c r="AB164" s="51">
        <v>382</v>
      </c>
      <c r="AC164" s="51">
        <v>1349</v>
      </c>
      <c r="AD164" s="51">
        <v>672</v>
      </c>
      <c r="AE164" s="51">
        <v>10073</v>
      </c>
      <c r="AF164" s="51">
        <v>4902</v>
      </c>
      <c r="AG164" s="51">
        <v>0</v>
      </c>
      <c r="AH164" s="1375"/>
      <c r="AI164" s="51">
        <v>0</v>
      </c>
      <c r="AK164" s="31" t="s">
        <v>121</v>
      </c>
      <c r="AL164" s="43">
        <v>413</v>
      </c>
      <c r="AM164" s="51">
        <v>209</v>
      </c>
      <c r="AN164" s="51">
        <v>202</v>
      </c>
      <c r="AO164" s="51">
        <v>207</v>
      </c>
      <c r="AP164" s="51">
        <v>180</v>
      </c>
      <c r="AQ164" s="51">
        <v>173</v>
      </c>
      <c r="AR164" s="51">
        <v>971</v>
      </c>
      <c r="AS164" s="51">
        <v>41</v>
      </c>
      <c r="AT164" s="51">
        <v>528</v>
      </c>
      <c r="AU164" s="51">
        <v>72</v>
      </c>
      <c r="AV164" s="51">
        <v>600</v>
      </c>
      <c r="AW164" s="49">
        <v>178</v>
      </c>
      <c r="AX164" s="27">
        <v>6</v>
      </c>
      <c r="AZ164" s="31" t="s">
        <v>121</v>
      </c>
      <c r="BA164" s="43">
        <v>413</v>
      </c>
      <c r="BB164" s="51">
        <v>230</v>
      </c>
      <c r="BC164" s="51">
        <v>371</v>
      </c>
      <c r="BD164" s="49">
        <v>88</v>
      </c>
      <c r="BE164" s="49">
        <v>2</v>
      </c>
      <c r="BF164" s="49">
        <v>691</v>
      </c>
      <c r="BG164" s="49">
        <v>322</v>
      </c>
      <c r="BH164" s="49">
        <v>75</v>
      </c>
      <c r="BI164" s="49">
        <v>35</v>
      </c>
      <c r="BJ164" s="49">
        <v>33</v>
      </c>
      <c r="BK164" s="49">
        <v>0</v>
      </c>
      <c r="BM164" s="66"/>
      <c r="BO164" s="69"/>
      <c r="BP164" s="519"/>
      <c r="BQ164" s="69"/>
      <c r="BR164" s="69"/>
      <c r="BS164" s="1"/>
    </row>
    <row r="165" spans="1:71" s="3" customFormat="1">
      <c r="A165" s="108" t="s">
        <v>122</v>
      </c>
      <c r="B165" s="125">
        <v>414</v>
      </c>
      <c r="C165" s="49">
        <v>8742</v>
      </c>
      <c r="D165" s="49">
        <v>4215</v>
      </c>
      <c r="E165" s="49">
        <v>7537</v>
      </c>
      <c r="F165" s="49">
        <v>3592</v>
      </c>
      <c r="G165" s="49">
        <v>7124</v>
      </c>
      <c r="H165" s="49">
        <v>3531</v>
      </c>
      <c r="I165" s="49">
        <v>5093</v>
      </c>
      <c r="J165" s="49">
        <v>2526</v>
      </c>
      <c r="K165" s="49">
        <v>3819</v>
      </c>
      <c r="L165" s="49">
        <v>1978</v>
      </c>
      <c r="M165" s="49">
        <f t="shared" si="35"/>
        <v>32315</v>
      </c>
      <c r="N165" s="49">
        <f t="shared" si="35"/>
        <v>15842</v>
      </c>
      <c r="O165" s="49">
        <v>0</v>
      </c>
      <c r="P165" s="1396"/>
      <c r="Q165" s="49">
        <v>0</v>
      </c>
      <c r="S165" s="31" t="s">
        <v>122</v>
      </c>
      <c r="T165" s="43">
        <v>414</v>
      </c>
      <c r="U165" s="51">
        <v>2650</v>
      </c>
      <c r="V165" s="51">
        <v>1228</v>
      </c>
      <c r="W165" s="51">
        <v>2307</v>
      </c>
      <c r="X165" s="51">
        <v>1082</v>
      </c>
      <c r="Y165" s="51">
        <v>2430</v>
      </c>
      <c r="Z165" s="51">
        <v>1149</v>
      </c>
      <c r="AA165" s="51">
        <v>1151</v>
      </c>
      <c r="AB165" s="51">
        <v>581</v>
      </c>
      <c r="AC165" s="51">
        <v>1040</v>
      </c>
      <c r="AD165" s="51">
        <v>562</v>
      </c>
      <c r="AE165" s="51">
        <v>9578</v>
      </c>
      <c r="AF165" s="51">
        <v>4602</v>
      </c>
      <c r="AG165" s="51">
        <v>0</v>
      </c>
      <c r="AH165" s="1375"/>
      <c r="AI165" s="51">
        <v>0</v>
      </c>
      <c r="AK165" s="31" t="s">
        <v>122</v>
      </c>
      <c r="AL165" s="43">
        <v>414</v>
      </c>
      <c r="AM165" s="51">
        <v>215</v>
      </c>
      <c r="AN165" s="51">
        <v>217</v>
      </c>
      <c r="AO165" s="51">
        <v>215</v>
      </c>
      <c r="AP165" s="51">
        <v>196</v>
      </c>
      <c r="AQ165" s="51">
        <v>167</v>
      </c>
      <c r="AR165" s="51">
        <v>1010</v>
      </c>
      <c r="AS165" s="51">
        <v>0</v>
      </c>
      <c r="AT165" s="51">
        <v>516</v>
      </c>
      <c r="AU165" s="51">
        <v>58</v>
      </c>
      <c r="AV165" s="51">
        <v>574</v>
      </c>
      <c r="AW165" s="49">
        <v>204</v>
      </c>
      <c r="AX165" s="27">
        <v>15</v>
      </c>
      <c r="AZ165" s="31" t="s">
        <v>122</v>
      </c>
      <c r="BA165" s="43">
        <v>414</v>
      </c>
      <c r="BB165" s="51">
        <v>184</v>
      </c>
      <c r="BC165" s="51">
        <v>136</v>
      </c>
      <c r="BD165" s="49">
        <v>239</v>
      </c>
      <c r="BE165" s="49">
        <v>1</v>
      </c>
      <c r="BF165" s="49">
        <v>560</v>
      </c>
      <c r="BG165" s="49">
        <v>162</v>
      </c>
      <c r="BH165" s="49">
        <v>0</v>
      </c>
      <c r="BI165" s="49">
        <v>0</v>
      </c>
      <c r="BJ165" s="49">
        <v>3</v>
      </c>
      <c r="BK165" s="49">
        <v>1</v>
      </c>
      <c r="BM165" s="66"/>
      <c r="BO165" s="69"/>
      <c r="BP165" s="519"/>
      <c r="BQ165" s="69"/>
      <c r="BR165" s="69"/>
      <c r="BS165" s="1"/>
    </row>
    <row r="166" spans="1:71" s="3" customFormat="1">
      <c r="A166" s="108" t="s">
        <v>123</v>
      </c>
      <c r="B166" s="125">
        <v>412</v>
      </c>
      <c r="C166" s="49">
        <v>15852</v>
      </c>
      <c r="D166" s="49">
        <v>7743</v>
      </c>
      <c r="E166" s="49">
        <v>13415</v>
      </c>
      <c r="F166" s="49">
        <v>6452</v>
      </c>
      <c r="G166" s="49">
        <v>11054</v>
      </c>
      <c r="H166" s="49">
        <v>5549</v>
      </c>
      <c r="I166" s="49">
        <v>11353</v>
      </c>
      <c r="J166" s="49">
        <v>5573</v>
      </c>
      <c r="K166" s="49">
        <v>6521</v>
      </c>
      <c r="L166" s="49">
        <v>3124</v>
      </c>
      <c r="M166" s="49">
        <f t="shared" si="35"/>
        <v>58195</v>
      </c>
      <c r="N166" s="49">
        <f t="shared" si="35"/>
        <v>28441</v>
      </c>
      <c r="O166" s="49">
        <v>0</v>
      </c>
      <c r="P166" s="1396"/>
      <c r="Q166" s="49">
        <v>0</v>
      </c>
      <c r="S166" s="31" t="s">
        <v>123</v>
      </c>
      <c r="T166" s="43">
        <v>412</v>
      </c>
      <c r="U166" s="51">
        <v>6525</v>
      </c>
      <c r="V166" s="51">
        <v>3031</v>
      </c>
      <c r="W166" s="51">
        <v>4776</v>
      </c>
      <c r="X166" s="51">
        <v>2226</v>
      </c>
      <c r="Y166" s="51">
        <v>2970</v>
      </c>
      <c r="Z166" s="51">
        <v>1436</v>
      </c>
      <c r="AA166" s="51">
        <v>2397</v>
      </c>
      <c r="AB166" s="51">
        <v>1161</v>
      </c>
      <c r="AC166" s="51">
        <v>1638</v>
      </c>
      <c r="AD166" s="51">
        <v>750</v>
      </c>
      <c r="AE166" s="51">
        <v>18306</v>
      </c>
      <c r="AF166" s="51">
        <v>8604</v>
      </c>
      <c r="AG166" s="51">
        <v>0</v>
      </c>
      <c r="AH166" s="1375"/>
      <c r="AI166" s="51">
        <v>0</v>
      </c>
      <c r="AK166" s="31" t="s">
        <v>123</v>
      </c>
      <c r="AL166" s="43">
        <v>412</v>
      </c>
      <c r="AM166" s="51">
        <v>367</v>
      </c>
      <c r="AN166" s="51">
        <v>359</v>
      </c>
      <c r="AO166" s="51">
        <v>349</v>
      </c>
      <c r="AP166" s="51">
        <v>335</v>
      </c>
      <c r="AQ166" s="51">
        <v>292</v>
      </c>
      <c r="AR166" s="51">
        <v>1702</v>
      </c>
      <c r="AS166" s="51">
        <v>0</v>
      </c>
      <c r="AT166" s="51">
        <v>941</v>
      </c>
      <c r="AU166" s="51">
        <v>118</v>
      </c>
      <c r="AV166" s="51">
        <v>1059</v>
      </c>
      <c r="AW166" s="49">
        <v>337</v>
      </c>
      <c r="AX166" s="27">
        <v>34</v>
      </c>
      <c r="AZ166" s="31" t="s">
        <v>123</v>
      </c>
      <c r="BA166" s="43">
        <v>412</v>
      </c>
      <c r="BB166" s="51">
        <v>424</v>
      </c>
      <c r="BC166" s="51">
        <v>559</v>
      </c>
      <c r="BD166" s="49">
        <v>143</v>
      </c>
      <c r="BE166" s="49">
        <v>2</v>
      </c>
      <c r="BF166" s="49">
        <v>1128</v>
      </c>
      <c r="BG166" s="49">
        <v>308</v>
      </c>
      <c r="BH166" s="49">
        <v>0</v>
      </c>
      <c r="BI166" s="49">
        <v>0</v>
      </c>
      <c r="BJ166" s="49">
        <v>6</v>
      </c>
      <c r="BK166" s="49">
        <v>0</v>
      </c>
      <c r="BM166" s="66"/>
      <c r="BO166" s="69"/>
      <c r="BP166" s="519"/>
      <c r="BQ166" s="69"/>
      <c r="BR166" s="69"/>
      <c r="BS166" s="1"/>
    </row>
    <row r="167" spans="1:71" s="3" customFormat="1">
      <c r="A167" s="108" t="s">
        <v>124</v>
      </c>
      <c r="B167" s="125">
        <v>423</v>
      </c>
      <c r="C167" s="49">
        <v>9283</v>
      </c>
      <c r="D167" s="49">
        <v>4457</v>
      </c>
      <c r="E167" s="49">
        <v>6294</v>
      </c>
      <c r="F167" s="49">
        <v>2989</v>
      </c>
      <c r="G167" s="49">
        <v>5044</v>
      </c>
      <c r="H167" s="49">
        <v>2497</v>
      </c>
      <c r="I167" s="49">
        <v>3082</v>
      </c>
      <c r="J167" s="49">
        <v>1381</v>
      </c>
      <c r="K167" s="49">
        <v>2393</v>
      </c>
      <c r="L167" s="49">
        <v>989</v>
      </c>
      <c r="M167" s="49">
        <f t="shared" ref="M167:N183" si="46">C167+E167+G167+I167+K167</f>
        <v>26096</v>
      </c>
      <c r="N167" s="49">
        <f t="shared" si="46"/>
        <v>12313</v>
      </c>
      <c r="O167" s="49">
        <v>0</v>
      </c>
      <c r="P167" s="1396"/>
      <c r="Q167" s="49">
        <v>0</v>
      </c>
      <c r="S167" s="31" t="s">
        <v>124</v>
      </c>
      <c r="T167" s="43">
        <v>423</v>
      </c>
      <c r="U167" s="51">
        <v>2224</v>
      </c>
      <c r="V167" s="51">
        <v>1031</v>
      </c>
      <c r="W167" s="51">
        <v>1991</v>
      </c>
      <c r="X167" s="51">
        <v>926</v>
      </c>
      <c r="Y167" s="51">
        <v>1788</v>
      </c>
      <c r="Z167" s="51">
        <v>900</v>
      </c>
      <c r="AA167" s="51">
        <v>687</v>
      </c>
      <c r="AB167" s="51">
        <v>328</v>
      </c>
      <c r="AC167" s="51">
        <v>665</v>
      </c>
      <c r="AD167" s="51">
        <v>284</v>
      </c>
      <c r="AE167" s="51">
        <v>7355</v>
      </c>
      <c r="AF167" s="51">
        <v>3469</v>
      </c>
      <c r="AG167" s="51">
        <v>0</v>
      </c>
      <c r="AH167" s="1375"/>
      <c r="AI167" s="51">
        <v>0</v>
      </c>
      <c r="AK167" s="31" t="s">
        <v>124</v>
      </c>
      <c r="AL167" s="43">
        <v>423</v>
      </c>
      <c r="AM167" s="51">
        <v>155</v>
      </c>
      <c r="AN167" s="51">
        <v>146</v>
      </c>
      <c r="AO167" s="51">
        <v>138</v>
      </c>
      <c r="AP167" s="51">
        <v>120</v>
      </c>
      <c r="AQ167" s="51">
        <v>104</v>
      </c>
      <c r="AR167" s="51">
        <v>663</v>
      </c>
      <c r="AS167" s="51">
        <v>0</v>
      </c>
      <c r="AT167" s="51">
        <v>335</v>
      </c>
      <c r="AU167" s="51">
        <v>43</v>
      </c>
      <c r="AV167" s="51">
        <v>378</v>
      </c>
      <c r="AW167" s="49">
        <v>131</v>
      </c>
      <c r="AX167" s="27">
        <v>20</v>
      </c>
      <c r="AZ167" s="31" t="s">
        <v>124</v>
      </c>
      <c r="BA167" s="43">
        <v>423</v>
      </c>
      <c r="BB167" s="51">
        <v>167</v>
      </c>
      <c r="BC167" s="51">
        <v>187</v>
      </c>
      <c r="BD167" s="49">
        <v>75</v>
      </c>
      <c r="BE167" s="49">
        <v>0</v>
      </c>
      <c r="BF167" s="49">
        <v>429</v>
      </c>
      <c r="BG167" s="49">
        <v>166</v>
      </c>
      <c r="BH167" s="49">
        <v>0</v>
      </c>
      <c r="BI167" s="49">
        <v>0</v>
      </c>
      <c r="BJ167" s="49">
        <v>4</v>
      </c>
      <c r="BK167" s="49">
        <v>1</v>
      </c>
      <c r="BM167" s="66"/>
      <c r="BO167" s="69"/>
      <c r="BP167" s="519"/>
      <c r="BQ167" s="69"/>
      <c r="BR167" s="69"/>
      <c r="BS167" s="1"/>
    </row>
    <row r="168" spans="1:71" s="3" customFormat="1">
      <c r="A168" s="108" t="s">
        <v>125</v>
      </c>
      <c r="B168" s="125">
        <v>410</v>
      </c>
      <c r="C168" s="49">
        <v>14021</v>
      </c>
      <c r="D168" s="49">
        <v>6849</v>
      </c>
      <c r="E168" s="49">
        <v>14519</v>
      </c>
      <c r="F168" s="49">
        <v>7062</v>
      </c>
      <c r="G168" s="49">
        <v>14468</v>
      </c>
      <c r="H168" s="49">
        <v>7175</v>
      </c>
      <c r="I168" s="49">
        <v>9871</v>
      </c>
      <c r="J168" s="49">
        <v>4951</v>
      </c>
      <c r="K168" s="49">
        <v>9434</v>
      </c>
      <c r="L168" s="49">
        <v>4476</v>
      </c>
      <c r="M168" s="49">
        <f t="shared" si="46"/>
        <v>62313</v>
      </c>
      <c r="N168" s="49">
        <f t="shared" si="46"/>
        <v>30513</v>
      </c>
      <c r="O168" s="49">
        <v>0</v>
      </c>
      <c r="P168" s="1396"/>
      <c r="Q168" s="49">
        <v>0</v>
      </c>
      <c r="S168" s="31" t="s">
        <v>125</v>
      </c>
      <c r="T168" s="43">
        <v>410</v>
      </c>
      <c r="U168" s="51">
        <v>423</v>
      </c>
      <c r="V168" s="51">
        <v>191</v>
      </c>
      <c r="W168" s="51">
        <v>5360</v>
      </c>
      <c r="X168" s="51">
        <v>2531</v>
      </c>
      <c r="Y168" s="51">
        <v>5346</v>
      </c>
      <c r="Z168" s="51">
        <v>2674</v>
      </c>
      <c r="AA168" s="51">
        <v>605</v>
      </c>
      <c r="AB168" s="51">
        <v>319</v>
      </c>
      <c r="AC168" s="51">
        <v>2866</v>
      </c>
      <c r="AD168" s="51">
        <v>1340</v>
      </c>
      <c r="AE168" s="51">
        <v>14600</v>
      </c>
      <c r="AF168" s="51">
        <v>7055</v>
      </c>
      <c r="AG168" s="51">
        <v>0</v>
      </c>
      <c r="AH168" s="1375"/>
      <c r="AI168" s="51">
        <v>0</v>
      </c>
      <c r="AK168" s="31" t="s">
        <v>125</v>
      </c>
      <c r="AL168" s="43">
        <v>410</v>
      </c>
      <c r="AM168" s="51">
        <v>434</v>
      </c>
      <c r="AN168" s="51">
        <v>444</v>
      </c>
      <c r="AO168" s="51">
        <v>444</v>
      </c>
      <c r="AP168" s="51">
        <v>417</v>
      </c>
      <c r="AQ168" s="51">
        <v>400</v>
      </c>
      <c r="AR168" s="51">
        <v>2139</v>
      </c>
      <c r="AS168" s="51">
        <v>0</v>
      </c>
      <c r="AT168" s="51">
        <v>1055</v>
      </c>
      <c r="AU168" s="51">
        <v>187</v>
      </c>
      <c r="AV168" s="51">
        <v>1242</v>
      </c>
      <c r="AW168" s="49">
        <v>424</v>
      </c>
      <c r="AX168" s="27">
        <v>46</v>
      </c>
      <c r="AZ168" s="31" t="s">
        <v>125</v>
      </c>
      <c r="BA168" s="43">
        <v>410</v>
      </c>
      <c r="BB168" s="51">
        <v>491</v>
      </c>
      <c r="BC168" s="51">
        <v>695</v>
      </c>
      <c r="BD168" s="49">
        <v>231</v>
      </c>
      <c r="BE168" s="49">
        <v>0</v>
      </c>
      <c r="BF168" s="49">
        <v>1417</v>
      </c>
      <c r="BG168" s="49">
        <v>414</v>
      </c>
      <c r="BH168" s="49">
        <v>0</v>
      </c>
      <c r="BI168" s="49">
        <v>0</v>
      </c>
      <c r="BJ168" s="49">
        <v>18</v>
      </c>
      <c r="BK168" s="49">
        <v>5</v>
      </c>
      <c r="BM168" s="66"/>
      <c r="BO168" s="69"/>
      <c r="BP168" s="519"/>
      <c r="BQ168" s="69"/>
      <c r="BR168" s="69"/>
      <c r="BS168" s="1"/>
    </row>
    <row r="169" spans="1:71" s="3" customFormat="1">
      <c r="A169" s="108" t="s">
        <v>126</v>
      </c>
      <c r="B169" s="125">
        <v>409</v>
      </c>
      <c r="C169" s="49">
        <v>10858</v>
      </c>
      <c r="D169" s="49">
        <v>5297</v>
      </c>
      <c r="E169" s="49">
        <v>10309</v>
      </c>
      <c r="F169" s="49">
        <v>5153</v>
      </c>
      <c r="G169" s="49">
        <v>8240</v>
      </c>
      <c r="H169" s="49">
        <v>4173</v>
      </c>
      <c r="I169" s="49">
        <v>5438</v>
      </c>
      <c r="J169" s="49">
        <v>2725</v>
      </c>
      <c r="K169" s="49">
        <v>4649</v>
      </c>
      <c r="L169" s="49">
        <v>2146</v>
      </c>
      <c r="M169" s="49">
        <f t="shared" si="46"/>
        <v>39494</v>
      </c>
      <c r="N169" s="49">
        <f t="shared" si="46"/>
        <v>19494</v>
      </c>
      <c r="O169" s="49">
        <v>0</v>
      </c>
      <c r="P169" s="1396"/>
      <c r="Q169" s="49">
        <v>0</v>
      </c>
      <c r="S169" s="31" t="s">
        <v>126</v>
      </c>
      <c r="T169" s="43">
        <v>409</v>
      </c>
      <c r="U169" s="51">
        <v>331</v>
      </c>
      <c r="V169" s="51">
        <v>162</v>
      </c>
      <c r="W169" s="51">
        <v>3344</v>
      </c>
      <c r="X169" s="51">
        <v>1677</v>
      </c>
      <c r="Y169" s="51">
        <v>2875</v>
      </c>
      <c r="Z169" s="51">
        <v>1471</v>
      </c>
      <c r="AA169" s="51">
        <v>227</v>
      </c>
      <c r="AB169" s="51">
        <v>118</v>
      </c>
      <c r="AC169" s="51">
        <v>1710</v>
      </c>
      <c r="AD169" s="51">
        <v>820</v>
      </c>
      <c r="AE169" s="51">
        <v>8487</v>
      </c>
      <c r="AF169" s="51">
        <v>4248</v>
      </c>
      <c r="AG169" s="51">
        <v>0</v>
      </c>
      <c r="AH169" s="1375"/>
      <c r="AI169" s="51">
        <v>0</v>
      </c>
      <c r="AK169" s="31" t="s">
        <v>126</v>
      </c>
      <c r="AL169" s="43">
        <v>409</v>
      </c>
      <c r="AM169" s="51">
        <v>234</v>
      </c>
      <c r="AN169" s="51">
        <v>237</v>
      </c>
      <c r="AO169" s="51">
        <v>233</v>
      </c>
      <c r="AP169" s="51">
        <v>205</v>
      </c>
      <c r="AQ169" s="51">
        <v>189</v>
      </c>
      <c r="AR169" s="51">
        <v>1098</v>
      </c>
      <c r="AS169" s="51">
        <v>0</v>
      </c>
      <c r="AT169" s="51">
        <v>534</v>
      </c>
      <c r="AU169" s="51">
        <v>75</v>
      </c>
      <c r="AV169" s="51">
        <v>609</v>
      </c>
      <c r="AW169" s="49">
        <v>215</v>
      </c>
      <c r="AX169" s="27">
        <v>26</v>
      </c>
      <c r="AZ169" s="31" t="s">
        <v>126</v>
      </c>
      <c r="BA169" s="43">
        <v>409</v>
      </c>
      <c r="BB169" s="51">
        <v>265</v>
      </c>
      <c r="BC169" s="51">
        <v>351</v>
      </c>
      <c r="BD169" s="49">
        <v>116</v>
      </c>
      <c r="BE169" s="49">
        <v>0</v>
      </c>
      <c r="BF169" s="49">
        <v>732</v>
      </c>
      <c r="BG169" s="49">
        <v>211</v>
      </c>
      <c r="BH169" s="49">
        <v>0</v>
      </c>
      <c r="BI169" s="49">
        <v>0</v>
      </c>
      <c r="BJ169" s="49">
        <v>11</v>
      </c>
      <c r="BK169" s="49">
        <v>2</v>
      </c>
      <c r="BM169" s="66"/>
      <c r="BO169" s="69"/>
      <c r="BP169" s="519"/>
      <c r="BQ169" s="69"/>
      <c r="BR169" s="69"/>
      <c r="BS169" s="1"/>
    </row>
    <row r="170" spans="1:71" s="3" customFormat="1">
      <c r="A170" s="302" t="s">
        <v>127</v>
      </c>
      <c r="B170" s="125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1396"/>
      <c r="Q170" s="49"/>
      <c r="S170" s="7" t="s">
        <v>127</v>
      </c>
      <c r="T170" s="43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1375"/>
      <c r="AI170" s="51"/>
      <c r="AK170" s="7" t="s">
        <v>127</v>
      </c>
      <c r="AL170" s="43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49"/>
      <c r="AX170" s="27"/>
      <c r="AZ170" s="7" t="s">
        <v>127</v>
      </c>
      <c r="BA170" s="43"/>
      <c r="BB170" s="51"/>
      <c r="BC170" s="51"/>
      <c r="BD170" s="49"/>
      <c r="BE170" s="49"/>
      <c r="BF170" s="49"/>
      <c r="BG170" s="49"/>
      <c r="BH170" s="49"/>
      <c r="BI170" s="49"/>
      <c r="BJ170" s="49"/>
      <c r="BK170" s="49"/>
      <c r="BM170" s="66"/>
      <c r="BO170" s="69"/>
      <c r="BP170" s="519"/>
      <c r="BQ170" s="69"/>
      <c r="BR170" s="69"/>
      <c r="BS170" s="1"/>
    </row>
    <row r="171" spans="1:71" s="3" customFormat="1">
      <c r="A171" s="108" t="s">
        <v>128</v>
      </c>
      <c r="B171" s="125">
        <v>110</v>
      </c>
      <c r="C171" s="49">
        <v>9129</v>
      </c>
      <c r="D171" s="49">
        <v>4332</v>
      </c>
      <c r="E171" s="49">
        <v>7502</v>
      </c>
      <c r="F171" s="49">
        <v>3499</v>
      </c>
      <c r="G171" s="49">
        <v>6838</v>
      </c>
      <c r="H171" s="49">
        <v>3325</v>
      </c>
      <c r="I171" s="49">
        <v>4836</v>
      </c>
      <c r="J171" s="49">
        <v>2315</v>
      </c>
      <c r="K171" s="49">
        <v>4352</v>
      </c>
      <c r="L171" s="49">
        <v>2191</v>
      </c>
      <c r="M171" s="49">
        <f t="shared" si="46"/>
        <v>32657</v>
      </c>
      <c r="N171" s="49">
        <f t="shared" si="46"/>
        <v>15662</v>
      </c>
      <c r="O171" s="49">
        <v>2647</v>
      </c>
      <c r="P171" s="1396"/>
      <c r="Q171" s="49">
        <v>1370</v>
      </c>
      <c r="S171" s="31" t="s">
        <v>128</v>
      </c>
      <c r="T171" s="43">
        <v>110</v>
      </c>
      <c r="U171" s="51">
        <v>112</v>
      </c>
      <c r="V171" s="51">
        <v>44</v>
      </c>
      <c r="W171" s="51">
        <v>1724</v>
      </c>
      <c r="X171" s="51">
        <v>746</v>
      </c>
      <c r="Y171" s="51">
        <v>1409</v>
      </c>
      <c r="Z171" s="51">
        <v>611</v>
      </c>
      <c r="AA171" s="51">
        <v>104</v>
      </c>
      <c r="AB171" s="51">
        <v>40</v>
      </c>
      <c r="AC171" s="51">
        <v>673</v>
      </c>
      <c r="AD171" s="51">
        <v>340</v>
      </c>
      <c r="AE171" s="51">
        <v>4022</v>
      </c>
      <c r="AF171" s="51">
        <v>1781</v>
      </c>
      <c r="AG171" s="51">
        <v>9</v>
      </c>
      <c r="AH171" s="1375"/>
      <c r="AI171" s="51">
        <v>5</v>
      </c>
      <c r="AK171" s="31" t="s">
        <v>128</v>
      </c>
      <c r="AL171" s="43">
        <v>110</v>
      </c>
      <c r="AM171" s="51">
        <v>185</v>
      </c>
      <c r="AN171" s="51">
        <v>183</v>
      </c>
      <c r="AO171" s="51">
        <v>176</v>
      </c>
      <c r="AP171" s="51">
        <v>167</v>
      </c>
      <c r="AQ171" s="51">
        <v>163</v>
      </c>
      <c r="AR171" s="51">
        <v>874</v>
      </c>
      <c r="AS171" s="51">
        <v>66</v>
      </c>
      <c r="AT171" s="51">
        <v>619</v>
      </c>
      <c r="AU171" s="51">
        <v>95</v>
      </c>
      <c r="AV171" s="51">
        <v>714</v>
      </c>
      <c r="AW171" s="49">
        <v>159</v>
      </c>
      <c r="AX171" s="27">
        <v>11</v>
      </c>
      <c r="AZ171" s="31" t="s">
        <v>128</v>
      </c>
      <c r="BA171" s="43">
        <v>110</v>
      </c>
      <c r="BB171" s="51">
        <v>289</v>
      </c>
      <c r="BC171" s="51">
        <v>303</v>
      </c>
      <c r="BD171" s="49">
        <v>114</v>
      </c>
      <c r="BE171" s="49">
        <v>0</v>
      </c>
      <c r="BF171" s="49">
        <v>706</v>
      </c>
      <c r="BG171" s="49">
        <v>474</v>
      </c>
      <c r="BH171" s="49">
        <v>165</v>
      </c>
      <c r="BI171" s="49">
        <v>87</v>
      </c>
      <c r="BJ171" s="49">
        <v>19</v>
      </c>
      <c r="BK171" s="49">
        <v>6</v>
      </c>
      <c r="BM171" s="66"/>
      <c r="BO171" s="69"/>
      <c r="BP171" s="519"/>
      <c r="BQ171" s="69"/>
      <c r="BR171" s="69"/>
      <c r="BS171" s="1"/>
    </row>
    <row r="172" spans="1:71" s="3" customFormat="1">
      <c r="A172" s="108" t="s">
        <v>129</v>
      </c>
      <c r="B172" s="125">
        <v>114</v>
      </c>
      <c r="C172" s="49">
        <v>14259</v>
      </c>
      <c r="D172" s="49">
        <v>6891</v>
      </c>
      <c r="E172" s="49">
        <v>11581</v>
      </c>
      <c r="F172" s="49">
        <v>5586</v>
      </c>
      <c r="G172" s="49">
        <v>10038</v>
      </c>
      <c r="H172" s="49">
        <v>4787</v>
      </c>
      <c r="I172" s="49">
        <v>7442</v>
      </c>
      <c r="J172" s="49">
        <v>3654</v>
      </c>
      <c r="K172" s="49">
        <v>6116</v>
      </c>
      <c r="L172" s="49">
        <v>2997</v>
      </c>
      <c r="M172" s="49">
        <f t="shared" si="46"/>
        <v>49436</v>
      </c>
      <c r="N172" s="49">
        <f t="shared" si="46"/>
        <v>23915</v>
      </c>
      <c r="O172" s="49">
        <v>3776</v>
      </c>
      <c r="P172" s="1396"/>
      <c r="Q172" s="49">
        <v>1849</v>
      </c>
      <c r="S172" s="31" t="s">
        <v>129</v>
      </c>
      <c r="T172" s="43">
        <v>114</v>
      </c>
      <c r="U172" s="51">
        <v>1709</v>
      </c>
      <c r="V172" s="51">
        <v>770</v>
      </c>
      <c r="W172" s="51">
        <v>2248</v>
      </c>
      <c r="X172" s="51">
        <v>993</v>
      </c>
      <c r="Y172" s="51">
        <v>2121</v>
      </c>
      <c r="Z172" s="51">
        <v>971</v>
      </c>
      <c r="AA172" s="51">
        <v>607</v>
      </c>
      <c r="AB172" s="51">
        <v>272</v>
      </c>
      <c r="AC172" s="51">
        <v>739</v>
      </c>
      <c r="AD172" s="51">
        <v>364</v>
      </c>
      <c r="AE172" s="51">
        <v>7424</v>
      </c>
      <c r="AF172" s="51">
        <v>3370</v>
      </c>
      <c r="AG172" s="51">
        <v>52</v>
      </c>
      <c r="AH172" s="1375"/>
      <c r="AI172" s="51">
        <v>19</v>
      </c>
      <c r="AK172" s="31" t="s">
        <v>129</v>
      </c>
      <c r="AL172" s="43">
        <v>114</v>
      </c>
      <c r="AM172" s="51">
        <v>286</v>
      </c>
      <c r="AN172" s="51">
        <v>280</v>
      </c>
      <c r="AO172" s="51">
        <v>270</v>
      </c>
      <c r="AP172" s="51">
        <v>258</v>
      </c>
      <c r="AQ172" s="51">
        <v>257</v>
      </c>
      <c r="AR172" s="51">
        <v>1351</v>
      </c>
      <c r="AS172" s="51">
        <v>105</v>
      </c>
      <c r="AT172" s="51">
        <v>782</v>
      </c>
      <c r="AU172" s="51">
        <v>119</v>
      </c>
      <c r="AV172" s="51">
        <v>901</v>
      </c>
      <c r="AW172" s="49">
        <v>254</v>
      </c>
      <c r="AX172" s="27">
        <v>6</v>
      </c>
      <c r="AZ172" s="31" t="s">
        <v>129</v>
      </c>
      <c r="BA172" s="43">
        <v>114</v>
      </c>
      <c r="BB172" s="51">
        <v>384</v>
      </c>
      <c r="BC172" s="51">
        <v>523</v>
      </c>
      <c r="BD172" s="49">
        <v>102</v>
      </c>
      <c r="BE172" s="49">
        <v>0</v>
      </c>
      <c r="BF172" s="49">
        <v>1009</v>
      </c>
      <c r="BG172" s="49">
        <v>528</v>
      </c>
      <c r="BH172" s="49">
        <v>241</v>
      </c>
      <c r="BI172" s="49">
        <v>118</v>
      </c>
      <c r="BJ172" s="49">
        <v>5</v>
      </c>
      <c r="BK172" s="49">
        <v>4</v>
      </c>
      <c r="BM172" s="66"/>
      <c r="BO172" s="69"/>
      <c r="BP172" s="519"/>
      <c r="BQ172" s="69"/>
      <c r="BR172" s="69"/>
      <c r="BS172" s="1"/>
    </row>
    <row r="173" spans="1:71" s="3" customFormat="1">
      <c r="A173" s="108" t="s">
        <v>130</v>
      </c>
      <c r="B173" s="125">
        <v>108</v>
      </c>
      <c r="C173" s="49">
        <v>4630</v>
      </c>
      <c r="D173" s="49">
        <v>2112</v>
      </c>
      <c r="E173" s="49">
        <v>4376</v>
      </c>
      <c r="F173" s="49">
        <v>2099</v>
      </c>
      <c r="G173" s="49">
        <v>4310</v>
      </c>
      <c r="H173" s="49">
        <v>2025</v>
      </c>
      <c r="I173" s="49">
        <v>3886</v>
      </c>
      <c r="J173" s="49">
        <v>1854</v>
      </c>
      <c r="K173" s="49">
        <v>4415</v>
      </c>
      <c r="L173" s="49">
        <v>2261</v>
      </c>
      <c r="M173" s="49">
        <f t="shared" si="46"/>
        <v>21617</v>
      </c>
      <c r="N173" s="49">
        <f t="shared" si="46"/>
        <v>10351</v>
      </c>
      <c r="O173" s="49">
        <v>0</v>
      </c>
      <c r="P173" s="1396"/>
      <c r="Q173" s="49">
        <v>0</v>
      </c>
      <c r="S173" s="31" t="s">
        <v>130</v>
      </c>
      <c r="T173" s="43">
        <v>108</v>
      </c>
      <c r="U173" s="51">
        <v>791</v>
      </c>
      <c r="V173" s="51">
        <v>354</v>
      </c>
      <c r="W173" s="51">
        <v>857</v>
      </c>
      <c r="X173" s="51">
        <v>358</v>
      </c>
      <c r="Y173" s="51">
        <v>865</v>
      </c>
      <c r="Z173" s="51">
        <v>379</v>
      </c>
      <c r="AA173" s="51">
        <v>591</v>
      </c>
      <c r="AB173" s="51">
        <v>269</v>
      </c>
      <c r="AC173" s="51">
        <v>1081</v>
      </c>
      <c r="AD173" s="51">
        <v>548</v>
      </c>
      <c r="AE173" s="51">
        <v>4185</v>
      </c>
      <c r="AF173" s="51">
        <v>1908</v>
      </c>
      <c r="AG173" s="51">
        <v>0</v>
      </c>
      <c r="AH173" s="1375"/>
      <c r="AI173" s="51">
        <v>0</v>
      </c>
      <c r="AK173" s="31" t="s">
        <v>130</v>
      </c>
      <c r="AL173" s="43">
        <v>108</v>
      </c>
      <c r="AM173" s="51">
        <v>87</v>
      </c>
      <c r="AN173" s="51">
        <v>82</v>
      </c>
      <c r="AO173" s="51">
        <v>82</v>
      </c>
      <c r="AP173" s="51">
        <v>80</v>
      </c>
      <c r="AQ173" s="51">
        <v>90</v>
      </c>
      <c r="AR173" s="51">
        <v>421</v>
      </c>
      <c r="AS173" s="51">
        <v>0</v>
      </c>
      <c r="AT173" s="51">
        <v>256</v>
      </c>
      <c r="AU173" s="51">
        <v>2</v>
      </c>
      <c r="AV173" s="51">
        <v>258</v>
      </c>
      <c r="AW173" s="49">
        <v>49</v>
      </c>
      <c r="AX173" s="27">
        <v>0</v>
      </c>
      <c r="AZ173" s="31" t="s">
        <v>130</v>
      </c>
      <c r="BA173" s="43">
        <v>108</v>
      </c>
      <c r="BB173" s="51">
        <v>308</v>
      </c>
      <c r="BC173" s="51">
        <v>55</v>
      </c>
      <c r="BD173" s="49">
        <v>41</v>
      </c>
      <c r="BE173" s="49">
        <v>1</v>
      </c>
      <c r="BF173" s="49">
        <v>405</v>
      </c>
      <c r="BG173" s="49">
        <v>359</v>
      </c>
      <c r="BH173" s="49">
        <v>0</v>
      </c>
      <c r="BI173" s="49">
        <v>0</v>
      </c>
      <c r="BJ173" s="49">
        <v>50</v>
      </c>
      <c r="BK173" s="49">
        <v>37</v>
      </c>
      <c r="BM173" s="66"/>
      <c r="BO173" s="69"/>
      <c r="BP173" s="519"/>
      <c r="BQ173" s="69"/>
      <c r="BR173" s="69"/>
      <c r="BS173" s="1"/>
    </row>
    <row r="174" spans="1:71" s="3" customFormat="1">
      <c r="A174" s="108" t="s">
        <v>131</v>
      </c>
      <c r="B174" s="125">
        <v>118</v>
      </c>
      <c r="C174" s="49">
        <v>14266</v>
      </c>
      <c r="D174" s="49">
        <v>6897</v>
      </c>
      <c r="E174" s="49">
        <v>12235</v>
      </c>
      <c r="F174" s="49">
        <v>5785</v>
      </c>
      <c r="G174" s="49">
        <v>11629</v>
      </c>
      <c r="H174" s="49">
        <v>5533</v>
      </c>
      <c r="I174" s="49">
        <v>8748</v>
      </c>
      <c r="J174" s="49">
        <v>4213</v>
      </c>
      <c r="K174" s="49">
        <v>7761</v>
      </c>
      <c r="L174" s="49">
        <v>3895</v>
      </c>
      <c r="M174" s="49">
        <f t="shared" si="46"/>
        <v>54639</v>
      </c>
      <c r="N174" s="49">
        <f t="shared" si="46"/>
        <v>26323</v>
      </c>
      <c r="O174" s="49">
        <v>0</v>
      </c>
      <c r="P174" s="1396"/>
      <c r="Q174" s="49">
        <v>0</v>
      </c>
      <c r="S174" s="31" t="s">
        <v>131</v>
      </c>
      <c r="T174" s="43">
        <v>118</v>
      </c>
      <c r="U174" s="52">
        <v>1368</v>
      </c>
      <c r="V174" s="52">
        <v>616</v>
      </c>
      <c r="W174" s="52">
        <v>2607</v>
      </c>
      <c r="X174" s="52">
        <v>1076</v>
      </c>
      <c r="Y174" s="52">
        <v>2264</v>
      </c>
      <c r="Z174" s="52">
        <v>948</v>
      </c>
      <c r="AA174" s="52">
        <v>734</v>
      </c>
      <c r="AB174" s="52">
        <v>332</v>
      </c>
      <c r="AC174" s="52">
        <v>1430</v>
      </c>
      <c r="AD174" s="52">
        <v>730</v>
      </c>
      <c r="AE174" s="52">
        <v>8403</v>
      </c>
      <c r="AF174" s="52">
        <v>3702</v>
      </c>
      <c r="AG174" s="52">
        <v>0</v>
      </c>
      <c r="AH174" s="1400"/>
      <c r="AI174" s="52">
        <v>0</v>
      </c>
      <c r="AK174" s="31" t="s">
        <v>131</v>
      </c>
      <c r="AL174" s="43">
        <v>118</v>
      </c>
      <c r="AM174" s="51">
        <v>248</v>
      </c>
      <c r="AN174" s="51">
        <v>247</v>
      </c>
      <c r="AO174" s="51">
        <v>234</v>
      </c>
      <c r="AP174" s="51">
        <v>220</v>
      </c>
      <c r="AQ174" s="51">
        <v>223</v>
      </c>
      <c r="AR174" s="51">
        <v>1172</v>
      </c>
      <c r="AS174" s="51">
        <v>0</v>
      </c>
      <c r="AT174" s="51">
        <v>806</v>
      </c>
      <c r="AU174" s="51">
        <v>80</v>
      </c>
      <c r="AV174" s="51">
        <v>886</v>
      </c>
      <c r="AW174" s="49">
        <v>209</v>
      </c>
      <c r="AX174" s="27">
        <v>10</v>
      </c>
      <c r="AZ174" s="31" t="s">
        <v>131</v>
      </c>
      <c r="BA174" s="43">
        <v>118</v>
      </c>
      <c r="BB174" s="51">
        <v>446</v>
      </c>
      <c r="BC174" s="51">
        <v>419</v>
      </c>
      <c r="BD174" s="49">
        <v>102</v>
      </c>
      <c r="BE174" s="49">
        <v>2</v>
      </c>
      <c r="BF174" s="49">
        <v>969</v>
      </c>
      <c r="BG174" s="49">
        <v>555</v>
      </c>
      <c r="BH174" s="49">
        <v>0</v>
      </c>
      <c r="BI174" s="49">
        <v>0</v>
      </c>
      <c r="BJ174" s="49">
        <v>11</v>
      </c>
      <c r="BK174" s="49">
        <v>7</v>
      </c>
      <c r="BM174" s="66"/>
      <c r="BO174" s="69"/>
      <c r="BP174" s="519"/>
      <c r="BQ174" s="69"/>
      <c r="BR174" s="69"/>
      <c r="BS174" s="1"/>
    </row>
    <row r="175" spans="1:71" s="3" customFormat="1">
      <c r="A175" s="108" t="s">
        <v>132</v>
      </c>
      <c r="B175" s="125">
        <v>109</v>
      </c>
      <c r="C175" s="49">
        <v>17714</v>
      </c>
      <c r="D175" s="49">
        <v>8601</v>
      </c>
      <c r="E175" s="49">
        <v>14930</v>
      </c>
      <c r="F175" s="49">
        <v>7215</v>
      </c>
      <c r="G175" s="49">
        <v>12958</v>
      </c>
      <c r="H175" s="49">
        <v>6215</v>
      </c>
      <c r="I175" s="49">
        <v>9918</v>
      </c>
      <c r="J175" s="49">
        <v>4831</v>
      </c>
      <c r="K175" s="49">
        <v>7037</v>
      </c>
      <c r="L175" s="49">
        <v>3500</v>
      </c>
      <c r="M175" s="49">
        <f t="shared" si="46"/>
        <v>62557</v>
      </c>
      <c r="N175" s="49">
        <f t="shared" si="46"/>
        <v>30362</v>
      </c>
      <c r="O175" s="49">
        <v>0</v>
      </c>
      <c r="P175" s="1396"/>
      <c r="Q175" s="49">
        <v>0</v>
      </c>
      <c r="S175" s="31" t="s">
        <v>132</v>
      </c>
      <c r="T175" s="43">
        <v>109</v>
      </c>
      <c r="U175" s="51">
        <v>4697</v>
      </c>
      <c r="V175" s="51">
        <v>2218</v>
      </c>
      <c r="W175" s="51">
        <v>4109</v>
      </c>
      <c r="X175" s="51">
        <v>1890</v>
      </c>
      <c r="Y175" s="51">
        <v>3579</v>
      </c>
      <c r="Z175" s="51">
        <v>1663</v>
      </c>
      <c r="AA175" s="51">
        <v>2266</v>
      </c>
      <c r="AB175" s="51">
        <v>1127</v>
      </c>
      <c r="AC175" s="51">
        <v>1649</v>
      </c>
      <c r="AD175" s="51">
        <v>808</v>
      </c>
      <c r="AE175" s="51">
        <v>16300</v>
      </c>
      <c r="AF175" s="51">
        <v>7706</v>
      </c>
      <c r="AG175" s="51">
        <v>0</v>
      </c>
      <c r="AH175" s="1375"/>
      <c r="AI175" s="51">
        <v>0</v>
      </c>
      <c r="AK175" s="31" t="s">
        <v>132</v>
      </c>
      <c r="AL175" s="43">
        <v>109</v>
      </c>
      <c r="AM175" s="51">
        <v>392</v>
      </c>
      <c r="AN175" s="51">
        <v>390</v>
      </c>
      <c r="AO175" s="51">
        <v>388</v>
      </c>
      <c r="AP175" s="51">
        <v>371</v>
      </c>
      <c r="AQ175" s="51">
        <v>343</v>
      </c>
      <c r="AR175" s="51">
        <v>1884</v>
      </c>
      <c r="AS175" s="51">
        <v>0</v>
      </c>
      <c r="AT175" s="51">
        <v>839</v>
      </c>
      <c r="AU175" s="51">
        <v>414</v>
      </c>
      <c r="AV175" s="51">
        <v>1253</v>
      </c>
      <c r="AW175" s="49">
        <v>354</v>
      </c>
      <c r="AX175" s="27">
        <v>16</v>
      </c>
      <c r="AZ175" s="31" t="s">
        <v>132</v>
      </c>
      <c r="BA175" s="43">
        <v>109</v>
      </c>
      <c r="BB175" s="51">
        <v>413</v>
      </c>
      <c r="BC175" s="51">
        <v>668</v>
      </c>
      <c r="BD175" s="49">
        <v>230</v>
      </c>
      <c r="BE175" s="49">
        <v>1</v>
      </c>
      <c r="BF175" s="49">
        <v>1312</v>
      </c>
      <c r="BG175" s="49">
        <v>659</v>
      </c>
      <c r="BH175" s="49">
        <v>0</v>
      </c>
      <c r="BI175" s="49">
        <v>0</v>
      </c>
      <c r="BJ175" s="49">
        <v>2</v>
      </c>
      <c r="BK175" s="49">
        <v>5</v>
      </c>
      <c r="BM175" s="66"/>
      <c r="BO175" s="69"/>
      <c r="BP175" s="519"/>
      <c r="BQ175" s="69"/>
      <c r="BR175" s="69"/>
      <c r="BS175" s="1"/>
    </row>
    <row r="176" spans="1:71" s="3" customFormat="1">
      <c r="A176" s="108" t="s">
        <v>133</v>
      </c>
      <c r="B176" s="125">
        <v>116</v>
      </c>
      <c r="C176" s="49">
        <v>5366</v>
      </c>
      <c r="D176" s="49">
        <v>2544</v>
      </c>
      <c r="E176" s="49">
        <v>5315</v>
      </c>
      <c r="F176" s="49">
        <v>2553</v>
      </c>
      <c r="G176" s="49">
        <v>5095</v>
      </c>
      <c r="H176" s="49">
        <v>2382</v>
      </c>
      <c r="I176" s="49">
        <v>4418</v>
      </c>
      <c r="J176" s="49">
        <v>2161</v>
      </c>
      <c r="K176" s="49">
        <v>3211</v>
      </c>
      <c r="L176" s="49">
        <v>1658</v>
      </c>
      <c r="M176" s="49">
        <f t="shared" si="46"/>
        <v>23405</v>
      </c>
      <c r="N176" s="49">
        <f t="shared" si="46"/>
        <v>11298</v>
      </c>
      <c r="O176" s="49">
        <v>0</v>
      </c>
      <c r="P176" s="1396"/>
      <c r="Q176" s="49">
        <v>0</v>
      </c>
      <c r="S176" s="31" t="s">
        <v>133</v>
      </c>
      <c r="T176" s="43">
        <v>116</v>
      </c>
      <c r="U176" s="51">
        <v>1069</v>
      </c>
      <c r="V176" s="51">
        <v>474</v>
      </c>
      <c r="W176" s="51">
        <v>1186</v>
      </c>
      <c r="X176" s="51">
        <v>527</v>
      </c>
      <c r="Y176" s="51">
        <v>1253</v>
      </c>
      <c r="Z176" s="51">
        <v>508</v>
      </c>
      <c r="AA176" s="51">
        <v>897</v>
      </c>
      <c r="AB176" s="51">
        <v>420</v>
      </c>
      <c r="AC176" s="51">
        <v>542</v>
      </c>
      <c r="AD176" s="51">
        <v>288</v>
      </c>
      <c r="AE176" s="51">
        <v>4947</v>
      </c>
      <c r="AF176" s="51">
        <v>2217</v>
      </c>
      <c r="AG176" s="51">
        <v>0</v>
      </c>
      <c r="AH176" s="1375"/>
      <c r="AI176" s="51">
        <v>0</v>
      </c>
      <c r="AK176" s="31" t="s">
        <v>133</v>
      </c>
      <c r="AL176" s="43">
        <v>116</v>
      </c>
      <c r="AM176" s="51">
        <v>141</v>
      </c>
      <c r="AN176" s="51">
        <v>138</v>
      </c>
      <c r="AO176" s="51">
        <v>143</v>
      </c>
      <c r="AP176" s="51">
        <v>139</v>
      </c>
      <c r="AQ176" s="51">
        <v>135</v>
      </c>
      <c r="AR176" s="51">
        <v>696</v>
      </c>
      <c r="AS176" s="51">
        <v>0</v>
      </c>
      <c r="AT176" s="51">
        <v>442</v>
      </c>
      <c r="AU176" s="51">
        <v>51</v>
      </c>
      <c r="AV176" s="51">
        <v>493</v>
      </c>
      <c r="AW176" s="49">
        <v>132</v>
      </c>
      <c r="AX176" s="27">
        <v>2</v>
      </c>
      <c r="AZ176" s="31" t="s">
        <v>133</v>
      </c>
      <c r="BA176" s="43">
        <v>116</v>
      </c>
      <c r="BB176" s="51">
        <v>199</v>
      </c>
      <c r="BC176" s="51">
        <v>209</v>
      </c>
      <c r="BD176" s="49">
        <v>99</v>
      </c>
      <c r="BE176" s="49">
        <v>0</v>
      </c>
      <c r="BF176" s="49">
        <v>507</v>
      </c>
      <c r="BG176" s="49">
        <v>253</v>
      </c>
      <c r="BH176" s="49">
        <v>0</v>
      </c>
      <c r="BI176" s="49">
        <v>0</v>
      </c>
      <c r="BJ176" s="49">
        <v>5</v>
      </c>
      <c r="BK176" s="49">
        <v>3</v>
      </c>
      <c r="BM176" s="66"/>
      <c r="BO176" s="69"/>
      <c r="BP176" s="519"/>
      <c r="BQ176" s="69"/>
      <c r="BR176" s="69"/>
      <c r="BS176" s="1"/>
    </row>
    <row r="177" spans="1:71" s="3" customFormat="1">
      <c r="A177" s="302" t="s">
        <v>134</v>
      </c>
      <c r="B177" s="125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1396"/>
      <c r="Q177" s="49"/>
      <c r="S177" s="7" t="s">
        <v>134</v>
      </c>
      <c r="T177" s="43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1375"/>
      <c r="AI177" s="51"/>
      <c r="AK177" s="7" t="s">
        <v>134</v>
      </c>
      <c r="AL177" s="43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49"/>
      <c r="AX177" s="27"/>
      <c r="AZ177" s="7" t="s">
        <v>134</v>
      </c>
      <c r="BA177" s="43"/>
      <c r="BB177" s="51"/>
      <c r="BC177" s="51"/>
      <c r="BD177" s="49"/>
      <c r="BE177" s="49"/>
      <c r="BF177" s="49"/>
      <c r="BG177" s="49"/>
      <c r="BH177" s="49"/>
      <c r="BI177" s="49"/>
      <c r="BJ177" s="49"/>
      <c r="BK177" s="49"/>
      <c r="BM177" s="66"/>
      <c r="BO177" s="69"/>
      <c r="BP177" s="519"/>
      <c r="BQ177" s="69"/>
      <c r="BR177" s="69"/>
      <c r="BS177" s="1"/>
    </row>
    <row r="178" spans="1:71">
      <c r="A178" s="108" t="s">
        <v>135</v>
      </c>
      <c r="B178" s="125">
        <v>206</v>
      </c>
      <c r="C178" s="49">
        <v>20332</v>
      </c>
      <c r="D178" s="49">
        <v>9958</v>
      </c>
      <c r="E178" s="49">
        <v>11121</v>
      </c>
      <c r="F178" s="49">
        <v>5330</v>
      </c>
      <c r="G178" s="49">
        <v>7446</v>
      </c>
      <c r="H178" s="49">
        <v>3578</v>
      </c>
      <c r="I178" s="49">
        <v>4079</v>
      </c>
      <c r="J178" s="49">
        <v>1916</v>
      </c>
      <c r="K178" s="49">
        <v>2414</v>
      </c>
      <c r="L178" s="49">
        <v>1134</v>
      </c>
      <c r="M178" s="49">
        <f t="shared" si="46"/>
        <v>45392</v>
      </c>
      <c r="N178" s="49">
        <f t="shared" si="46"/>
        <v>21916</v>
      </c>
      <c r="O178" s="49">
        <v>0</v>
      </c>
      <c r="P178" s="1396"/>
      <c r="Q178" s="49">
        <v>0</v>
      </c>
      <c r="S178" s="31" t="s">
        <v>135</v>
      </c>
      <c r="T178" s="43">
        <v>206</v>
      </c>
      <c r="U178" s="52">
        <v>6590</v>
      </c>
      <c r="V178" s="52">
        <v>3209</v>
      </c>
      <c r="W178" s="52">
        <v>2999</v>
      </c>
      <c r="X178" s="52">
        <v>1414</v>
      </c>
      <c r="Y178" s="52">
        <v>2177</v>
      </c>
      <c r="Z178" s="52">
        <v>1070</v>
      </c>
      <c r="AA178" s="52">
        <v>862</v>
      </c>
      <c r="AB178" s="52">
        <v>395</v>
      </c>
      <c r="AC178" s="52">
        <v>662</v>
      </c>
      <c r="AD178" s="52">
        <v>342</v>
      </c>
      <c r="AE178" s="52">
        <v>13290</v>
      </c>
      <c r="AF178" s="52">
        <v>6430</v>
      </c>
      <c r="AG178" s="52">
        <v>0</v>
      </c>
      <c r="AH178" s="1400"/>
      <c r="AI178" s="52">
        <v>0</v>
      </c>
      <c r="AK178" s="31" t="s">
        <v>135</v>
      </c>
      <c r="AL178" s="43">
        <v>206</v>
      </c>
      <c r="AM178" s="51">
        <v>382</v>
      </c>
      <c r="AN178" s="51">
        <v>348</v>
      </c>
      <c r="AO178" s="51">
        <v>318</v>
      </c>
      <c r="AP178" s="51">
        <v>211</v>
      </c>
      <c r="AQ178" s="51">
        <v>149</v>
      </c>
      <c r="AR178" s="51">
        <v>1408</v>
      </c>
      <c r="AS178" s="51">
        <v>0</v>
      </c>
      <c r="AT178" s="51">
        <v>652</v>
      </c>
      <c r="AU178" s="51">
        <v>228</v>
      </c>
      <c r="AV178" s="51">
        <v>880</v>
      </c>
      <c r="AW178" s="49">
        <v>352</v>
      </c>
      <c r="AX178" s="27">
        <v>149</v>
      </c>
      <c r="AZ178" s="31" t="s">
        <v>135</v>
      </c>
      <c r="BA178" s="43">
        <v>206</v>
      </c>
      <c r="BB178" s="51">
        <v>273</v>
      </c>
      <c r="BC178" s="51">
        <v>443</v>
      </c>
      <c r="BD178" s="49">
        <v>182</v>
      </c>
      <c r="BE178" s="49">
        <v>3</v>
      </c>
      <c r="BF178" s="49">
        <v>901</v>
      </c>
      <c r="BG178" s="49">
        <v>400</v>
      </c>
      <c r="BH178" s="49">
        <v>0</v>
      </c>
      <c r="BI178" s="49">
        <v>0</v>
      </c>
      <c r="BJ178" s="49">
        <v>4</v>
      </c>
      <c r="BK178" s="49">
        <v>2</v>
      </c>
      <c r="BL178" s="3"/>
    </row>
    <row r="179" spans="1:71">
      <c r="A179" s="108" t="s">
        <v>136</v>
      </c>
      <c r="B179" s="125">
        <v>211</v>
      </c>
      <c r="C179" s="49">
        <v>13142</v>
      </c>
      <c r="D179" s="49">
        <v>6451</v>
      </c>
      <c r="E179" s="49">
        <v>13088</v>
      </c>
      <c r="F179" s="49">
        <v>6172</v>
      </c>
      <c r="G179" s="49">
        <v>8547</v>
      </c>
      <c r="H179" s="49">
        <v>4135</v>
      </c>
      <c r="I179" s="49">
        <v>4321</v>
      </c>
      <c r="J179" s="49">
        <v>2095</v>
      </c>
      <c r="K179" s="49">
        <v>3998</v>
      </c>
      <c r="L179" s="49">
        <v>1904</v>
      </c>
      <c r="M179" s="49">
        <f t="shared" si="46"/>
        <v>43096</v>
      </c>
      <c r="N179" s="49">
        <f t="shared" si="46"/>
        <v>20757</v>
      </c>
      <c r="O179" s="49">
        <v>0</v>
      </c>
      <c r="P179" s="1396"/>
      <c r="Q179" s="49">
        <v>0</v>
      </c>
      <c r="S179" s="31" t="s">
        <v>136</v>
      </c>
      <c r="T179" s="43">
        <v>211</v>
      </c>
      <c r="U179" s="51">
        <v>132</v>
      </c>
      <c r="V179" s="51">
        <v>58</v>
      </c>
      <c r="W179" s="51">
        <v>4779</v>
      </c>
      <c r="X179" s="51">
        <v>2214</v>
      </c>
      <c r="Y179" s="51">
        <v>2949</v>
      </c>
      <c r="Z179" s="51">
        <v>1378</v>
      </c>
      <c r="AA179" s="51">
        <v>87</v>
      </c>
      <c r="AB179" s="51">
        <v>45</v>
      </c>
      <c r="AC179" s="51">
        <v>1242</v>
      </c>
      <c r="AD179" s="51">
        <v>585</v>
      </c>
      <c r="AE179" s="51">
        <v>9189</v>
      </c>
      <c r="AF179" s="51">
        <v>4280</v>
      </c>
      <c r="AG179" s="51">
        <v>0</v>
      </c>
      <c r="AH179" s="1375"/>
      <c r="AI179" s="51">
        <v>0</v>
      </c>
      <c r="AK179" s="31" t="s">
        <v>136</v>
      </c>
      <c r="AL179" s="43">
        <v>211</v>
      </c>
      <c r="AM179" s="51">
        <v>231</v>
      </c>
      <c r="AN179" s="51">
        <v>246</v>
      </c>
      <c r="AO179" s="51">
        <v>222</v>
      </c>
      <c r="AP179" s="51">
        <v>186</v>
      </c>
      <c r="AQ179" s="51">
        <v>172</v>
      </c>
      <c r="AR179" s="51">
        <v>1057</v>
      </c>
      <c r="AS179" s="51">
        <v>0</v>
      </c>
      <c r="AT179" s="51">
        <v>519</v>
      </c>
      <c r="AU179" s="51">
        <v>97</v>
      </c>
      <c r="AV179" s="51">
        <v>616</v>
      </c>
      <c r="AW179" s="49">
        <v>217</v>
      </c>
      <c r="AX179" s="27">
        <v>43</v>
      </c>
      <c r="AZ179" s="31" t="s">
        <v>136</v>
      </c>
      <c r="BA179" s="43">
        <v>211</v>
      </c>
      <c r="BB179" s="51">
        <v>257</v>
      </c>
      <c r="BC179" s="51">
        <v>390</v>
      </c>
      <c r="BD179" s="49">
        <v>78</v>
      </c>
      <c r="BE179" s="49">
        <v>0</v>
      </c>
      <c r="BF179" s="49">
        <v>725</v>
      </c>
      <c r="BG179" s="49">
        <v>281</v>
      </c>
      <c r="BH179" s="49">
        <v>0</v>
      </c>
      <c r="BI179" s="49">
        <v>0</v>
      </c>
      <c r="BJ179" s="49">
        <v>2</v>
      </c>
      <c r="BK179" s="49">
        <v>0</v>
      </c>
      <c r="BL179" s="3"/>
    </row>
    <row r="180" spans="1:71">
      <c r="A180" s="108" t="s">
        <v>137</v>
      </c>
      <c r="B180" s="125">
        <v>210</v>
      </c>
      <c r="C180" s="49">
        <v>30840</v>
      </c>
      <c r="D180" s="49">
        <v>15403</v>
      </c>
      <c r="E180" s="49">
        <v>18329</v>
      </c>
      <c r="F180" s="49">
        <v>9079</v>
      </c>
      <c r="G180" s="49">
        <v>12733</v>
      </c>
      <c r="H180" s="49">
        <v>6303</v>
      </c>
      <c r="I180" s="49">
        <v>8274</v>
      </c>
      <c r="J180" s="49">
        <v>3986</v>
      </c>
      <c r="K180" s="49">
        <v>6442</v>
      </c>
      <c r="L180" s="49">
        <v>3014</v>
      </c>
      <c r="M180" s="49">
        <f t="shared" si="46"/>
        <v>76618</v>
      </c>
      <c r="N180" s="49">
        <f t="shared" si="46"/>
        <v>37785</v>
      </c>
      <c r="O180" s="49">
        <v>0</v>
      </c>
      <c r="P180" s="1396"/>
      <c r="Q180" s="49">
        <v>0</v>
      </c>
      <c r="S180" s="31" t="s">
        <v>137</v>
      </c>
      <c r="T180" s="43">
        <v>210</v>
      </c>
      <c r="U180" s="51">
        <v>8270</v>
      </c>
      <c r="V180" s="51">
        <v>4067</v>
      </c>
      <c r="W180" s="51">
        <v>5230</v>
      </c>
      <c r="X180" s="51">
        <v>2571</v>
      </c>
      <c r="Y180" s="51">
        <v>3831</v>
      </c>
      <c r="Z180" s="51">
        <v>1845</v>
      </c>
      <c r="AA180" s="51">
        <v>1866</v>
      </c>
      <c r="AB180" s="51">
        <v>860</v>
      </c>
      <c r="AC180" s="51">
        <v>2065</v>
      </c>
      <c r="AD180" s="51">
        <v>951</v>
      </c>
      <c r="AE180" s="51">
        <v>21262</v>
      </c>
      <c r="AF180" s="51">
        <v>10294</v>
      </c>
      <c r="AG180" s="51">
        <v>0</v>
      </c>
      <c r="AH180" s="1375"/>
      <c r="AI180" s="51">
        <v>0</v>
      </c>
      <c r="AK180" s="31" t="s">
        <v>137</v>
      </c>
      <c r="AL180" s="43">
        <v>210</v>
      </c>
      <c r="AM180" s="51">
        <v>477</v>
      </c>
      <c r="AN180" s="51">
        <v>414</v>
      </c>
      <c r="AO180" s="51">
        <v>371</v>
      </c>
      <c r="AP180" s="51">
        <v>299</v>
      </c>
      <c r="AQ180" s="51">
        <v>250</v>
      </c>
      <c r="AR180" s="51">
        <v>1811</v>
      </c>
      <c r="AS180" s="51">
        <v>0</v>
      </c>
      <c r="AT180" s="51">
        <v>1146</v>
      </c>
      <c r="AU180" s="51">
        <v>125</v>
      </c>
      <c r="AV180" s="51">
        <v>1271</v>
      </c>
      <c r="AW180" s="49">
        <v>399</v>
      </c>
      <c r="AX180" s="27">
        <v>129</v>
      </c>
      <c r="AZ180" s="31" t="s">
        <v>137</v>
      </c>
      <c r="BA180" s="43">
        <v>210</v>
      </c>
      <c r="BB180" s="51">
        <v>536</v>
      </c>
      <c r="BC180" s="51">
        <v>546</v>
      </c>
      <c r="BD180" s="49">
        <v>270</v>
      </c>
      <c r="BE180" s="49">
        <v>4</v>
      </c>
      <c r="BF180" s="49">
        <v>1356</v>
      </c>
      <c r="BG180" s="49">
        <v>604</v>
      </c>
      <c r="BH180" s="49">
        <v>0</v>
      </c>
      <c r="BI180" s="49">
        <v>0</v>
      </c>
      <c r="BJ180" s="49">
        <v>21</v>
      </c>
      <c r="BK180" s="49">
        <v>18</v>
      </c>
      <c r="BL180" s="3"/>
    </row>
    <row r="181" spans="1:71">
      <c r="A181" s="108" t="s">
        <v>138</v>
      </c>
      <c r="B181" s="125">
        <v>209</v>
      </c>
      <c r="C181" s="49">
        <v>26499</v>
      </c>
      <c r="D181" s="49">
        <v>12849</v>
      </c>
      <c r="E181" s="49">
        <v>13555</v>
      </c>
      <c r="F181" s="49">
        <v>6483</v>
      </c>
      <c r="G181" s="49">
        <v>8746</v>
      </c>
      <c r="H181" s="49">
        <v>4157</v>
      </c>
      <c r="I181" s="49">
        <v>4881</v>
      </c>
      <c r="J181" s="49">
        <v>2194</v>
      </c>
      <c r="K181" s="49">
        <v>2716</v>
      </c>
      <c r="L181" s="49">
        <v>1239</v>
      </c>
      <c r="M181" s="49">
        <f t="shared" si="46"/>
        <v>56397</v>
      </c>
      <c r="N181" s="49">
        <f t="shared" si="46"/>
        <v>26922</v>
      </c>
      <c r="O181" s="49">
        <v>1545</v>
      </c>
      <c r="P181" s="1396"/>
      <c r="Q181" s="49">
        <v>703</v>
      </c>
      <c r="S181" s="31" t="s">
        <v>138</v>
      </c>
      <c r="T181" s="43">
        <v>209</v>
      </c>
      <c r="U181" s="51">
        <v>9810</v>
      </c>
      <c r="V181" s="51">
        <v>4827</v>
      </c>
      <c r="W181" s="51">
        <v>4835</v>
      </c>
      <c r="X181" s="51">
        <v>2261</v>
      </c>
      <c r="Y181" s="51">
        <v>2955</v>
      </c>
      <c r="Z181" s="51">
        <v>1378</v>
      </c>
      <c r="AA181" s="51">
        <v>1037</v>
      </c>
      <c r="AB181" s="51">
        <v>488</v>
      </c>
      <c r="AC181" s="51">
        <v>519</v>
      </c>
      <c r="AD181" s="51">
        <v>220</v>
      </c>
      <c r="AE181" s="51">
        <v>19156</v>
      </c>
      <c r="AF181" s="51">
        <v>9174</v>
      </c>
      <c r="AG181" s="51">
        <v>5</v>
      </c>
      <c r="AH181" s="1375"/>
      <c r="AI181" s="51">
        <v>2</v>
      </c>
      <c r="AK181" s="31" t="s">
        <v>138</v>
      </c>
      <c r="AL181" s="43">
        <v>209</v>
      </c>
      <c r="AM181" s="51">
        <v>444</v>
      </c>
      <c r="AN181" s="51">
        <v>400</v>
      </c>
      <c r="AO181" s="51">
        <v>359</v>
      </c>
      <c r="AP181" s="51">
        <v>242</v>
      </c>
      <c r="AQ181" s="51">
        <v>168</v>
      </c>
      <c r="AR181" s="51">
        <v>1613</v>
      </c>
      <c r="AS181" s="51">
        <v>45</v>
      </c>
      <c r="AT181" s="51">
        <v>694</v>
      </c>
      <c r="AU181" s="51">
        <v>153</v>
      </c>
      <c r="AV181" s="51">
        <v>847</v>
      </c>
      <c r="AW181" s="49">
        <v>403</v>
      </c>
      <c r="AX181" s="27">
        <v>182</v>
      </c>
      <c r="AZ181" s="31" t="s">
        <v>138</v>
      </c>
      <c r="BA181" s="43">
        <v>209</v>
      </c>
      <c r="BB181" s="51">
        <v>456</v>
      </c>
      <c r="BC181" s="51">
        <v>395</v>
      </c>
      <c r="BD181" s="49">
        <v>146</v>
      </c>
      <c r="BE181" s="49">
        <v>3</v>
      </c>
      <c r="BF181" s="49">
        <v>1000</v>
      </c>
      <c r="BG181" s="49">
        <v>491</v>
      </c>
      <c r="BH181" s="49">
        <v>90</v>
      </c>
      <c r="BI181" s="49">
        <v>45</v>
      </c>
      <c r="BJ181" s="49">
        <v>14</v>
      </c>
      <c r="BK181" s="49">
        <v>8</v>
      </c>
      <c r="BL181" s="3"/>
    </row>
    <row r="182" spans="1:71">
      <c r="A182" s="108" t="s">
        <v>139</v>
      </c>
      <c r="B182" s="125">
        <v>207</v>
      </c>
      <c r="C182" s="49">
        <v>27626</v>
      </c>
      <c r="D182" s="49">
        <v>13525</v>
      </c>
      <c r="E182" s="49">
        <v>15934</v>
      </c>
      <c r="F182" s="49">
        <v>7748</v>
      </c>
      <c r="G182" s="49">
        <v>9951</v>
      </c>
      <c r="H182" s="49">
        <v>4716</v>
      </c>
      <c r="I182" s="49">
        <v>5189</v>
      </c>
      <c r="J182" s="49">
        <v>2332</v>
      </c>
      <c r="K182" s="49">
        <v>3196</v>
      </c>
      <c r="L182" s="49">
        <v>1435</v>
      </c>
      <c r="M182" s="49">
        <f t="shared" si="46"/>
        <v>61896</v>
      </c>
      <c r="N182" s="49">
        <f t="shared" si="46"/>
        <v>29756</v>
      </c>
      <c r="O182" s="49">
        <v>0</v>
      </c>
      <c r="P182" s="1396"/>
      <c r="Q182" s="49">
        <v>0</v>
      </c>
      <c r="S182" s="31" t="s">
        <v>139</v>
      </c>
      <c r="T182" s="43">
        <v>207</v>
      </c>
      <c r="U182" s="52">
        <v>8005</v>
      </c>
      <c r="V182" s="52">
        <v>3856</v>
      </c>
      <c r="W182" s="52">
        <v>5388</v>
      </c>
      <c r="X182" s="52">
        <v>2554</v>
      </c>
      <c r="Y182" s="52">
        <v>3296</v>
      </c>
      <c r="Z182" s="52">
        <v>1521</v>
      </c>
      <c r="AA182" s="52">
        <v>1001</v>
      </c>
      <c r="AB182" s="52">
        <v>464</v>
      </c>
      <c r="AC182" s="52">
        <v>853</v>
      </c>
      <c r="AD182" s="52">
        <v>375</v>
      </c>
      <c r="AE182" s="52">
        <v>18543</v>
      </c>
      <c r="AF182" s="52">
        <v>8770</v>
      </c>
      <c r="AG182" s="52">
        <v>0</v>
      </c>
      <c r="AH182" s="1400"/>
      <c r="AI182" s="52">
        <v>0</v>
      </c>
      <c r="AK182" s="31" t="s">
        <v>139</v>
      </c>
      <c r="AL182" s="43">
        <v>207</v>
      </c>
      <c r="AM182" s="51">
        <v>414</v>
      </c>
      <c r="AN182" s="51">
        <v>355</v>
      </c>
      <c r="AO182" s="51">
        <v>301</v>
      </c>
      <c r="AP182" s="51">
        <v>168</v>
      </c>
      <c r="AQ182" s="51">
        <v>117</v>
      </c>
      <c r="AR182" s="51">
        <v>1355</v>
      </c>
      <c r="AS182" s="51">
        <v>0</v>
      </c>
      <c r="AT182" s="51">
        <v>831</v>
      </c>
      <c r="AU182" s="51">
        <v>119</v>
      </c>
      <c r="AV182" s="51">
        <v>950</v>
      </c>
      <c r="AW182" s="49">
        <v>369</v>
      </c>
      <c r="AX182" s="27">
        <v>213</v>
      </c>
      <c r="AZ182" s="31" t="s">
        <v>139</v>
      </c>
      <c r="BA182" s="43">
        <v>207</v>
      </c>
      <c r="BB182" s="51">
        <v>441</v>
      </c>
      <c r="BC182" s="51">
        <v>357</v>
      </c>
      <c r="BD182" s="49">
        <v>181</v>
      </c>
      <c r="BE182" s="49">
        <v>17</v>
      </c>
      <c r="BF182" s="49">
        <v>996</v>
      </c>
      <c r="BG182" s="49">
        <v>326</v>
      </c>
      <c r="BH182" s="49">
        <v>0</v>
      </c>
      <c r="BI182" s="49">
        <v>0</v>
      </c>
      <c r="BJ182" s="49">
        <v>13</v>
      </c>
      <c r="BK182" s="49">
        <v>17</v>
      </c>
      <c r="BL182" s="3"/>
      <c r="BM182" s="125"/>
      <c r="BN182" s="119"/>
      <c r="BO182" s="119"/>
      <c r="BP182" s="552"/>
      <c r="BQ182" s="119"/>
      <c r="BR182" s="119"/>
    </row>
    <row r="183" spans="1:71">
      <c r="A183" s="352" t="s">
        <v>140</v>
      </c>
      <c r="B183" s="147">
        <v>212</v>
      </c>
      <c r="C183" s="353">
        <v>10015</v>
      </c>
      <c r="D183" s="353">
        <v>4909</v>
      </c>
      <c r="E183" s="353">
        <v>7253</v>
      </c>
      <c r="F183" s="353">
        <v>3517</v>
      </c>
      <c r="G183" s="353">
        <v>5525</v>
      </c>
      <c r="H183" s="353">
        <v>2737</v>
      </c>
      <c r="I183" s="353">
        <v>3817</v>
      </c>
      <c r="J183" s="353">
        <v>1843</v>
      </c>
      <c r="K183" s="353">
        <v>3525</v>
      </c>
      <c r="L183" s="353">
        <v>1715</v>
      </c>
      <c r="M183" s="353">
        <f t="shared" si="46"/>
        <v>30135</v>
      </c>
      <c r="N183" s="353">
        <f t="shared" si="46"/>
        <v>14721</v>
      </c>
      <c r="O183" s="353">
        <v>1580</v>
      </c>
      <c r="P183" s="1397"/>
      <c r="Q183" s="353">
        <v>699</v>
      </c>
      <c r="S183" s="354" t="s">
        <v>140</v>
      </c>
      <c r="T183" s="44">
        <v>212</v>
      </c>
      <c r="U183" s="359">
        <v>789</v>
      </c>
      <c r="V183" s="359">
        <v>398</v>
      </c>
      <c r="W183" s="359">
        <v>2418</v>
      </c>
      <c r="X183" s="359">
        <v>1142</v>
      </c>
      <c r="Y183" s="359">
        <v>1675</v>
      </c>
      <c r="Z183" s="359">
        <v>794</v>
      </c>
      <c r="AA183" s="359">
        <v>356</v>
      </c>
      <c r="AB183" s="359">
        <v>157</v>
      </c>
      <c r="AC183" s="359">
        <v>1167</v>
      </c>
      <c r="AD183" s="359">
        <v>529</v>
      </c>
      <c r="AE183" s="359">
        <v>6405</v>
      </c>
      <c r="AF183" s="359">
        <v>3020</v>
      </c>
      <c r="AG183" s="359">
        <v>245</v>
      </c>
      <c r="AH183" s="1402"/>
      <c r="AI183" s="359">
        <v>110</v>
      </c>
      <c r="AK183" s="354" t="s">
        <v>140</v>
      </c>
      <c r="AL183" s="44">
        <v>212</v>
      </c>
      <c r="AM183" s="355">
        <v>180</v>
      </c>
      <c r="AN183" s="355">
        <v>172</v>
      </c>
      <c r="AO183" s="355">
        <v>165</v>
      </c>
      <c r="AP183" s="355">
        <v>155</v>
      </c>
      <c r="AQ183" s="355">
        <v>134</v>
      </c>
      <c r="AR183" s="355">
        <v>806</v>
      </c>
      <c r="AS183" s="355">
        <v>37</v>
      </c>
      <c r="AT183" s="355">
        <v>523</v>
      </c>
      <c r="AU183" s="355">
        <v>72</v>
      </c>
      <c r="AV183" s="355">
        <v>595</v>
      </c>
      <c r="AW183" s="353">
        <v>168</v>
      </c>
      <c r="AX183" s="321">
        <v>19</v>
      </c>
      <c r="AZ183" s="354" t="s">
        <v>140</v>
      </c>
      <c r="BA183" s="44">
        <v>212</v>
      </c>
      <c r="BB183" s="355">
        <v>253</v>
      </c>
      <c r="BC183" s="355">
        <v>238</v>
      </c>
      <c r="BD183" s="353">
        <v>72</v>
      </c>
      <c r="BE183" s="353">
        <v>6</v>
      </c>
      <c r="BF183" s="353">
        <v>569</v>
      </c>
      <c r="BG183" s="353">
        <v>241</v>
      </c>
      <c r="BH183" s="353">
        <v>75</v>
      </c>
      <c r="BI183" s="353">
        <v>29</v>
      </c>
      <c r="BJ183" s="353">
        <v>2</v>
      </c>
      <c r="BK183" s="353">
        <v>15</v>
      </c>
      <c r="BL183" s="3"/>
    </row>
    <row r="184" spans="1:71">
      <c r="AT184" s="55"/>
      <c r="AU184" s="14"/>
      <c r="AV184" s="55"/>
      <c r="AX184" s="4"/>
    </row>
    <row r="185" spans="1:71">
      <c r="A185" s="233"/>
    </row>
    <row r="186" spans="1:71">
      <c r="A186" s="233" t="s">
        <v>663</v>
      </c>
    </row>
    <row r="187" spans="1:71">
      <c r="AX187" s="4"/>
    </row>
    <row r="189" spans="1:71">
      <c r="A189" s="652" t="s">
        <v>657</v>
      </c>
      <c r="AX189" s="4"/>
      <c r="AZ189" s="233" t="s">
        <v>663</v>
      </c>
      <c r="BM189" s="66"/>
      <c r="BN189" s="3"/>
      <c r="BO189" s="69"/>
      <c r="BP189" s="519"/>
      <c r="BQ189" s="69"/>
      <c r="BR189" s="69"/>
    </row>
    <row r="190" spans="1:71">
      <c r="A190" s="652" t="s">
        <v>663</v>
      </c>
      <c r="AX190" s="4"/>
      <c r="AZ190" s="652" t="s">
        <v>663</v>
      </c>
      <c r="BM190" s="66"/>
      <c r="BN190" s="3"/>
      <c r="BO190" s="69"/>
      <c r="BP190" s="519"/>
      <c r="BQ190" s="69"/>
      <c r="BR190" s="69"/>
    </row>
    <row r="191" spans="1:71">
      <c r="AX191" s="4"/>
      <c r="BM191" s="66"/>
      <c r="BN191" s="3"/>
      <c r="BO191" s="69"/>
      <c r="BP191" s="519"/>
      <c r="BQ191" s="69"/>
      <c r="BR191" s="69"/>
    </row>
    <row r="192" spans="1:71">
      <c r="AX192" s="4"/>
      <c r="BM192" s="66"/>
      <c r="BN192" s="3"/>
      <c r="BO192" s="69"/>
      <c r="BP192" s="519"/>
      <c r="BQ192" s="69"/>
      <c r="BR192" s="69"/>
    </row>
    <row r="193" spans="50:70">
      <c r="AX193" s="4"/>
      <c r="BM193" s="66"/>
      <c r="BN193" s="3"/>
      <c r="BO193" s="69"/>
      <c r="BP193" s="519"/>
      <c r="BQ193" s="69"/>
      <c r="BR193" s="69"/>
    </row>
    <row r="194" spans="50:70">
      <c r="AX194" s="4"/>
      <c r="BM194" s="66"/>
      <c r="BN194" s="3"/>
      <c r="BO194" s="69"/>
      <c r="BP194" s="519"/>
      <c r="BQ194" s="69"/>
      <c r="BR194" s="69"/>
    </row>
    <row r="195" spans="50:70">
      <c r="AX195" s="4"/>
      <c r="BM195" s="66"/>
      <c r="BN195" s="3"/>
      <c r="BO195" s="69"/>
      <c r="BP195" s="519"/>
      <c r="BQ195" s="69"/>
      <c r="BR195" s="69"/>
    </row>
    <row r="196" spans="50:70">
      <c r="BM196" s="66"/>
      <c r="BN196" s="3"/>
      <c r="BO196" s="69"/>
      <c r="BP196" s="519"/>
      <c r="BQ196" s="69"/>
      <c r="BR196" s="69"/>
    </row>
    <row r="197" spans="50:70">
      <c r="BM197" s="66"/>
      <c r="BN197" s="3"/>
      <c r="BO197" s="69"/>
      <c r="BP197" s="519"/>
      <c r="BQ197" s="69"/>
      <c r="BR197" s="69"/>
    </row>
    <row r="198" spans="50:70">
      <c r="BM198" s="66"/>
      <c r="BN198" s="3"/>
      <c r="BO198" s="69"/>
      <c r="BP198" s="519"/>
      <c r="BQ198" s="69"/>
      <c r="BR198" s="69"/>
    </row>
    <row r="199" spans="50:70">
      <c r="BM199" s="66"/>
      <c r="BN199" s="3"/>
      <c r="BO199" s="69"/>
      <c r="BP199" s="519"/>
      <c r="BQ199" s="69"/>
      <c r="BR199" s="69"/>
    </row>
    <row r="200" spans="50:70">
      <c r="BM200" s="66"/>
      <c r="BN200" s="3"/>
      <c r="BO200" s="69"/>
      <c r="BP200" s="519"/>
      <c r="BQ200" s="69"/>
      <c r="BR200" s="69"/>
    </row>
    <row r="201" spans="50:70">
      <c r="BM201" s="66"/>
      <c r="BN201" s="3"/>
      <c r="BO201" s="69"/>
      <c r="BP201" s="519"/>
      <c r="BQ201" s="69"/>
      <c r="BR201" s="69"/>
    </row>
    <row r="202" spans="50:70">
      <c r="BM202" s="66"/>
      <c r="BN202" s="3"/>
      <c r="BO202" s="69"/>
      <c r="BP202" s="519"/>
      <c r="BQ202" s="69"/>
      <c r="BR202" s="69"/>
    </row>
    <row r="203" spans="50:70">
      <c r="BM203" s="66"/>
      <c r="BN203" s="3"/>
      <c r="BO203" s="69"/>
      <c r="BP203" s="519"/>
      <c r="BQ203" s="69"/>
      <c r="BR203" s="69"/>
    </row>
    <row r="204" spans="50:70">
      <c r="BM204" s="66"/>
      <c r="BN204" s="3"/>
      <c r="BO204" s="69"/>
      <c r="BP204" s="519"/>
      <c r="BQ204" s="69"/>
      <c r="BR204" s="69"/>
    </row>
    <row r="205" spans="50:70">
      <c r="BM205" s="66"/>
      <c r="BN205" s="3"/>
      <c r="BO205" s="69"/>
      <c r="BP205" s="519"/>
      <c r="BQ205" s="69"/>
      <c r="BR205" s="69"/>
    </row>
    <row r="206" spans="50:70">
      <c r="BM206" s="66"/>
      <c r="BN206" s="3"/>
      <c r="BO206" s="69"/>
      <c r="BP206" s="519"/>
      <c r="BQ206" s="69"/>
      <c r="BR206" s="69"/>
    </row>
    <row r="207" spans="50:70">
      <c r="BM207" s="66"/>
      <c r="BN207" s="3"/>
      <c r="BO207" s="69"/>
      <c r="BP207" s="519"/>
      <c r="BQ207" s="69"/>
      <c r="BR207" s="69"/>
    </row>
    <row r="208" spans="50:70">
      <c r="BM208" s="66"/>
      <c r="BN208" s="3"/>
      <c r="BO208" s="69"/>
      <c r="BP208" s="519"/>
      <c r="BQ208" s="69"/>
      <c r="BR208" s="69"/>
    </row>
    <row r="209" spans="65:70">
      <c r="BM209" s="66"/>
      <c r="BN209" s="3"/>
      <c r="BO209" s="69"/>
      <c r="BP209" s="519"/>
      <c r="BQ209" s="69"/>
      <c r="BR209" s="69"/>
    </row>
    <row r="210" spans="65:70">
      <c r="BM210" s="66"/>
      <c r="BN210" s="3"/>
      <c r="BO210" s="69"/>
      <c r="BP210" s="519"/>
      <c r="BQ210" s="69"/>
      <c r="BR210" s="69"/>
    </row>
    <row r="211" spans="65:70">
      <c r="BM211" s="66"/>
      <c r="BN211" s="3"/>
      <c r="BO211" s="69"/>
      <c r="BP211" s="519"/>
      <c r="BQ211" s="69"/>
      <c r="BR211" s="69"/>
    </row>
  </sheetData>
  <mergeCells count="200">
    <mergeCell ref="A11:B11"/>
    <mergeCell ref="A10:B10"/>
    <mergeCell ref="A9:B9"/>
    <mergeCell ref="A8:B8"/>
    <mergeCell ref="A7:B7"/>
    <mergeCell ref="A20:B20"/>
    <mergeCell ref="A19:B19"/>
    <mergeCell ref="A18:B18"/>
    <mergeCell ref="A17:B17"/>
    <mergeCell ref="A16:B16"/>
    <mergeCell ref="A15:B15"/>
    <mergeCell ref="A14:B14"/>
    <mergeCell ref="A13:B13"/>
    <mergeCell ref="A12:B12"/>
    <mergeCell ref="A29:B29"/>
    <mergeCell ref="A28:B28"/>
    <mergeCell ref="A27:B27"/>
    <mergeCell ref="A26:B26"/>
    <mergeCell ref="A25:B25"/>
    <mergeCell ref="A24:B24"/>
    <mergeCell ref="A23:B23"/>
    <mergeCell ref="A22:B22"/>
    <mergeCell ref="A21:B21"/>
    <mergeCell ref="AZ149:AZ150"/>
    <mergeCell ref="BA149:BA150"/>
    <mergeCell ref="BB149:BG149"/>
    <mergeCell ref="BH149:BI149"/>
    <mergeCell ref="BJ149:BK149"/>
    <mergeCell ref="A149:A150"/>
    <mergeCell ref="A71:A72"/>
    <mergeCell ref="A34:A35"/>
    <mergeCell ref="A30:B30"/>
    <mergeCell ref="BJ108:BK108"/>
    <mergeCell ref="S146:AI146"/>
    <mergeCell ref="AK146:AX146"/>
    <mergeCell ref="B149:B150"/>
    <mergeCell ref="C149:D149"/>
    <mergeCell ref="E149:F149"/>
    <mergeCell ref="G149:H149"/>
    <mergeCell ref="I149:J149"/>
    <mergeCell ref="K149:L149"/>
    <mergeCell ref="M149:N149"/>
    <mergeCell ref="O149:Q149"/>
    <mergeCell ref="S149:S150"/>
    <mergeCell ref="T149:T150"/>
    <mergeCell ref="U149:V149"/>
    <mergeCell ref="W149:X149"/>
    <mergeCell ref="Y149:Z149"/>
    <mergeCell ref="AA149:AB149"/>
    <mergeCell ref="AC149:AD149"/>
    <mergeCell ref="AE149:AF149"/>
    <mergeCell ref="AG149:AI149"/>
    <mergeCell ref="AK149:AK150"/>
    <mergeCell ref="AL149:AL150"/>
    <mergeCell ref="AW149:AX149"/>
    <mergeCell ref="A108:A109"/>
    <mergeCell ref="B108:B109"/>
    <mergeCell ref="C108:D108"/>
    <mergeCell ref="E108:F108"/>
    <mergeCell ref="G108:H108"/>
    <mergeCell ref="AA108:AB108"/>
    <mergeCell ref="AC108:AD108"/>
    <mergeCell ref="AE108:AF108"/>
    <mergeCell ref="AG108:AI108"/>
    <mergeCell ref="O108:Q108"/>
    <mergeCell ref="M108:N108"/>
    <mergeCell ref="K108:L108"/>
    <mergeCell ref="I108:J108"/>
    <mergeCell ref="S108:S109"/>
    <mergeCell ref="T108:T109"/>
    <mergeCell ref="U108:V108"/>
    <mergeCell ref="AZ108:AZ109"/>
    <mergeCell ref="BA108:BA109"/>
    <mergeCell ref="BB108:BG108"/>
    <mergeCell ref="BH108:BI108"/>
    <mergeCell ref="AW5:AX5"/>
    <mergeCell ref="AK5:AL6"/>
    <mergeCell ref="AK12:AL12"/>
    <mergeCell ref="AK13:AL13"/>
    <mergeCell ref="AK14:AL14"/>
    <mergeCell ref="AK15:AL15"/>
    <mergeCell ref="AK71:AK72"/>
    <mergeCell ref="AL71:AL72"/>
    <mergeCell ref="AK108:AK109"/>
    <mergeCell ref="AL108:AL109"/>
    <mergeCell ref="AW108:AX108"/>
    <mergeCell ref="AZ5:BA6"/>
    <mergeCell ref="AK25:AL25"/>
    <mergeCell ref="AK24:AL24"/>
    <mergeCell ref="AK23:AL23"/>
    <mergeCell ref="AK22:AL22"/>
    <mergeCell ref="AK21:AL21"/>
    <mergeCell ref="AK10:AL10"/>
    <mergeCell ref="AK9:AL9"/>
    <mergeCell ref="AK8:AL8"/>
    <mergeCell ref="C71:D71"/>
    <mergeCell ref="E71:F71"/>
    <mergeCell ref="G71:H71"/>
    <mergeCell ref="I71:J71"/>
    <mergeCell ref="K71:L71"/>
    <mergeCell ref="I34:J34"/>
    <mergeCell ref="K34:L34"/>
    <mergeCell ref="S14:T14"/>
    <mergeCell ref="S19:T19"/>
    <mergeCell ref="S30:T30"/>
    <mergeCell ref="S27:T27"/>
    <mergeCell ref="S71:S72"/>
    <mergeCell ref="S26:T26"/>
    <mergeCell ref="M71:N71"/>
    <mergeCell ref="M34:N34"/>
    <mergeCell ref="O71:Q71"/>
    <mergeCell ref="O34:Q34"/>
    <mergeCell ref="S34:S35"/>
    <mergeCell ref="AW34:AX34"/>
    <mergeCell ref="AW71:AX71"/>
    <mergeCell ref="AL34:AL35"/>
    <mergeCell ref="AA34:AB34"/>
    <mergeCell ref="AC34:AD34"/>
    <mergeCell ref="AE34:AF34"/>
    <mergeCell ref="AG71:AI71"/>
    <mergeCell ref="T71:T72"/>
    <mergeCell ref="T34:T35"/>
    <mergeCell ref="AG34:AI34"/>
    <mergeCell ref="AE71:AF71"/>
    <mergeCell ref="Y34:Z34"/>
    <mergeCell ref="W34:X34"/>
    <mergeCell ref="U34:V34"/>
    <mergeCell ref="BJ34:BK34"/>
    <mergeCell ref="AZ34:AZ35"/>
    <mergeCell ref="BA34:BA35"/>
    <mergeCell ref="AZ71:AZ72"/>
    <mergeCell ref="BA71:BA72"/>
    <mergeCell ref="BJ71:BK71"/>
    <mergeCell ref="BB5:BG5"/>
    <mergeCell ref="BH34:BI34"/>
    <mergeCell ref="BH5:BI5"/>
    <mergeCell ref="BH71:BI71"/>
    <mergeCell ref="BJ5:BK5"/>
    <mergeCell ref="BB34:BG34"/>
    <mergeCell ref="BB71:BG71"/>
    <mergeCell ref="A5:B6"/>
    <mergeCell ref="C5:D5"/>
    <mergeCell ref="E5:F5"/>
    <mergeCell ref="G5:H5"/>
    <mergeCell ref="B71:B72"/>
    <mergeCell ref="B34:B35"/>
    <mergeCell ref="AK20:AL20"/>
    <mergeCell ref="S22:T22"/>
    <mergeCell ref="E34:F34"/>
    <mergeCell ref="G34:H34"/>
    <mergeCell ref="C34:D34"/>
    <mergeCell ref="AK30:AL30"/>
    <mergeCell ref="AK29:AL29"/>
    <mergeCell ref="AK28:AL28"/>
    <mergeCell ref="AK27:AL27"/>
    <mergeCell ref="AK26:AL26"/>
    <mergeCell ref="AK34:AK35"/>
    <mergeCell ref="S28:T28"/>
    <mergeCell ref="S23:T23"/>
    <mergeCell ref="S21:T21"/>
    <mergeCell ref="S24:T24"/>
    <mergeCell ref="S20:T20"/>
    <mergeCell ref="S29:T29"/>
    <mergeCell ref="S25:T25"/>
    <mergeCell ref="W108:X108"/>
    <mergeCell ref="Y108:Z108"/>
    <mergeCell ref="AK19:AL19"/>
    <mergeCell ref="AK18:AL18"/>
    <mergeCell ref="AK17:AL17"/>
    <mergeCell ref="AK16:AL16"/>
    <mergeCell ref="S13:T13"/>
    <mergeCell ref="S12:T12"/>
    <mergeCell ref="AK11:AL11"/>
    <mergeCell ref="S11:T11"/>
    <mergeCell ref="U71:V71"/>
    <mergeCell ref="W71:X71"/>
    <mergeCell ref="Y71:Z71"/>
    <mergeCell ref="AA71:AB71"/>
    <mergeCell ref="AC71:AD71"/>
    <mergeCell ref="S10:T10"/>
    <mergeCell ref="S15:T15"/>
    <mergeCell ref="S16:T16"/>
    <mergeCell ref="S18:T18"/>
    <mergeCell ref="S17:T17"/>
    <mergeCell ref="O5:Q5"/>
    <mergeCell ref="M5:N5"/>
    <mergeCell ref="K5:L5"/>
    <mergeCell ref="I5:J5"/>
    <mergeCell ref="S9:T9"/>
    <mergeCell ref="S8:T8"/>
    <mergeCell ref="AK7:AL7"/>
    <mergeCell ref="S7:T7"/>
    <mergeCell ref="AG5:AI5"/>
    <mergeCell ref="AE5:AF5"/>
    <mergeCell ref="AC5:AD5"/>
    <mergeCell ref="AA5:AB5"/>
    <mergeCell ref="Y5:Z5"/>
    <mergeCell ref="W5:X5"/>
    <mergeCell ref="U5:V5"/>
    <mergeCell ref="S5:T6"/>
  </mergeCells>
  <printOptions horizontalCentered="1"/>
  <pageMargins left="0.51181102362204722" right="0.31496062992125984" top="0.39370078740157483" bottom="0.35433070866141736" header="0.31496062992125984" footer="0.31496062992125984"/>
  <pageSetup paperSize="9" scale="95" orientation="landscape" r:id="rId1"/>
  <headerFooter>
    <oddFooter>&amp;C &amp;P</oddFooter>
  </headerFooter>
  <rowBreaks count="4" manualBreakCount="4">
    <brk id="30" max="16383" man="1"/>
    <brk id="67" max="16383" man="1"/>
    <brk id="104" max="16383" man="1"/>
    <brk id="1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P194"/>
  <sheetViews>
    <sheetView topLeftCell="D1" zoomScale="70" zoomScaleNormal="70" workbookViewId="0">
      <selection activeCell="R5" sqref="R5:AE29"/>
    </sheetView>
  </sheetViews>
  <sheetFormatPr baseColWidth="10" defaultColWidth="11.44140625" defaultRowHeight="13.8"/>
  <cols>
    <col min="1" max="1" width="31.44140625" style="12" customWidth="1"/>
    <col min="2" max="2" width="5.88671875" style="38" hidden="1" customWidth="1"/>
    <col min="3" max="3" width="9.33203125" style="13" customWidth="1"/>
    <col min="4" max="4" width="9.33203125" style="474" customWidth="1"/>
    <col min="5" max="6" width="9.33203125" style="13" customWidth="1"/>
    <col min="7" max="7" width="9.33203125" style="474" customWidth="1"/>
    <col min="8" max="9" width="9.33203125" style="13" customWidth="1"/>
    <col min="10" max="10" width="9.33203125" style="474" customWidth="1"/>
    <col min="11" max="12" width="9.33203125" style="13" customWidth="1"/>
    <col min="13" max="13" width="9.33203125" style="474" customWidth="1"/>
    <col min="14" max="16" width="9.33203125" style="13" customWidth="1"/>
    <col min="17" max="17" width="3.33203125" style="12" customWidth="1"/>
    <col min="18" max="18" width="31.44140625" style="12" customWidth="1"/>
    <col min="19" max="19" width="6.109375" style="13" hidden="1" customWidth="1"/>
    <col min="20" max="20" width="9.109375" style="13" customWidth="1"/>
    <col min="21" max="21" width="9.109375" style="474" customWidth="1"/>
    <col min="22" max="23" width="9.109375" style="13" customWidth="1"/>
    <col min="24" max="24" width="9.109375" style="474" customWidth="1"/>
    <col min="25" max="26" width="9.109375" style="13" customWidth="1"/>
    <col min="27" max="27" width="9.109375" style="474" customWidth="1"/>
    <col min="28" max="29" width="9.109375" style="13" customWidth="1"/>
    <col min="30" max="30" width="9.109375" style="474" customWidth="1"/>
    <col min="31" max="33" width="9.109375" style="13" customWidth="1"/>
    <col min="34" max="34" width="3.109375" style="25" customWidth="1"/>
    <col min="35" max="35" width="31.44140625" style="12" customWidth="1"/>
    <col min="36" max="36" width="6.109375" style="38" hidden="1" customWidth="1"/>
    <col min="37" max="41" width="10.5546875" style="13" customWidth="1"/>
    <col min="42" max="42" width="9.88671875" style="13" customWidth="1"/>
    <col min="43" max="43" width="10.5546875" style="13" customWidth="1"/>
    <col min="44" max="44" width="9.88671875" style="13" customWidth="1"/>
    <col min="45" max="45" width="13.5546875" style="13" customWidth="1"/>
    <col min="46" max="46" width="2.6640625" style="12" customWidth="1"/>
    <col min="47" max="47" width="31" style="12" customWidth="1"/>
    <col min="48" max="48" width="6" style="38" hidden="1" customWidth="1"/>
    <col min="49" max="49" width="13.44140625" style="13" customWidth="1"/>
    <col min="50" max="50" width="9.33203125" style="13" customWidth="1"/>
    <col min="51" max="51" width="8.44140625" style="13" customWidth="1"/>
    <col min="52" max="52" width="5.88671875" style="13" customWidth="1"/>
    <col min="53" max="53" width="8" style="13" customWidth="1"/>
    <col min="54" max="54" width="6.6640625" style="13" customWidth="1"/>
    <col min="55" max="55" width="8.5546875" style="13" customWidth="1"/>
    <col min="56" max="56" width="7.109375" style="13" customWidth="1"/>
    <col min="57" max="57" width="5.6640625" style="13" customWidth="1"/>
    <col min="58" max="58" width="8.6640625" style="13" customWidth="1"/>
    <col min="59" max="59" width="11.5546875" style="13" customWidth="1"/>
    <col min="60" max="60" width="12.44140625" style="13" customWidth="1"/>
    <col min="61" max="16384" width="11.44140625" style="12"/>
  </cols>
  <sheetData>
    <row r="1" spans="1:68" s="198" customFormat="1" ht="28.8">
      <c r="A1" s="199" t="s">
        <v>373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R1" s="199" t="s">
        <v>374</v>
      </c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200"/>
      <c r="AI1" s="628" t="s">
        <v>743</v>
      </c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U1" s="199" t="s">
        <v>375</v>
      </c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</row>
    <row r="2" spans="1:68" s="15" customFormat="1" ht="20.25" customHeight="1">
      <c r="A2" s="1550" t="s">
        <v>577</v>
      </c>
      <c r="B2" s="1550"/>
      <c r="C2" s="1550"/>
      <c r="D2" s="1550"/>
      <c r="E2" s="1550"/>
      <c r="F2" s="1550"/>
      <c r="G2" s="1550"/>
      <c r="H2" s="1550"/>
      <c r="I2" s="1550"/>
      <c r="J2" s="1550"/>
      <c r="K2" s="1550"/>
      <c r="L2" s="1550"/>
      <c r="M2" s="1550"/>
      <c r="N2" s="1550"/>
      <c r="O2" s="1550"/>
      <c r="P2" s="1550"/>
      <c r="Q2" s="300"/>
      <c r="R2" s="1550" t="s">
        <v>582</v>
      </c>
      <c r="S2" s="1550"/>
      <c r="T2" s="1550"/>
      <c r="U2" s="1550"/>
      <c r="V2" s="1550"/>
      <c r="W2" s="1550"/>
      <c r="X2" s="1550"/>
      <c r="Y2" s="1550"/>
      <c r="Z2" s="1550"/>
      <c r="AA2" s="1550"/>
      <c r="AB2" s="1550"/>
      <c r="AC2" s="1550"/>
      <c r="AD2" s="1550"/>
      <c r="AE2" s="1550"/>
      <c r="AF2" s="1550"/>
      <c r="AG2" s="1550"/>
      <c r="AH2" s="300"/>
      <c r="AI2" s="1565" t="s">
        <v>755</v>
      </c>
      <c r="AJ2" s="1565"/>
      <c r="AK2" s="1565"/>
      <c r="AL2" s="1565"/>
      <c r="AM2" s="1565"/>
      <c r="AN2" s="1565"/>
      <c r="AO2" s="1565"/>
      <c r="AP2" s="1565"/>
      <c r="AQ2" s="1565"/>
      <c r="AR2" s="1565"/>
      <c r="AS2" s="1565"/>
      <c r="AT2" s="300"/>
      <c r="AU2" s="1565" t="s">
        <v>587</v>
      </c>
      <c r="AV2" s="1565"/>
      <c r="AW2" s="1565"/>
      <c r="AX2" s="1565"/>
      <c r="AY2" s="1565"/>
      <c r="AZ2" s="1565"/>
      <c r="BA2" s="1565"/>
      <c r="BB2" s="1565"/>
      <c r="BC2" s="1565"/>
      <c r="BD2" s="1565"/>
      <c r="BE2" s="1565"/>
      <c r="BF2" s="1565"/>
      <c r="BG2" s="1565"/>
      <c r="BH2" s="1565"/>
      <c r="BI2" s="109"/>
      <c r="BJ2" s="109"/>
      <c r="BK2" s="109"/>
      <c r="BL2" s="109"/>
      <c r="BM2" s="109"/>
      <c r="BN2" s="109"/>
      <c r="BO2" s="109"/>
      <c r="BP2" s="109"/>
    </row>
    <row r="3" spans="1:68" s="15" customFormat="1" ht="11.25" customHeight="1">
      <c r="A3" s="129" t="s">
        <v>227</v>
      </c>
      <c r="B3" s="126"/>
      <c r="C3" s="126"/>
      <c r="D3" s="564"/>
      <c r="E3" s="126"/>
      <c r="F3" s="126"/>
      <c r="G3" s="564"/>
      <c r="H3" s="126"/>
      <c r="I3" s="126"/>
      <c r="J3" s="564"/>
      <c r="K3" s="126"/>
      <c r="L3" s="126"/>
      <c r="M3" s="564"/>
      <c r="N3" s="126"/>
      <c r="O3" s="126"/>
      <c r="P3" s="126"/>
      <c r="Q3" s="300"/>
      <c r="R3" s="129" t="s">
        <v>227</v>
      </c>
      <c r="S3" s="126"/>
      <c r="T3" s="126"/>
      <c r="U3" s="564"/>
      <c r="V3" s="126"/>
      <c r="W3" s="126"/>
      <c r="X3" s="564"/>
      <c r="Y3" s="126"/>
      <c r="Z3" s="126"/>
      <c r="AA3" s="564"/>
      <c r="AB3" s="126"/>
      <c r="AC3" s="126"/>
      <c r="AD3" s="564"/>
      <c r="AE3" s="126"/>
      <c r="AF3" s="126"/>
      <c r="AG3" s="126"/>
      <c r="AH3" s="300"/>
      <c r="AI3" s="129" t="s">
        <v>227</v>
      </c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300"/>
      <c r="AU3" s="129" t="s">
        <v>227</v>
      </c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09"/>
      <c r="BJ3" s="109"/>
      <c r="BK3" s="109"/>
      <c r="BL3" s="109"/>
      <c r="BM3" s="109"/>
      <c r="BN3" s="109"/>
      <c r="BO3" s="109"/>
      <c r="BP3" s="109"/>
    </row>
    <row r="4" spans="1:68" s="15" customFormat="1" ht="13.5" customHeight="1">
      <c r="A4" s="129"/>
      <c r="B4" s="126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300"/>
      <c r="R4" s="300"/>
      <c r="S4" s="300"/>
      <c r="T4" s="111"/>
      <c r="U4" s="493"/>
      <c r="V4" s="111"/>
      <c r="W4" s="111"/>
      <c r="X4" s="493"/>
      <c r="Y4" s="111"/>
      <c r="Z4" s="111"/>
      <c r="AA4" s="493"/>
      <c r="AB4" s="111"/>
      <c r="AC4" s="111"/>
      <c r="AD4" s="493"/>
      <c r="AE4" s="111"/>
      <c r="AF4" s="111"/>
      <c r="AG4" s="111"/>
      <c r="AH4" s="300"/>
      <c r="AI4" s="301"/>
      <c r="AJ4" s="301"/>
      <c r="AK4" s="110"/>
      <c r="AL4" s="110"/>
      <c r="AM4" s="110"/>
      <c r="AN4" s="110"/>
      <c r="AO4" s="110"/>
      <c r="AP4" s="110"/>
      <c r="AQ4" s="110"/>
      <c r="AR4" s="110"/>
      <c r="AS4" s="301"/>
      <c r="AT4" s="300"/>
      <c r="AU4" s="301"/>
      <c r="AV4" s="301"/>
      <c r="AW4" s="110"/>
      <c r="AX4" s="110"/>
      <c r="AY4" s="301"/>
      <c r="AZ4" s="110"/>
      <c r="BA4" s="110"/>
      <c r="BB4" s="110"/>
      <c r="BC4" s="110"/>
      <c r="BD4" s="110"/>
      <c r="BE4" s="110"/>
      <c r="BF4" s="110"/>
      <c r="BG4" s="110"/>
      <c r="BH4" s="110"/>
      <c r="BI4" s="109"/>
      <c r="BJ4" s="109"/>
      <c r="BK4" s="109"/>
      <c r="BL4" s="109"/>
      <c r="BM4" s="109"/>
      <c r="BN4" s="109"/>
      <c r="BO4" s="109"/>
      <c r="BP4" s="109"/>
    </row>
    <row r="5" spans="1:68" s="180" customFormat="1" ht="15" customHeight="1">
      <c r="A5" s="1508" t="s">
        <v>146</v>
      </c>
      <c r="B5" s="1509"/>
      <c r="C5" s="1510" t="s">
        <v>168</v>
      </c>
      <c r="D5" s="1563"/>
      <c r="E5" s="1511"/>
      <c r="F5" s="1510" t="s">
        <v>169</v>
      </c>
      <c r="G5" s="1563"/>
      <c r="H5" s="1511"/>
      <c r="I5" s="1510" t="s">
        <v>170</v>
      </c>
      <c r="J5" s="1563"/>
      <c r="K5" s="1511"/>
      <c r="L5" s="1496" t="s">
        <v>171</v>
      </c>
      <c r="M5" s="1563"/>
      <c r="N5" s="1497"/>
      <c r="O5" s="1496" t="s">
        <v>142</v>
      </c>
      <c r="P5" s="1497"/>
      <c r="R5" s="1498" t="s">
        <v>146</v>
      </c>
      <c r="S5" s="1499"/>
      <c r="T5" s="1496" t="s">
        <v>168</v>
      </c>
      <c r="U5" s="1563"/>
      <c r="V5" s="1497"/>
      <c r="W5" s="1496" t="s">
        <v>169</v>
      </c>
      <c r="X5" s="1563"/>
      <c r="Y5" s="1497"/>
      <c r="Z5" s="1496" t="s">
        <v>170</v>
      </c>
      <c r="AA5" s="1563"/>
      <c r="AB5" s="1497"/>
      <c r="AC5" s="1496" t="s">
        <v>171</v>
      </c>
      <c r="AD5" s="1563"/>
      <c r="AE5" s="1497"/>
      <c r="AF5" s="1496" t="s">
        <v>142</v>
      </c>
      <c r="AG5" s="1497"/>
      <c r="AH5" s="181"/>
      <c r="AI5" s="1498" t="s">
        <v>146</v>
      </c>
      <c r="AJ5" s="1499"/>
      <c r="AK5" s="1496" t="s">
        <v>412</v>
      </c>
      <c r="AL5" s="1569"/>
      <c r="AM5" s="1569"/>
      <c r="AN5" s="1569"/>
      <c r="AO5" s="1497"/>
      <c r="AP5" s="1496" t="s">
        <v>141</v>
      </c>
      <c r="AQ5" s="1569"/>
      <c r="AR5" s="1497"/>
      <c r="AS5" s="1567" t="s">
        <v>153</v>
      </c>
      <c r="AU5" s="1508" t="s">
        <v>146</v>
      </c>
      <c r="AV5" s="1509"/>
      <c r="AW5" s="1524" t="s">
        <v>166</v>
      </c>
      <c r="AX5" s="1525"/>
      <c r="AY5" s="1525"/>
      <c r="AZ5" s="1525"/>
      <c r="BA5" s="1525"/>
      <c r="BB5" s="1566"/>
      <c r="BC5" s="1524" t="s">
        <v>175</v>
      </c>
      <c r="BD5" s="1525"/>
      <c r="BE5" s="1525"/>
      <c r="BF5" s="1566"/>
      <c r="BG5" s="1524" t="s">
        <v>167</v>
      </c>
      <c r="BH5" s="1566"/>
    </row>
    <row r="6" spans="1:68" s="180" customFormat="1" ht="20.399999999999999">
      <c r="A6" s="1500"/>
      <c r="B6" s="1501"/>
      <c r="C6" s="333" t="s">
        <v>395</v>
      </c>
      <c r="D6" s="1390"/>
      <c r="E6" s="333" t="s">
        <v>396</v>
      </c>
      <c r="F6" s="333" t="s">
        <v>395</v>
      </c>
      <c r="G6" s="1390"/>
      <c r="H6" s="333" t="s">
        <v>396</v>
      </c>
      <c r="I6" s="333" t="s">
        <v>395</v>
      </c>
      <c r="J6" s="1390"/>
      <c r="K6" s="333" t="s">
        <v>396</v>
      </c>
      <c r="L6" s="333" t="s">
        <v>395</v>
      </c>
      <c r="M6" s="1390"/>
      <c r="N6" s="333" t="s">
        <v>396</v>
      </c>
      <c r="O6" s="333" t="s">
        <v>395</v>
      </c>
      <c r="P6" s="333" t="s">
        <v>396</v>
      </c>
      <c r="R6" s="1500"/>
      <c r="S6" s="1501"/>
      <c r="T6" s="333" t="s">
        <v>395</v>
      </c>
      <c r="U6" s="1390"/>
      <c r="V6" s="333" t="s">
        <v>396</v>
      </c>
      <c r="W6" s="333" t="s">
        <v>395</v>
      </c>
      <c r="X6" s="1390"/>
      <c r="Y6" s="333" t="s">
        <v>396</v>
      </c>
      <c r="Z6" s="333" t="s">
        <v>395</v>
      </c>
      <c r="AA6" s="1390"/>
      <c r="AB6" s="333" t="s">
        <v>396</v>
      </c>
      <c r="AC6" s="333" t="s">
        <v>395</v>
      </c>
      <c r="AD6" s="1390"/>
      <c r="AE6" s="333" t="s">
        <v>396</v>
      </c>
      <c r="AF6" s="333" t="s">
        <v>395</v>
      </c>
      <c r="AG6" s="333" t="s">
        <v>396</v>
      </c>
      <c r="AH6" s="181"/>
      <c r="AI6" s="1500"/>
      <c r="AJ6" s="1501"/>
      <c r="AK6" s="333" t="s">
        <v>168</v>
      </c>
      <c r="AL6" s="333" t="s">
        <v>169</v>
      </c>
      <c r="AM6" s="333" t="s">
        <v>170</v>
      </c>
      <c r="AN6" s="333" t="s">
        <v>171</v>
      </c>
      <c r="AO6" s="333" t="s">
        <v>142</v>
      </c>
      <c r="AP6" s="464" t="s">
        <v>736</v>
      </c>
      <c r="AQ6" s="333" t="s">
        <v>156</v>
      </c>
      <c r="AR6" s="333" t="s">
        <v>142</v>
      </c>
      <c r="AS6" s="1568"/>
      <c r="AU6" s="1500"/>
      <c r="AV6" s="1501"/>
      <c r="AW6" s="333" t="s">
        <v>147</v>
      </c>
      <c r="AX6" s="333" t="s">
        <v>407</v>
      </c>
      <c r="AY6" s="334" t="s">
        <v>172</v>
      </c>
      <c r="AZ6" s="334" t="s">
        <v>144</v>
      </c>
      <c r="BA6" s="334" t="s">
        <v>142</v>
      </c>
      <c r="BB6" s="334" t="s">
        <v>151</v>
      </c>
      <c r="BC6" s="360" t="s">
        <v>173</v>
      </c>
      <c r="BD6" s="360" t="s">
        <v>164</v>
      </c>
      <c r="BE6" s="361" t="s">
        <v>165</v>
      </c>
      <c r="BF6" s="361" t="s">
        <v>174</v>
      </c>
      <c r="BG6" s="597" t="s">
        <v>735</v>
      </c>
      <c r="BH6" s="334" t="s">
        <v>145</v>
      </c>
    </row>
    <row r="7" spans="1:68" s="182" customFormat="1" ht="17.25" customHeight="1">
      <c r="A7" s="362" t="s">
        <v>8</v>
      </c>
      <c r="B7" s="363"/>
      <c r="C7" s="364">
        <v>4947</v>
      </c>
      <c r="D7" s="1403">
        <f>C7-E7</f>
        <v>2524</v>
      </c>
      <c r="E7" s="364">
        <v>2423</v>
      </c>
      <c r="F7" s="364">
        <v>9999</v>
      </c>
      <c r="G7" s="1403">
        <f>F7-H7</f>
        <v>4884</v>
      </c>
      <c r="H7" s="364">
        <v>5115</v>
      </c>
      <c r="I7" s="364">
        <v>6133</v>
      </c>
      <c r="J7" s="1403">
        <f>I7-K7</f>
        <v>3040</v>
      </c>
      <c r="K7" s="364">
        <v>3093</v>
      </c>
      <c r="L7" s="364">
        <v>6064</v>
      </c>
      <c r="M7" s="1403">
        <f>L7-N7</f>
        <v>3038</v>
      </c>
      <c r="N7" s="364">
        <v>3026</v>
      </c>
      <c r="O7" s="364">
        <v>27143</v>
      </c>
      <c r="P7" s="364">
        <v>13657</v>
      </c>
      <c r="R7" s="362" t="s">
        <v>8</v>
      </c>
      <c r="S7" s="365"/>
      <c r="T7" s="364">
        <v>840</v>
      </c>
      <c r="U7" s="1403">
        <f>T7-V7</f>
        <v>435</v>
      </c>
      <c r="V7" s="364">
        <v>405</v>
      </c>
      <c r="W7" s="364">
        <v>712</v>
      </c>
      <c r="X7" s="1403">
        <f>W7-Y7</f>
        <v>346</v>
      </c>
      <c r="Y7" s="364">
        <v>366</v>
      </c>
      <c r="Z7" s="364">
        <v>702</v>
      </c>
      <c r="AA7" s="1403">
        <f>Z7-AB7</f>
        <v>320</v>
      </c>
      <c r="AB7" s="364">
        <v>382</v>
      </c>
      <c r="AC7" s="364">
        <v>1380</v>
      </c>
      <c r="AD7" s="1403">
        <f>AC7-AE7</f>
        <v>665</v>
      </c>
      <c r="AE7" s="364">
        <v>715</v>
      </c>
      <c r="AF7" s="364">
        <v>3634</v>
      </c>
      <c r="AG7" s="364">
        <v>1868</v>
      </c>
      <c r="AH7" s="183"/>
      <c r="AI7" s="362" t="s">
        <v>8</v>
      </c>
      <c r="AJ7" s="363"/>
      <c r="AK7" s="364">
        <v>101</v>
      </c>
      <c r="AL7" s="364">
        <v>203</v>
      </c>
      <c r="AM7" s="364">
        <v>144</v>
      </c>
      <c r="AN7" s="364">
        <v>136</v>
      </c>
      <c r="AO7" s="364">
        <v>584</v>
      </c>
      <c r="AP7" s="364">
        <v>487</v>
      </c>
      <c r="AQ7" s="364">
        <v>84</v>
      </c>
      <c r="AR7" s="364">
        <v>571</v>
      </c>
      <c r="AS7" s="364">
        <v>77</v>
      </c>
      <c r="AU7" s="362" t="s">
        <v>8</v>
      </c>
      <c r="AV7" s="363"/>
      <c r="AW7" s="364">
        <v>559</v>
      </c>
      <c r="AX7" s="364">
        <v>359</v>
      </c>
      <c r="AY7" s="364">
        <v>18</v>
      </c>
      <c r="AZ7" s="364">
        <v>10</v>
      </c>
      <c r="BA7" s="364">
        <v>946</v>
      </c>
      <c r="BB7" s="364">
        <v>483</v>
      </c>
      <c r="BC7" s="364">
        <v>368</v>
      </c>
      <c r="BD7" s="364">
        <v>542</v>
      </c>
      <c r="BE7" s="364">
        <v>24</v>
      </c>
      <c r="BF7" s="364">
        <v>12</v>
      </c>
      <c r="BG7" s="364">
        <v>84</v>
      </c>
      <c r="BH7" s="364">
        <v>134</v>
      </c>
    </row>
    <row r="8" spans="1:68" s="182" customFormat="1" ht="17.25" customHeight="1">
      <c r="A8" s="184" t="s">
        <v>14</v>
      </c>
      <c r="B8" s="185"/>
      <c r="C8" s="47">
        <v>2582</v>
      </c>
      <c r="D8" s="1403">
        <f t="shared" ref="D8:D29" si="0">C8-E8</f>
        <v>1245</v>
      </c>
      <c r="E8" s="47">
        <v>1337</v>
      </c>
      <c r="F8" s="47">
        <v>6124</v>
      </c>
      <c r="G8" s="1404">
        <f t="shared" ref="G8:G29" si="1">F8-H8</f>
        <v>3084</v>
      </c>
      <c r="H8" s="47">
        <v>3040</v>
      </c>
      <c r="I8" s="47">
        <v>5337</v>
      </c>
      <c r="J8" s="1404">
        <f t="shared" ref="J8:J29" si="2">I8-K8</f>
        <v>2606</v>
      </c>
      <c r="K8" s="47">
        <v>2731</v>
      </c>
      <c r="L8" s="47">
        <v>4135</v>
      </c>
      <c r="M8" s="1404">
        <f t="shared" ref="M8:M29" si="3">L8-N8</f>
        <v>1968</v>
      </c>
      <c r="N8" s="47">
        <v>2167</v>
      </c>
      <c r="O8" s="47">
        <v>18178</v>
      </c>
      <c r="P8" s="47">
        <v>9275</v>
      </c>
      <c r="R8" s="184" t="s">
        <v>14</v>
      </c>
      <c r="S8" s="186"/>
      <c r="T8" s="47">
        <v>403</v>
      </c>
      <c r="U8" s="1404">
        <f t="shared" ref="U8:U29" si="4">T8-V8</f>
        <v>195</v>
      </c>
      <c r="V8" s="47">
        <v>208</v>
      </c>
      <c r="W8" s="47">
        <v>520</v>
      </c>
      <c r="X8" s="1404">
        <f t="shared" ref="X8:X29" si="5">W8-Y8</f>
        <v>252</v>
      </c>
      <c r="Y8" s="47">
        <v>268</v>
      </c>
      <c r="Z8" s="47">
        <v>649</v>
      </c>
      <c r="AA8" s="1404">
        <f t="shared" ref="AA8:AA29" si="6">Z8-AB8</f>
        <v>286</v>
      </c>
      <c r="AB8" s="47">
        <v>363</v>
      </c>
      <c r="AC8" s="47">
        <v>1251</v>
      </c>
      <c r="AD8" s="1404">
        <f t="shared" ref="AD8:AD29" si="7">AC8-AE8</f>
        <v>572</v>
      </c>
      <c r="AE8" s="47">
        <v>679</v>
      </c>
      <c r="AF8" s="47">
        <v>2823</v>
      </c>
      <c r="AG8" s="47">
        <v>1518</v>
      </c>
      <c r="AH8" s="183"/>
      <c r="AI8" s="184" t="s">
        <v>14</v>
      </c>
      <c r="AJ8" s="185"/>
      <c r="AK8" s="47">
        <v>55</v>
      </c>
      <c r="AL8" s="47">
        <v>149</v>
      </c>
      <c r="AM8" s="47">
        <v>134</v>
      </c>
      <c r="AN8" s="47">
        <v>113</v>
      </c>
      <c r="AO8" s="47">
        <v>451</v>
      </c>
      <c r="AP8" s="47">
        <v>370</v>
      </c>
      <c r="AQ8" s="47">
        <v>74</v>
      </c>
      <c r="AR8" s="47">
        <v>444</v>
      </c>
      <c r="AS8" s="47">
        <v>76</v>
      </c>
      <c r="AU8" s="184" t="s">
        <v>14</v>
      </c>
      <c r="AV8" s="185"/>
      <c r="AW8" s="47">
        <v>552</v>
      </c>
      <c r="AX8" s="47">
        <v>252</v>
      </c>
      <c r="AY8" s="47">
        <v>2</v>
      </c>
      <c r="AZ8" s="47">
        <v>5</v>
      </c>
      <c r="BA8" s="47">
        <v>811</v>
      </c>
      <c r="BB8" s="47">
        <v>375</v>
      </c>
      <c r="BC8" s="47">
        <v>284</v>
      </c>
      <c r="BD8" s="47">
        <v>411</v>
      </c>
      <c r="BE8" s="47">
        <v>12</v>
      </c>
      <c r="BF8" s="47">
        <v>104</v>
      </c>
      <c r="BG8" s="47">
        <v>89</v>
      </c>
      <c r="BH8" s="47">
        <v>97</v>
      </c>
    </row>
    <row r="9" spans="1:68" s="182" customFormat="1" ht="17.25" customHeight="1">
      <c r="A9" s="184" t="s">
        <v>19</v>
      </c>
      <c r="B9" s="185"/>
      <c r="C9" s="47">
        <v>21522</v>
      </c>
      <c r="D9" s="1403">
        <f t="shared" si="0"/>
        <v>10809</v>
      </c>
      <c r="E9" s="47">
        <v>10713</v>
      </c>
      <c r="F9" s="47">
        <v>21574</v>
      </c>
      <c r="G9" s="1404">
        <f t="shared" si="1"/>
        <v>10697</v>
      </c>
      <c r="H9" s="47">
        <v>10877</v>
      </c>
      <c r="I9" s="47">
        <v>18325</v>
      </c>
      <c r="J9" s="1404">
        <f t="shared" si="2"/>
        <v>8931</v>
      </c>
      <c r="K9" s="47">
        <v>9394</v>
      </c>
      <c r="L9" s="47">
        <v>19085</v>
      </c>
      <c r="M9" s="1404">
        <f t="shared" si="3"/>
        <v>9027</v>
      </c>
      <c r="N9" s="47">
        <v>10058</v>
      </c>
      <c r="O9" s="47">
        <v>80506</v>
      </c>
      <c r="P9" s="47">
        <v>41042</v>
      </c>
      <c r="R9" s="184" t="s">
        <v>19</v>
      </c>
      <c r="S9" s="186"/>
      <c r="T9" s="47">
        <v>917</v>
      </c>
      <c r="U9" s="1404">
        <f t="shared" si="4"/>
        <v>547</v>
      </c>
      <c r="V9" s="47">
        <v>370</v>
      </c>
      <c r="W9" s="47">
        <v>3946</v>
      </c>
      <c r="X9" s="1404">
        <f t="shared" si="5"/>
        <v>1957</v>
      </c>
      <c r="Y9" s="47">
        <v>1989</v>
      </c>
      <c r="Z9" s="47">
        <v>909</v>
      </c>
      <c r="AA9" s="1404">
        <f t="shared" si="6"/>
        <v>435</v>
      </c>
      <c r="AB9" s="47">
        <v>474</v>
      </c>
      <c r="AC9" s="47">
        <v>3430</v>
      </c>
      <c r="AD9" s="1404">
        <f t="shared" si="7"/>
        <v>1584</v>
      </c>
      <c r="AE9" s="47">
        <v>1846</v>
      </c>
      <c r="AF9" s="47">
        <v>9202</v>
      </c>
      <c r="AG9" s="47">
        <v>4679</v>
      </c>
      <c r="AH9" s="183"/>
      <c r="AI9" s="184" t="s">
        <v>19</v>
      </c>
      <c r="AJ9" s="185"/>
      <c r="AK9" s="47">
        <v>421</v>
      </c>
      <c r="AL9" s="47">
        <v>429</v>
      </c>
      <c r="AM9" s="47">
        <v>381</v>
      </c>
      <c r="AN9" s="47">
        <v>399</v>
      </c>
      <c r="AO9" s="47">
        <v>1630</v>
      </c>
      <c r="AP9" s="47">
        <v>1222</v>
      </c>
      <c r="AQ9" s="47">
        <v>150</v>
      </c>
      <c r="AR9" s="47">
        <v>1372</v>
      </c>
      <c r="AS9" s="47">
        <v>143</v>
      </c>
      <c r="AU9" s="184" t="s">
        <v>19</v>
      </c>
      <c r="AV9" s="185"/>
      <c r="AW9" s="47">
        <v>1862</v>
      </c>
      <c r="AX9" s="47">
        <v>663</v>
      </c>
      <c r="AY9" s="47">
        <v>24</v>
      </c>
      <c r="AZ9" s="47">
        <v>30</v>
      </c>
      <c r="BA9" s="47">
        <v>2579</v>
      </c>
      <c r="BB9" s="47">
        <v>1630</v>
      </c>
      <c r="BC9" s="47">
        <v>929</v>
      </c>
      <c r="BD9" s="47">
        <v>1298</v>
      </c>
      <c r="BE9" s="47">
        <v>103</v>
      </c>
      <c r="BF9" s="47">
        <v>249</v>
      </c>
      <c r="BG9" s="47">
        <v>455</v>
      </c>
      <c r="BH9" s="47">
        <v>530</v>
      </c>
    </row>
    <row r="10" spans="1:68" s="182" customFormat="1" ht="17.25" customHeight="1">
      <c r="A10" s="184" t="s">
        <v>28</v>
      </c>
      <c r="B10" s="185"/>
      <c r="C10" s="47">
        <v>9692</v>
      </c>
      <c r="D10" s="1403">
        <f t="shared" si="0"/>
        <v>5203</v>
      </c>
      <c r="E10" s="47">
        <v>4489</v>
      </c>
      <c r="F10" s="47">
        <v>9848</v>
      </c>
      <c r="G10" s="1404">
        <f t="shared" si="1"/>
        <v>5236</v>
      </c>
      <c r="H10" s="47">
        <v>4612</v>
      </c>
      <c r="I10" s="47">
        <v>6214</v>
      </c>
      <c r="J10" s="1404">
        <f t="shared" si="2"/>
        <v>3484</v>
      </c>
      <c r="K10" s="47">
        <v>2730</v>
      </c>
      <c r="L10" s="47">
        <v>5105</v>
      </c>
      <c r="M10" s="1404">
        <f t="shared" si="3"/>
        <v>2881</v>
      </c>
      <c r="N10" s="47">
        <v>2224</v>
      </c>
      <c r="O10" s="47">
        <v>30859</v>
      </c>
      <c r="P10" s="47">
        <v>14055</v>
      </c>
      <c r="R10" s="184" t="s">
        <v>28</v>
      </c>
      <c r="S10" s="186"/>
      <c r="T10" s="47">
        <v>2403</v>
      </c>
      <c r="U10" s="1404">
        <f t="shared" si="4"/>
        <v>1194</v>
      </c>
      <c r="V10" s="47">
        <v>1209</v>
      </c>
      <c r="W10" s="47">
        <v>1182</v>
      </c>
      <c r="X10" s="1404">
        <f t="shared" si="5"/>
        <v>640</v>
      </c>
      <c r="Y10" s="47">
        <v>542</v>
      </c>
      <c r="Z10" s="47">
        <v>1256</v>
      </c>
      <c r="AA10" s="1404">
        <f t="shared" si="6"/>
        <v>672</v>
      </c>
      <c r="AB10" s="47">
        <v>584</v>
      </c>
      <c r="AC10" s="47">
        <v>1534</v>
      </c>
      <c r="AD10" s="1404">
        <f t="shared" si="7"/>
        <v>792</v>
      </c>
      <c r="AE10" s="47">
        <v>742</v>
      </c>
      <c r="AF10" s="47">
        <v>6375</v>
      </c>
      <c r="AG10" s="47">
        <v>3077</v>
      </c>
      <c r="AH10" s="183"/>
      <c r="AI10" s="184" t="s">
        <v>28</v>
      </c>
      <c r="AJ10" s="185"/>
      <c r="AK10" s="47">
        <v>175</v>
      </c>
      <c r="AL10" s="47">
        <v>180</v>
      </c>
      <c r="AM10" s="47">
        <v>122</v>
      </c>
      <c r="AN10" s="47">
        <v>101</v>
      </c>
      <c r="AO10" s="47">
        <v>578</v>
      </c>
      <c r="AP10" s="47">
        <v>353</v>
      </c>
      <c r="AQ10" s="47">
        <v>146</v>
      </c>
      <c r="AR10" s="47">
        <v>499</v>
      </c>
      <c r="AS10" s="47">
        <v>59</v>
      </c>
      <c r="AU10" s="184" t="s">
        <v>28</v>
      </c>
      <c r="AV10" s="185"/>
      <c r="AW10" s="47">
        <v>388</v>
      </c>
      <c r="AX10" s="47">
        <v>334</v>
      </c>
      <c r="AY10" s="47">
        <v>22</v>
      </c>
      <c r="AZ10" s="47">
        <v>3</v>
      </c>
      <c r="BA10" s="47">
        <v>747</v>
      </c>
      <c r="BB10" s="47">
        <v>252</v>
      </c>
      <c r="BC10" s="47">
        <v>294</v>
      </c>
      <c r="BD10" s="47">
        <v>409</v>
      </c>
      <c r="BE10" s="47">
        <v>12</v>
      </c>
      <c r="BF10" s="47">
        <v>32</v>
      </c>
      <c r="BG10" s="47">
        <v>57</v>
      </c>
      <c r="BH10" s="47">
        <v>71</v>
      </c>
    </row>
    <row r="11" spans="1:68" s="182" customFormat="1" ht="17.25" customHeight="1">
      <c r="A11" s="184" t="s">
        <v>35</v>
      </c>
      <c r="B11" s="185"/>
      <c r="C11" s="47">
        <v>3570</v>
      </c>
      <c r="D11" s="1403">
        <f t="shared" si="0"/>
        <v>1707</v>
      </c>
      <c r="E11" s="47">
        <v>1863</v>
      </c>
      <c r="F11" s="47">
        <v>1756</v>
      </c>
      <c r="G11" s="1404">
        <f t="shared" si="1"/>
        <v>875</v>
      </c>
      <c r="H11" s="47">
        <v>881</v>
      </c>
      <c r="I11" s="47">
        <v>1286</v>
      </c>
      <c r="J11" s="1404">
        <f t="shared" si="2"/>
        <v>685</v>
      </c>
      <c r="K11" s="47">
        <v>601</v>
      </c>
      <c r="L11" s="47">
        <v>1171</v>
      </c>
      <c r="M11" s="1404">
        <f t="shared" si="3"/>
        <v>617</v>
      </c>
      <c r="N11" s="47">
        <v>554</v>
      </c>
      <c r="O11" s="47">
        <v>7783</v>
      </c>
      <c r="P11" s="47">
        <v>3899</v>
      </c>
      <c r="R11" s="184" t="s">
        <v>35</v>
      </c>
      <c r="S11" s="186"/>
      <c r="T11" s="47">
        <v>601</v>
      </c>
      <c r="U11" s="1404">
        <f t="shared" si="4"/>
        <v>282</v>
      </c>
      <c r="V11" s="47">
        <v>319</v>
      </c>
      <c r="W11" s="47">
        <v>270</v>
      </c>
      <c r="X11" s="1404">
        <f t="shared" si="5"/>
        <v>129</v>
      </c>
      <c r="Y11" s="47">
        <v>141</v>
      </c>
      <c r="Z11" s="47">
        <v>194</v>
      </c>
      <c r="AA11" s="1404">
        <f t="shared" si="6"/>
        <v>98</v>
      </c>
      <c r="AB11" s="47">
        <v>96</v>
      </c>
      <c r="AC11" s="47">
        <v>273</v>
      </c>
      <c r="AD11" s="1404">
        <f t="shared" si="7"/>
        <v>155</v>
      </c>
      <c r="AE11" s="47">
        <v>118</v>
      </c>
      <c r="AF11" s="47">
        <v>1338</v>
      </c>
      <c r="AG11" s="47">
        <v>674</v>
      </c>
      <c r="AH11" s="183"/>
      <c r="AI11" s="184" t="s">
        <v>35</v>
      </c>
      <c r="AJ11" s="185"/>
      <c r="AK11" s="47">
        <v>48</v>
      </c>
      <c r="AL11" s="47">
        <v>28</v>
      </c>
      <c r="AM11" s="47">
        <v>26</v>
      </c>
      <c r="AN11" s="47">
        <v>23</v>
      </c>
      <c r="AO11" s="47">
        <v>125</v>
      </c>
      <c r="AP11" s="47">
        <v>74</v>
      </c>
      <c r="AQ11" s="47">
        <v>20</v>
      </c>
      <c r="AR11" s="47">
        <v>94</v>
      </c>
      <c r="AS11" s="47">
        <v>18</v>
      </c>
      <c r="AU11" s="184" t="s">
        <v>35</v>
      </c>
      <c r="AV11" s="185"/>
      <c r="AW11" s="47">
        <v>117</v>
      </c>
      <c r="AX11" s="47">
        <v>22</v>
      </c>
      <c r="AY11" s="47">
        <v>6</v>
      </c>
      <c r="AZ11" s="47">
        <v>0</v>
      </c>
      <c r="BA11" s="47">
        <v>145</v>
      </c>
      <c r="BB11" s="47">
        <v>55</v>
      </c>
      <c r="BC11" s="47">
        <v>59</v>
      </c>
      <c r="BD11" s="47">
        <v>82</v>
      </c>
      <c r="BE11" s="47">
        <v>2</v>
      </c>
      <c r="BF11" s="47">
        <v>2</v>
      </c>
      <c r="BG11" s="47">
        <v>16</v>
      </c>
      <c r="BH11" s="47">
        <v>27</v>
      </c>
    </row>
    <row r="12" spans="1:68" s="182" customFormat="1" ht="17.25" customHeight="1">
      <c r="A12" s="184" t="s">
        <v>40</v>
      </c>
      <c r="B12" s="185"/>
      <c r="C12" s="47">
        <v>2200</v>
      </c>
      <c r="D12" s="1403">
        <f t="shared" si="0"/>
        <v>1188</v>
      </c>
      <c r="E12" s="47">
        <v>1012</v>
      </c>
      <c r="F12" s="47">
        <v>1581</v>
      </c>
      <c r="G12" s="1404">
        <f t="shared" si="1"/>
        <v>948</v>
      </c>
      <c r="H12" s="47">
        <v>633</v>
      </c>
      <c r="I12" s="47">
        <v>1197</v>
      </c>
      <c r="J12" s="1404">
        <f t="shared" si="2"/>
        <v>677</v>
      </c>
      <c r="K12" s="47">
        <v>520</v>
      </c>
      <c r="L12" s="47">
        <v>1125</v>
      </c>
      <c r="M12" s="1404">
        <f t="shared" si="3"/>
        <v>654</v>
      </c>
      <c r="N12" s="47">
        <v>471</v>
      </c>
      <c r="O12" s="47">
        <v>6103</v>
      </c>
      <c r="P12" s="47">
        <v>2636</v>
      </c>
      <c r="R12" s="184" t="s">
        <v>40</v>
      </c>
      <c r="S12" s="186"/>
      <c r="T12" s="47">
        <v>241</v>
      </c>
      <c r="U12" s="1404">
        <f t="shared" si="4"/>
        <v>133</v>
      </c>
      <c r="V12" s="47">
        <v>108</v>
      </c>
      <c r="W12" s="47">
        <v>250</v>
      </c>
      <c r="X12" s="1404">
        <f t="shared" si="5"/>
        <v>132</v>
      </c>
      <c r="Y12" s="47">
        <v>118</v>
      </c>
      <c r="Z12" s="47">
        <v>183</v>
      </c>
      <c r="AA12" s="1404">
        <f t="shared" si="6"/>
        <v>96</v>
      </c>
      <c r="AB12" s="47">
        <v>87</v>
      </c>
      <c r="AC12" s="47">
        <v>300</v>
      </c>
      <c r="AD12" s="1404">
        <f t="shared" si="7"/>
        <v>184</v>
      </c>
      <c r="AE12" s="47">
        <v>116</v>
      </c>
      <c r="AF12" s="47">
        <v>974</v>
      </c>
      <c r="AG12" s="47">
        <v>429</v>
      </c>
      <c r="AH12" s="183"/>
      <c r="AI12" s="184" t="s">
        <v>40</v>
      </c>
      <c r="AJ12" s="185"/>
      <c r="AK12" s="47">
        <v>35</v>
      </c>
      <c r="AL12" s="47">
        <v>34</v>
      </c>
      <c r="AM12" s="47">
        <v>31</v>
      </c>
      <c r="AN12" s="47">
        <v>26</v>
      </c>
      <c r="AO12" s="47">
        <v>126</v>
      </c>
      <c r="AP12" s="47">
        <v>102</v>
      </c>
      <c r="AQ12" s="47">
        <v>26</v>
      </c>
      <c r="AR12" s="47">
        <v>128</v>
      </c>
      <c r="AS12" s="47">
        <v>23</v>
      </c>
      <c r="AU12" s="184" t="s">
        <v>40</v>
      </c>
      <c r="AV12" s="185"/>
      <c r="AW12" s="47">
        <v>162</v>
      </c>
      <c r="AX12" s="47">
        <v>11</v>
      </c>
      <c r="AY12" s="47">
        <v>12</v>
      </c>
      <c r="AZ12" s="47">
        <v>1</v>
      </c>
      <c r="BA12" s="47">
        <v>186</v>
      </c>
      <c r="BB12" s="47">
        <v>66</v>
      </c>
      <c r="BC12" s="47">
        <v>87</v>
      </c>
      <c r="BD12" s="47">
        <v>94</v>
      </c>
      <c r="BE12" s="47">
        <v>5</v>
      </c>
      <c r="BF12" s="47">
        <v>0</v>
      </c>
      <c r="BG12" s="47">
        <v>14</v>
      </c>
      <c r="BH12" s="47">
        <v>58</v>
      </c>
    </row>
    <row r="13" spans="1:68" s="182" customFormat="1" ht="17.25" customHeight="1">
      <c r="A13" s="184" t="s">
        <v>44</v>
      </c>
      <c r="B13" s="185"/>
      <c r="C13" s="47">
        <v>8814</v>
      </c>
      <c r="D13" s="1403">
        <f t="shared" si="0"/>
        <v>4376</v>
      </c>
      <c r="E13" s="47">
        <v>4438</v>
      </c>
      <c r="F13" s="47">
        <v>5909</v>
      </c>
      <c r="G13" s="1404">
        <f t="shared" si="1"/>
        <v>3103</v>
      </c>
      <c r="H13" s="47">
        <v>2806</v>
      </c>
      <c r="I13" s="47">
        <v>4411</v>
      </c>
      <c r="J13" s="1404">
        <f t="shared" si="2"/>
        <v>2440</v>
      </c>
      <c r="K13" s="47">
        <v>1971</v>
      </c>
      <c r="L13" s="47">
        <v>4203</v>
      </c>
      <c r="M13" s="1404">
        <f t="shared" si="3"/>
        <v>2398</v>
      </c>
      <c r="N13" s="47">
        <v>1805</v>
      </c>
      <c r="O13" s="47">
        <v>23337</v>
      </c>
      <c r="P13" s="47">
        <v>11020</v>
      </c>
      <c r="R13" s="184" t="s">
        <v>44</v>
      </c>
      <c r="S13" s="186"/>
      <c r="T13" s="47">
        <v>1543</v>
      </c>
      <c r="U13" s="1404">
        <f t="shared" si="4"/>
        <v>700</v>
      </c>
      <c r="V13" s="47">
        <v>843</v>
      </c>
      <c r="W13" s="47">
        <v>861</v>
      </c>
      <c r="X13" s="1404">
        <f t="shared" si="5"/>
        <v>439</v>
      </c>
      <c r="Y13" s="47">
        <v>422</v>
      </c>
      <c r="Z13" s="47">
        <v>527</v>
      </c>
      <c r="AA13" s="1404">
        <f t="shared" si="6"/>
        <v>291</v>
      </c>
      <c r="AB13" s="47">
        <v>236</v>
      </c>
      <c r="AC13" s="47">
        <v>1060</v>
      </c>
      <c r="AD13" s="1404">
        <f t="shared" si="7"/>
        <v>638</v>
      </c>
      <c r="AE13" s="47">
        <v>422</v>
      </c>
      <c r="AF13" s="47">
        <v>3991</v>
      </c>
      <c r="AG13" s="47">
        <v>1923</v>
      </c>
      <c r="AH13" s="183"/>
      <c r="AI13" s="184" t="s">
        <v>44</v>
      </c>
      <c r="AJ13" s="185"/>
      <c r="AK13" s="47">
        <v>134</v>
      </c>
      <c r="AL13" s="47">
        <v>106</v>
      </c>
      <c r="AM13" s="47">
        <v>89</v>
      </c>
      <c r="AN13" s="47">
        <v>82</v>
      </c>
      <c r="AO13" s="47">
        <v>411</v>
      </c>
      <c r="AP13" s="47">
        <v>264</v>
      </c>
      <c r="AQ13" s="47">
        <v>62</v>
      </c>
      <c r="AR13" s="47">
        <v>326</v>
      </c>
      <c r="AS13" s="47">
        <v>63</v>
      </c>
      <c r="AU13" s="184" t="s">
        <v>44</v>
      </c>
      <c r="AV13" s="185"/>
      <c r="AW13" s="47">
        <v>574</v>
      </c>
      <c r="AX13" s="47">
        <v>63</v>
      </c>
      <c r="AY13" s="47">
        <v>34</v>
      </c>
      <c r="AZ13" s="47">
        <v>1</v>
      </c>
      <c r="BA13" s="47">
        <v>672</v>
      </c>
      <c r="BB13" s="47">
        <v>277</v>
      </c>
      <c r="BC13" s="47">
        <v>279</v>
      </c>
      <c r="BD13" s="47">
        <v>342</v>
      </c>
      <c r="BE13" s="47">
        <v>29</v>
      </c>
      <c r="BF13" s="47">
        <v>22</v>
      </c>
      <c r="BG13" s="47">
        <v>253</v>
      </c>
      <c r="BH13" s="47">
        <v>154</v>
      </c>
    </row>
    <row r="14" spans="1:68" s="182" customFormat="1" ht="17.25" customHeight="1">
      <c r="A14" s="184" t="s">
        <v>54</v>
      </c>
      <c r="B14" s="185"/>
      <c r="C14" s="47">
        <v>5726</v>
      </c>
      <c r="D14" s="1403">
        <f t="shared" si="0"/>
        <v>3482</v>
      </c>
      <c r="E14" s="47">
        <v>2244</v>
      </c>
      <c r="F14" s="47">
        <v>3390</v>
      </c>
      <c r="G14" s="1404">
        <f t="shared" si="1"/>
        <v>2123</v>
      </c>
      <c r="H14" s="47">
        <v>1267</v>
      </c>
      <c r="I14" s="47">
        <v>2770</v>
      </c>
      <c r="J14" s="1404">
        <f t="shared" si="2"/>
        <v>1738</v>
      </c>
      <c r="K14" s="47">
        <v>1032</v>
      </c>
      <c r="L14" s="47">
        <v>2424</v>
      </c>
      <c r="M14" s="1404">
        <f t="shared" si="3"/>
        <v>1532</v>
      </c>
      <c r="N14" s="47">
        <v>892</v>
      </c>
      <c r="O14" s="47">
        <v>14310</v>
      </c>
      <c r="P14" s="47">
        <v>5435</v>
      </c>
      <c r="R14" s="184" t="s">
        <v>54</v>
      </c>
      <c r="S14" s="186"/>
      <c r="T14" s="47">
        <v>1192</v>
      </c>
      <c r="U14" s="1404">
        <f t="shared" si="4"/>
        <v>632</v>
      </c>
      <c r="V14" s="47">
        <v>560</v>
      </c>
      <c r="W14" s="47">
        <v>566</v>
      </c>
      <c r="X14" s="1404">
        <f t="shared" si="5"/>
        <v>347</v>
      </c>
      <c r="Y14" s="47">
        <v>219</v>
      </c>
      <c r="Z14" s="47">
        <v>343</v>
      </c>
      <c r="AA14" s="1404">
        <f t="shared" si="6"/>
        <v>204</v>
      </c>
      <c r="AB14" s="47">
        <v>139</v>
      </c>
      <c r="AC14" s="47">
        <v>893</v>
      </c>
      <c r="AD14" s="1404">
        <f t="shared" si="7"/>
        <v>560</v>
      </c>
      <c r="AE14" s="47">
        <v>333</v>
      </c>
      <c r="AF14" s="47">
        <v>2994</v>
      </c>
      <c r="AG14" s="47">
        <v>1251</v>
      </c>
      <c r="AH14" s="183"/>
      <c r="AI14" s="184" t="s">
        <v>54</v>
      </c>
      <c r="AJ14" s="185"/>
      <c r="AK14" s="47">
        <v>96</v>
      </c>
      <c r="AL14" s="47">
        <v>70</v>
      </c>
      <c r="AM14" s="47">
        <v>58</v>
      </c>
      <c r="AN14" s="47">
        <v>51</v>
      </c>
      <c r="AO14" s="47">
        <v>275</v>
      </c>
      <c r="AP14" s="47">
        <v>205</v>
      </c>
      <c r="AQ14" s="47">
        <v>49</v>
      </c>
      <c r="AR14" s="47">
        <v>254</v>
      </c>
      <c r="AS14" s="47">
        <v>43</v>
      </c>
      <c r="AU14" s="184" t="s">
        <v>54</v>
      </c>
      <c r="AV14" s="185"/>
      <c r="AW14" s="47">
        <v>209</v>
      </c>
      <c r="AX14" s="47">
        <v>141</v>
      </c>
      <c r="AY14" s="47">
        <v>17</v>
      </c>
      <c r="AZ14" s="47">
        <v>1</v>
      </c>
      <c r="BA14" s="47">
        <v>368</v>
      </c>
      <c r="BB14" s="47">
        <v>117</v>
      </c>
      <c r="BC14" s="47">
        <v>139</v>
      </c>
      <c r="BD14" s="47">
        <v>220</v>
      </c>
      <c r="BE14" s="47">
        <v>4</v>
      </c>
      <c r="BF14" s="47">
        <v>5</v>
      </c>
      <c r="BG14" s="47">
        <v>28</v>
      </c>
      <c r="BH14" s="47">
        <v>39</v>
      </c>
    </row>
    <row r="15" spans="1:68" s="182" customFormat="1" ht="17.25" customHeight="1">
      <c r="A15" s="184" t="s">
        <v>60</v>
      </c>
      <c r="B15" s="185"/>
      <c r="C15" s="47">
        <v>10636</v>
      </c>
      <c r="D15" s="1403">
        <f t="shared" si="0"/>
        <v>5286</v>
      </c>
      <c r="E15" s="47">
        <v>5350</v>
      </c>
      <c r="F15" s="47">
        <v>8640</v>
      </c>
      <c r="G15" s="1404">
        <f t="shared" si="1"/>
        <v>4284</v>
      </c>
      <c r="H15" s="47">
        <v>4356</v>
      </c>
      <c r="I15" s="47">
        <v>5605</v>
      </c>
      <c r="J15" s="1404">
        <f t="shared" si="2"/>
        <v>2875</v>
      </c>
      <c r="K15" s="47">
        <v>2730</v>
      </c>
      <c r="L15" s="47">
        <v>4854</v>
      </c>
      <c r="M15" s="1404">
        <f t="shared" si="3"/>
        <v>2454</v>
      </c>
      <c r="N15" s="47">
        <v>2400</v>
      </c>
      <c r="O15" s="47">
        <v>29735</v>
      </c>
      <c r="P15" s="47">
        <v>14836</v>
      </c>
      <c r="R15" s="184" t="s">
        <v>60</v>
      </c>
      <c r="S15" s="186"/>
      <c r="T15" s="47">
        <v>2688</v>
      </c>
      <c r="U15" s="1404">
        <f t="shared" si="4"/>
        <v>1370</v>
      </c>
      <c r="V15" s="47">
        <v>1318</v>
      </c>
      <c r="W15" s="47">
        <v>1406</v>
      </c>
      <c r="X15" s="1404">
        <f t="shared" si="5"/>
        <v>724</v>
      </c>
      <c r="Y15" s="47">
        <v>682</v>
      </c>
      <c r="Z15" s="47">
        <v>1011</v>
      </c>
      <c r="AA15" s="1404">
        <f t="shared" si="6"/>
        <v>528</v>
      </c>
      <c r="AB15" s="47">
        <v>483</v>
      </c>
      <c r="AC15" s="47">
        <v>1399</v>
      </c>
      <c r="AD15" s="1404">
        <f t="shared" si="7"/>
        <v>668</v>
      </c>
      <c r="AE15" s="47">
        <v>731</v>
      </c>
      <c r="AF15" s="47">
        <v>6504</v>
      </c>
      <c r="AG15" s="47">
        <v>3214</v>
      </c>
      <c r="AH15" s="183"/>
      <c r="AI15" s="184" t="s">
        <v>60</v>
      </c>
      <c r="AJ15" s="185"/>
      <c r="AK15" s="47">
        <v>194</v>
      </c>
      <c r="AL15" s="47">
        <v>163</v>
      </c>
      <c r="AM15" s="47">
        <v>117</v>
      </c>
      <c r="AN15" s="47">
        <v>101</v>
      </c>
      <c r="AO15" s="47">
        <v>575</v>
      </c>
      <c r="AP15" s="47">
        <v>365</v>
      </c>
      <c r="AQ15" s="47">
        <v>95</v>
      </c>
      <c r="AR15" s="47">
        <v>460</v>
      </c>
      <c r="AS15" s="47">
        <v>62</v>
      </c>
      <c r="AU15" s="184" t="s">
        <v>60</v>
      </c>
      <c r="AV15" s="185"/>
      <c r="AW15" s="47">
        <v>522</v>
      </c>
      <c r="AX15" s="47">
        <v>257</v>
      </c>
      <c r="AY15" s="47">
        <v>36</v>
      </c>
      <c r="AZ15" s="47">
        <v>3</v>
      </c>
      <c r="BA15" s="47">
        <v>818</v>
      </c>
      <c r="BB15" s="47">
        <v>448</v>
      </c>
      <c r="BC15" s="47">
        <v>287</v>
      </c>
      <c r="BD15" s="47">
        <v>495</v>
      </c>
      <c r="BE15" s="47">
        <v>22</v>
      </c>
      <c r="BF15" s="47">
        <v>14</v>
      </c>
      <c r="BG15" s="47">
        <v>89</v>
      </c>
      <c r="BH15" s="47">
        <v>89</v>
      </c>
    </row>
    <row r="16" spans="1:68" s="182" customFormat="1" ht="17.25" customHeight="1">
      <c r="A16" s="184" t="s">
        <v>68</v>
      </c>
      <c r="B16" s="185"/>
      <c r="C16" s="47">
        <v>1896</v>
      </c>
      <c r="D16" s="1403">
        <f t="shared" si="0"/>
        <v>1000</v>
      </c>
      <c r="E16" s="47">
        <v>896</v>
      </c>
      <c r="F16" s="47">
        <v>1633</v>
      </c>
      <c r="G16" s="1404">
        <f t="shared" si="1"/>
        <v>848</v>
      </c>
      <c r="H16" s="47">
        <v>785</v>
      </c>
      <c r="I16" s="47">
        <v>1284</v>
      </c>
      <c r="J16" s="1404">
        <f t="shared" si="2"/>
        <v>676</v>
      </c>
      <c r="K16" s="47">
        <v>608</v>
      </c>
      <c r="L16" s="47">
        <v>858</v>
      </c>
      <c r="M16" s="1404">
        <f t="shared" si="3"/>
        <v>415</v>
      </c>
      <c r="N16" s="47">
        <v>443</v>
      </c>
      <c r="O16" s="47">
        <v>5671</v>
      </c>
      <c r="P16" s="47">
        <v>2732</v>
      </c>
      <c r="R16" s="184" t="s">
        <v>68</v>
      </c>
      <c r="S16" s="186"/>
      <c r="T16" s="47">
        <v>476</v>
      </c>
      <c r="U16" s="1404">
        <f t="shared" si="4"/>
        <v>237</v>
      </c>
      <c r="V16" s="47">
        <v>239</v>
      </c>
      <c r="W16" s="47">
        <v>331</v>
      </c>
      <c r="X16" s="1404">
        <f t="shared" si="5"/>
        <v>164</v>
      </c>
      <c r="Y16" s="47">
        <v>167</v>
      </c>
      <c r="Z16" s="47">
        <v>198</v>
      </c>
      <c r="AA16" s="1404">
        <f t="shared" si="6"/>
        <v>96</v>
      </c>
      <c r="AB16" s="47">
        <v>102</v>
      </c>
      <c r="AC16" s="47">
        <v>375</v>
      </c>
      <c r="AD16" s="1404">
        <f t="shared" si="7"/>
        <v>190</v>
      </c>
      <c r="AE16" s="47">
        <v>185</v>
      </c>
      <c r="AF16" s="47">
        <v>1380</v>
      </c>
      <c r="AG16" s="47">
        <v>693</v>
      </c>
      <c r="AH16" s="183"/>
      <c r="AI16" s="184" t="s">
        <v>68</v>
      </c>
      <c r="AJ16" s="185"/>
      <c r="AK16" s="47">
        <v>40</v>
      </c>
      <c r="AL16" s="47">
        <v>33</v>
      </c>
      <c r="AM16" s="47">
        <v>30</v>
      </c>
      <c r="AN16" s="47">
        <v>25</v>
      </c>
      <c r="AO16" s="47">
        <v>128</v>
      </c>
      <c r="AP16" s="47">
        <v>82</v>
      </c>
      <c r="AQ16" s="47">
        <v>19</v>
      </c>
      <c r="AR16" s="47">
        <v>101</v>
      </c>
      <c r="AS16" s="47">
        <v>18</v>
      </c>
      <c r="AU16" s="184" t="s">
        <v>68</v>
      </c>
      <c r="AV16" s="185"/>
      <c r="AW16" s="47">
        <v>124</v>
      </c>
      <c r="AX16" s="47">
        <v>58</v>
      </c>
      <c r="AY16" s="47">
        <v>6</v>
      </c>
      <c r="AZ16" s="47">
        <v>1</v>
      </c>
      <c r="BA16" s="47">
        <v>189</v>
      </c>
      <c r="BB16" s="47">
        <v>75</v>
      </c>
      <c r="BC16" s="47">
        <v>84</v>
      </c>
      <c r="BD16" s="47">
        <v>103</v>
      </c>
      <c r="BE16" s="47">
        <v>2</v>
      </c>
      <c r="BF16" s="47">
        <v>0</v>
      </c>
      <c r="BG16" s="47">
        <v>18</v>
      </c>
      <c r="BH16" s="47">
        <v>9</v>
      </c>
    </row>
    <row r="17" spans="1:68" s="182" customFormat="1" ht="17.25" customHeight="1">
      <c r="A17" s="184" t="s">
        <v>72</v>
      </c>
      <c r="B17" s="185"/>
      <c r="C17" s="47">
        <v>3370</v>
      </c>
      <c r="D17" s="1403">
        <f t="shared" si="0"/>
        <v>1750</v>
      </c>
      <c r="E17" s="47">
        <v>1620</v>
      </c>
      <c r="F17" s="47">
        <v>3911</v>
      </c>
      <c r="G17" s="1404">
        <f t="shared" si="1"/>
        <v>2070</v>
      </c>
      <c r="H17" s="47">
        <v>1841</v>
      </c>
      <c r="I17" s="47">
        <v>3057</v>
      </c>
      <c r="J17" s="1404">
        <f t="shared" si="2"/>
        <v>1682</v>
      </c>
      <c r="K17" s="47">
        <v>1375</v>
      </c>
      <c r="L17" s="47">
        <v>2171</v>
      </c>
      <c r="M17" s="1404">
        <f t="shared" si="3"/>
        <v>1232</v>
      </c>
      <c r="N17" s="47">
        <v>939</v>
      </c>
      <c r="O17" s="47">
        <v>12509</v>
      </c>
      <c r="P17" s="47">
        <v>5775</v>
      </c>
      <c r="R17" s="184" t="s">
        <v>72</v>
      </c>
      <c r="S17" s="186"/>
      <c r="T17" s="47">
        <v>687</v>
      </c>
      <c r="U17" s="1404">
        <f t="shared" si="4"/>
        <v>363</v>
      </c>
      <c r="V17" s="47">
        <v>324</v>
      </c>
      <c r="W17" s="47">
        <v>621</v>
      </c>
      <c r="X17" s="1404">
        <f t="shared" si="5"/>
        <v>299</v>
      </c>
      <c r="Y17" s="47">
        <v>322</v>
      </c>
      <c r="Z17" s="47">
        <v>440</v>
      </c>
      <c r="AA17" s="1404">
        <f t="shared" si="6"/>
        <v>241</v>
      </c>
      <c r="AB17" s="47">
        <v>199</v>
      </c>
      <c r="AC17" s="47">
        <v>543</v>
      </c>
      <c r="AD17" s="1404">
        <f t="shared" si="7"/>
        <v>286</v>
      </c>
      <c r="AE17" s="47">
        <v>257</v>
      </c>
      <c r="AF17" s="47">
        <v>2291</v>
      </c>
      <c r="AG17" s="47">
        <v>1102</v>
      </c>
      <c r="AH17" s="183"/>
      <c r="AI17" s="184" t="s">
        <v>72</v>
      </c>
      <c r="AJ17" s="185"/>
      <c r="AK17" s="47">
        <v>66</v>
      </c>
      <c r="AL17" s="47">
        <v>88</v>
      </c>
      <c r="AM17" s="47">
        <v>68</v>
      </c>
      <c r="AN17" s="47">
        <v>53</v>
      </c>
      <c r="AO17" s="47">
        <v>275</v>
      </c>
      <c r="AP17" s="47">
        <v>190</v>
      </c>
      <c r="AQ17" s="47">
        <v>24</v>
      </c>
      <c r="AR17" s="47">
        <v>214</v>
      </c>
      <c r="AS17" s="47">
        <v>30</v>
      </c>
      <c r="AU17" s="184" t="s">
        <v>72</v>
      </c>
      <c r="AV17" s="185"/>
      <c r="AW17" s="47">
        <v>363</v>
      </c>
      <c r="AX17" s="47">
        <v>71</v>
      </c>
      <c r="AY17" s="47">
        <v>1</v>
      </c>
      <c r="AZ17" s="47">
        <v>1</v>
      </c>
      <c r="BA17" s="47">
        <v>436</v>
      </c>
      <c r="BB17" s="47">
        <v>218</v>
      </c>
      <c r="BC17" s="47">
        <v>185</v>
      </c>
      <c r="BD17" s="47">
        <v>232</v>
      </c>
      <c r="BE17" s="47">
        <v>15</v>
      </c>
      <c r="BF17" s="47">
        <v>4</v>
      </c>
      <c r="BG17" s="47">
        <v>68</v>
      </c>
      <c r="BH17" s="47">
        <v>89</v>
      </c>
    </row>
    <row r="18" spans="1:68" s="182" customFormat="1" ht="17.25" customHeight="1">
      <c r="A18" s="184" t="s">
        <v>79</v>
      </c>
      <c r="B18" s="185"/>
      <c r="C18" s="47">
        <v>2879</v>
      </c>
      <c r="D18" s="1403">
        <f t="shared" si="0"/>
        <v>1523</v>
      </c>
      <c r="E18" s="47">
        <v>1356</v>
      </c>
      <c r="F18" s="47">
        <v>2294</v>
      </c>
      <c r="G18" s="1404">
        <f t="shared" si="1"/>
        <v>1203</v>
      </c>
      <c r="H18" s="47">
        <v>1091</v>
      </c>
      <c r="I18" s="47">
        <v>1791</v>
      </c>
      <c r="J18" s="1404">
        <f t="shared" si="2"/>
        <v>909</v>
      </c>
      <c r="K18" s="47">
        <v>882</v>
      </c>
      <c r="L18" s="47">
        <v>1465</v>
      </c>
      <c r="M18" s="1404">
        <f t="shared" si="3"/>
        <v>802</v>
      </c>
      <c r="N18" s="47">
        <v>663</v>
      </c>
      <c r="O18" s="47">
        <v>8429</v>
      </c>
      <c r="P18" s="47">
        <v>3992</v>
      </c>
      <c r="R18" s="184" t="s">
        <v>79</v>
      </c>
      <c r="S18" s="186"/>
      <c r="T18" s="47">
        <v>214</v>
      </c>
      <c r="U18" s="1404">
        <f t="shared" si="4"/>
        <v>122</v>
      </c>
      <c r="V18" s="47">
        <v>92</v>
      </c>
      <c r="W18" s="47">
        <v>204</v>
      </c>
      <c r="X18" s="1404">
        <f t="shared" si="5"/>
        <v>106</v>
      </c>
      <c r="Y18" s="47">
        <v>98</v>
      </c>
      <c r="Z18" s="47">
        <v>217</v>
      </c>
      <c r="AA18" s="1404">
        <f t="shared" si="6"/>
        <v>95</v>
      </c>
      <c r="AB18" s="47">
        <v>122</v>
      </c>
      <c r="AC18" s="47">
        <v>141</v>
      </c>
      <c r="AD18" s="1404">
        <f t="shared" si="7"/>
        <v>83</v>
      </c>
      <c r="AE18" s="47">
        <v>58</v>
      </c>
      <c r="AF18" s="47">
        <v>776</v>
      </c>
      <c r="AG18" s="47">
        <v>370</v>
      </c>
      <c r="AH18" s="183"/>
      <c r="AI18" s="184" t="s">
        <v>79</v>
      </c>
      <c r="AJ18" s="185"/>
      <c r="AK18" s="47">
        <v>58</v>
      </c>
      <c r="AL18" s="47">
        <v>50</v>
      </c>
      <c r="AM18" s="47">
        <v>42</v>
      </c>
      <c r="AN18" s="47">
        <v>37</v>
      </c>
      <c r="AO18" s="47">
        <v>187</v>
      </c>
      <c r="AP18" s="47">
        <v>146</v>
      </c>
      <c r="AQ18" s="47">
        <v>30</v>
      </c>
      <c r="AR18" s="47">
        <v>176</v>
      </c>
      <c r="AS18" s="47">
        <v>25</v>
      </c>
      <c r="AU18" s="184" t="s">
        <v>79</v>
      </c>
      <c r="AV18" s="185"/>
      <c r="AW18" s="47">
        <v>107</v>
      </c>
      <c r="AX18" s="47">
        <v>173</v>
      </c>
      <c r="AY18" s="47">
        <v>1</v>
      </c>
      <c r="AZ18" s="47">
        <v>0</v>
      </c>
      <c r="BA18" s="47">
        <v>281</v>
      </c>
      <c r="BB18" s="47">
        <v>147</v>
      </c>
      <c r="BC18" s="47">
        <v>101</v>
      </c>
      <c r="BD18" s="47">
        <v>166</v>
      </c>
      <c r="BE18" s="47">
        <v>6</v>
      </c>
      <c r="BF18" s="47">
        <v>8</v>
      </c>
      <c r="BG18" s="47">
        <v>10</v>
      </c>
      <c r="BH18" s="47">
        <v>24</v>
      </c>
    </row>
    <row r="19" spans="1:68" s="182" customFormat="1" ht="17.25" customHeight="1">
      <c r="A19" s="184" t="s">
        <v>82</v>
      </c>
      <c r="B19" s="185"/>
      <c r="C19" s="47">
        <v>4253</v>
      </c>
      <c r="D19" s="1403">
        <f t="shared" si="0"/>
        <v>2161</v>
      </c>
      <c r="E19" s="47">
        <v>2092</v>
      </c>
      <c r="F19" s="47">
        <v>4262</v>
      </c>
      <c r="G19" s="1404">
        <f t="shared" si="1"/>
        <v>2156</v>
      </c>
      <c r="H19" s="47">
        <v>2106</v>
      </c>
      <c r="I19" s="47">
        <v>3209</v>
      </c>
      <c r="J19" s="1404">
        <f t="shared" si="2"/>
        <v>1604</v>
      </c>
      <c r="K19" s="47">
        <v>1605</v>
      </c>
      <c r="L19" s="47">
        <v>2794</v>
      </c>
      <c r="M19" s="1404">
        <f t="shared" si="3"/>
        <v>1396</v>
      </c>
      <c r="N19" s="47">
        <v>1398</v>
      </c>
      <c r="O19" s="47">
        <v>14518</v>
      </c>
      <c r="P19" s="47">
        <v>7201</v>
      </c>
      <c r="R19" s="184" t="s">
        <v>82</v>
      </c>
      <c r="S19" s="186"/>
      <c r="T19" s="47">
        <v>369</v>
      </c>
      <c r="U19" s="1404">
        <f t="shared" si="4"/>
        <v>184</v>
      </c>
      <c r="V19" s="47">
        <v>185</v>
      </c>
      <c r="W19" s="47">
        <v>374</v>
      </c>
      <c r="X19" s="1404">
        <f t="shared" si="5"/>
        <v>190</v>
      </c>
      <c r="Y19" s="47">
        <v>184</v>
      </c>
      <c r="Z19" s="47">
        <v>398</v>
      </c>
      <c r="AA19" s="1404">
        <f t="shared" si="6"/>
        <v>181</v>
      </c>
      <c r="AB19" s="47">
        <v>217</v>
      </c>
      <c r="AC19" s="47">
        <v>723</v>
      </c>
      <c r="AD19" s="1404">
        <f t="shared" si="7"/>
        <v>346</v>
      </c>
      <c r="AE19" s="47">
        <v>377</v>
      </c>
      <c r="AF19" s="47">
        <v>1864</v>
      </c>
      <c r="AG19" s="47">
        <v>963</v>
      </c>
      <c r="AH19" s="183"/>
      <c r="AI19" s="184" t="s">
        <v>82</v>
      </c>
      <c r="AJ19" s="185"/>
      <c r="AK19" s="47">
        <v>62</v>
      </c>
      <c r="AL19" s="47">
        <v>73</v>
      </c>
      <c r="AM19" s="47">
        <v>61</v>
      </c>
      <c r="AN19" s="47">
        <v>58</v>
      </c>
      <c r="AO19" s="47">
        <v>254</v>
      </c>
      <c r="AP19" s="47">
        <v>231</v>
      </c>
      <c r="AQ19" s="47">
        <v>21</v>
      </c>
      <c r="AR19" s="47">
        <v>252</v>
      </c>
      <c r="AS19" s="47">
        <v>40</v>
      </c>
      <c r="AU19" s="184" t="s">
        <v>82</v>
      </c>
      <c r="AV19" s="185"/>
      <c r="AW19" s="47">
        <v>300</v>
      </c>
      <c r="AX19" s="47">
        <v>78</v>
      </c>
      <c r="AY19" s="47">
        <v>7</v>
      </c>
      <c r="AZ19" s="47">
        <v>9</v>
      </c>
      <c r="BA19" s="47">
        <v>394</v>
      </c>
      <c r="BB19" s="47">
        <v>137</v>
      </c>
      <c r="BC19" s="47">
        <v>170</v>
      </c>
      <c r="BD19" s="47">
        <v>206</v>
      </c>
      <c r="BE19" s="47">
        <v>12</v>
      </c>
      <c r="BF19" s="47">
        <v>6</v>
      </c>
      <c r="BG19" s="47">
        <v>14</v>
      </c>
      <c r="BH19" s="47">
        <v>56</v>
      </c>
    </row>
    <row r="20" spans="1:68" s="182" customFormat="1" ht="17.25" customHeight="1">
      <c r="A20" s="184" t="s">
        <v>88</v>
      </c>
      <c r="B20" s="185"/>
      <c r="C20" s="47">
        <v>10694</v>
      </c>
      <c r="D20" s="1403">
        <f t="shared" si="0"/>
        <v>4936</v>
      </c>
      <c r="E20" s="47">
        <v>5758</v>
      </c>
      <c r="F20" s="47">
        <v>11055</v>
      </c>
      <c r="G20" s="1404">
        <f t="shared" si="1"/>
        <v>5070</v>
      </c>
      <c r="H20" s="47">
        <v>5985</v>
      </c>
      <c r="I20" s="47">
        <v>8553</v>
      </c>
      <c r="J20" s="1404">
        <f t="shared" si="2"/>
        <v>3906</v>
      </c>
      <c r="K20" s="47">
        <v>4647</v>
      </c>
      <c r="L20" s="47">
        <v>7160</v>
      </c>
      <c r="M20" s="1404">
        <f t="shared" si="3"/>
        <v>3363</v>
      </c>
      <c r="N20" s="47">
        <v>3797</v>
      </c>
      <c r="O20" s="47">
        <v>37462</v>
      </c>
      <c r="P20" s="47">
        <v>20187</v>
      </c>
      <c r="R20" s="184" t="s">
        <v>88</v>
      </c>
      <c r="S20" s="186"/>
      <c r="T20" s="47">
        <v>1544</v>
      </c>
      <c r="U20" s="1404">
        <f t="shared" si="4"/>
        <v>715</v>
      </c>
      <c r="V20" s="47">
        <v>829</v>
      </c>
      <c r="W20" s="47">
        <v>1875</v>
      </c>
      <c r="X20" s="1404">
        <f t="shared" si="5"/>
        <v>832</v>
      </c>
      <c r="Y20" s="47">
        <v>1043</v>
      </c>
      <c r="Z20" s="47">
        <v>935</v>
      </c>
      <c r="AA20" s="1404">
        <f t="shared" si="6"/>
        <v>406</v>
      </c>
      <c r="AB20" s="47">
        <v>529</v>
      </c>
      <c r="AC20" s="47">
        <v>2415</v>
      </c>
      <c r="AD20" s="1404">
        <f t="shared" si="7"/>
        <v>1121</v>
      </c>
      <c r="AE20" s="47">
        <v>1294</v>
      </c>
      <c r="AF20" s="47">
        <v>6769</v>
      </c>
      <c r="AG20" s="47">
        <v>3695</v>
      </c>
      <c r="AH20" s="183"/>
      <c r="AI20" s="184" t="s">
        <v>88</v>
      </c>
      <c r="AJ20" s="185"/>
      <c r="AK20" s="47">
        <v>198</v>
      </c>
      <c r="AL20" s="47">
        <v>211</v>
      </c>
      <c r="AM20" s="47">
        <v>171</v>
      </c>
      <c r="AN20" s="47">
        <v>152</v>
      </c>
      <c r="AO20" s="47">
        <v>732</v>
      </c>
      <c r="AP20" s="47">
        <v>536</v>
      </c>
      <c r="AQ20" s="47">
        <v>135</v>
      </c>
      <c r="AR20" s="47">
        <v>671</v>
      </c>
      <c r="AS20" s="47">
        <v>86</v>
      </c>
      <c r="AU20" s="184" t="s">
        <v>88</v>
      </c>
      <c r="AV20" s="185"/>
      <c r="AW20" s="47">
        <v>653</v>
      </c>
      <c r="AX20" s="47">
        <v>425</v>
      </c>
      <c r="AY20" s="47">
        <v>45</v>
      </c>
      <c r="AZ20" s="47">
        <v>3</v>
      </c>
      <c r="BA20" s="47">
        <v>1126</v>
      </c>
      <c r="BB20" s="47">
        <v>575</v>
      </c>
      <c r="BC20" s="47">
        <v>422</v>
      </c>
      <c r="BD20" s="47">
        <v>591</v>
      </c>
      <c r="BE20" s="47">
        <v>26</v>
      </c>
      <c r="BF20" s="47">
        <v>87</v>
      </c>
      <c r="BG20" s="47">
        <v>205</v>
      </c>
      <c r="BH20" s="47">
        <v>118</v>
      </c>
    </row>
    <row r="21" spans="1:68" s="182" customFormat="1" ht="17.25" customHeight="1">
      <c r="A21" s="184" t="s">
        <v>94</v>
      </c>
      <c r="B21" s="185"/>
      <c r="C21" s="47">
        <v>1549</v>
      </c>
      <c r="D21" s="1403">
        <f t="shared" si="0"/>
        <v>844</v>
      </c>
      <c r="E21" s="47">
        <v>705</v>
      </c>
      <c r="F21" s="47">
        <v>1216</v>
      </c>
      <c r="G21" s="1404">
        <f t="shared" si="1"/>
        <v>663</v>
      </c>
      <c r="H21" s="47">
        <v>553</v>
      </c>
      <c r="I21" s="47">
        <v>908</v>
      </c>
      <c r="J21" s="1404">
        <f t="shared" si="2"/>
        <v>468</v>
      </c>
      <c r="K21" s="47">
        <v>440</v>
      </c>
      <c r="L21" s="47">
        <v>591</v>
      </c>
      <c r="M21" s="1404">
        <f t="shared" si="3"/>
        <v>319</v>
      </c>
      <c r="N21" s="47">
        <v>272</v>
      </c>
      <c r="O21" s="47">
        <v>4264</v>
      </c>
      <c r="P21" s="47">
        <v>1970</v>
      </c>
      <c r="R21" s="184" t="s">
        <v>94</v>
      </c>
      <c r="S21" s="186"/>
      <c r="T21" s="47">
        <v>195</v>
      </c>
      <c r="U21" s="1404">
        <f t="shared" si="4"/>
        <v>103</v>
      </c>
      <c r="V21" s="47">
        <v>92</v>
      </c>
      <c r="W21" s="47">
        <v>258</v>
      </c>
      <c r="X21" s="1404">
        <f t="shared" si="5"/>
        <v>142</v>
      </c>
      <c r="Y21" s="47">
        <v>116</v>
      </c>
      <c r="Z21" s="47">
        <v>144</v>
      </c>
      <c r="AA21" s="1404">
        <f t="shared" si="6"/>
        <v>71</v>
      </c>
      <c r="AB21" s="47">
        <v>73</v>
      </c>
      <c r="AC21" s="47">
        <v>222</v>
      </c>
      <c r="AD21" s="1404">
        <f t="shared" si="7"/>
        <v>107</v>
      </c>
      <c r="AE21" s="47">
        <v>115</v>
      </c>
      <c r="AF21" s="47">
        <v>819</v>
      </c>
      <c r="AG21" s="47">
        <v>396</v>
      </c>
      <c r="AH21" s="183"/>
      <c r="AI21" s="184" t="s">
        <v>94</v>
      </c>
      <c r="AJ21" s="185"/>
      <c r="AK21" s="47">
        <v>30</v>
      </c>
      <c r="AL21" s="47">
        <v>24</v>
      </c>
      <c r="AM21" s="47">
        <v>19</v>
      </c>
      <c r="AN21" s="47">
        <v>15</v>
      </c>
      <c r="AO21" s="47">
        <v>88</v>
      </c>
      <c r="AP21" s="47">
        <v>70</v>
      </c>
      <c r="AQ21" s="47">
        <v>11</v>
      </c>
      <c r="AR21" s="47">
        <v>81</v>
      </c>
      <c r="AS21" s="47">
        <v>15</v>
      </c>
      <c r="AU21" s="184" t="s">
        <v>94</v>
      </c>
      <c r="AV21" s="185"/>
      <c r="AW21" s="47">
        <v>99</v>
      </c>
      <c r="AX21" s="47">
        <v>39</v>
      </c>
      <c r="AY21" s="47">
        <v>5</v>
      </c>
      <c r="AZ21" s="47">
        <v>0</v>
      </c>
      <c r="BA21" s="47">
        <v>143</v>
      </c>
      <c r="BB21" s="47">
        <v>77</v>
      </c>
      <c r="BC21" s="47">
        <v>50</v>
      </c>
      <c r="BD21" s="47">
        <v>67</v>
      </c>
      <c r="BE21" s="47">
        <v>3</v>
      </c>
      <c r="BF21" s="47">
        <v>23</v>
      </c>
      <c r="BG21" s="47">
        <v>13</v>
      </c>
      <c r="BH21" s="47">
        <v>13</v>
      </c>
    </row>
    <row r="22" spans="1:68" s="182" customFormat="1" ht="17.25" customHeight="1">
      <c r="A22" s="184" t="s">
        <v>98</v>
      </c>
      <c r="B22" s="185"/>
      <c r="C22" s="47">
        <v>3815</v>
      </c>
      <c r="D22" s="1403">
        <f t="shared" si="0"/>
        <v>1929</v>
      </c>
      <c r="E22" s="47">
        <v>1886</v>
      </c>
      <c r="F22" s="47">
        <v>4647</v>
      </c>
      <c r="G22" s="1404">
        <f t="shared" si="1"/>
        <v>2279</v>
      </c>
      <c r="H22" s="47">
        <v>2368</v>
      </c>
      <c r="I22" s="47">
        <v>3516</v>
      </c>
      <c r="J22" s="1404">
        <f t="shared" si="2"/>
        <v>1667</v>
      </c>
      <c r="K22" s="47">
        <v>1849</v>
      </c>
      <c r="L22" s="47">
        <v>3479</v>
      </c>
      <c r="M22" s="1404">
        <f t="shared" si="3"/>
        <v>1657</v>
      </c>
      <c r="N22" s="47">
        <v>1822</v>
      </c>
      <c r="O22" s="47">
        <v>15457</v>
      </c>
      <c r="P22" s="47">
        <v>7925</v>
      </c>
      <c r="R22" s="184" t="s">
        <v>98</v>
      </c>
      <c r="S22" s="186"/>
      <c r="T22" s="47">
        <v>182</v>
      </c>
      <c r="U22" s="1404">
        <f t="shared" si="4"/>
        <v>117</v>
      </c>
      <c r="V22" s="47">
        <v>65</v>
      </c>
      <c r="W22" s="47">
        <v>501</v>
      </c>
      <c r="X22" s="1404">
        <f t="shared" si="5"/>
        <v>248</v>
      </c>
      <c r="Y22" s="47">
        <v>253</v>
      </c>
      <c r="Z22" s="47">
        <v>233</v>
      </c>
      <c r="AA22" s="1404">
        <f t="shared" si="6"/>
        <v>97</v>
      </c>
      <c r="AB22" s="47">
        <v>136</v>
      </c>
      <c r="AC22" s="47">
        <v>580</v>
      </c>
      <c r="AD22" s="1404">
        <f t="shared" si="7"/>
        <v>271</v>
      </c>
      <c r="AE22" s="47">
        <v>309</v>
      </c>
      <c r="AF22" s="47">
        <v>1496</v>
      </c>
      <c r="AG22" s="47">
        <v>763</v>
      </c>
      <c r="AH22" s="183"/>
      <c r="AI22" s="184" t="s">
        <v>98</v>
      </c>
      <c r="AJ22" s="185"/>
      <c r="AK22" s="47">
        <v>75</v>
      </c>
      <c r="AL22" s="47">
        <v>94</v>
      </c>
      <c r="AM22" s="47">
        <v>77</v>
      </c>
      <c r="AN22" s="47">
        <v>81</v>
      </c>
      <c r="AO22" s="47">
        <v>327</v>
      </c>
      <c r="AP22" s="47">
        <v>278</v>
      </c>
      <c r="AQ22" s="47">
        <v>41</v>
      </c>
      <c r="AR22" s="47">
        <v>319</v>
      </c>
      <c r="AS22" s="47">
        <v>50</v>
      </c>
      <c r="AU22" s="184" t="s">
        <v>98</v>
      </c>
      <c r="AV22" s="185"/>
      <c r="AW22" s="47">
        <v>285</v>
      </c>
      <c r="AX22" s="47">
        <v>203</v>
      </c>
      <c r="AY22" s="47">
        <v>11</v>
      </c>
      <c r="AZ22" s="47">
        <v>8</v>
      </c>
      <c r="BA22" s="47">
        <v>507</v>
      </c>
      <c r="BB22" s="47">
        <v>242</v>
      </c>
      <c r="BC22" s="47">
        <v>192</v>
      </c>
      <c r="BD22" s="47">
        <v>290</v>
      </c>
      <c r="BE22" s="47">
        <v>12</v>
      </c>
      <c r="BF22" s="47">
        <v>13</v>
      </c>
      <c r="BG22" s="47">
        <v>13</v>
      </c>
      <c r="BH22" s="47">
        <v>76</v>
      </c>
    </row>
    <row r="23" spans="1:68" s="182" customFormat="1" ht="17.25" customHeight="1">
      <c r="A23" s="184" t="s">
        <v>102</v>
      </c>
      <c r="B23" s="185"/>
      <c r="C23" s="47">
        <v>731</v>
      </c>
      <c r="D23" s="1403">
        <f t="shared" si="0"/>
        <v>397</v>
      </c>
      <c r="E23" s="47">
        <v>334</v>
      </c>
      <c r="F23" s="47">
        <v>687</v>
      </c>
      <c r="G23" s="1404">
        <f t="shared" si="1"/>
        <v>391</v>
      </c>
      <c r="H23" s="47">
        <v>296</v>
      </c>
      <c r="I23" s="47">
        <v>485</v>
      </c>
      <c r="J23" s="1404">
        <f t="shared" si="2"/>
        <v>271</v>
      </c>
      <c r="K23" s="47">
        <v>214</v>
      </c>
      <c r="L23" s="47">
        <v>377</v>
      </c>
      <c r="M23" s="1404">
        <f t="shared" si="3"/>
        <v>205</v>
      </c>
      <c r="N23" s="47">
        <v>172</v>
      </c>
      <c r="O23" s="47">
        <v>2280</v>
      </c>
      <c r="P23" s="47">
        <v>1016</v>
      </c>
      <c r="R23" s="184" t="s">
        <v>102</v>
      </c>
      <c r="S23" s="186"/>
      <c r="T23" s="47">
        <v>126</v>
      </c>
      <c r="U23" s="1404">
        <f t="shared" si="4"/>
        <v>61</v>
      </c>
      <c r="V23" s="47">
        <v>65</v>
      </c>
      <c r="W23" s="47">
        <v>74</v>
      </c>
      <c r="X23" s="1404">
        <f t="shared" si="5"/>
        <v>38</v>
      </c>
      <c r="Y23" s="47">
        <v>36</v>
      </c>
      <c r="Z23" s="47">
        <v>45</v>
      </c>
      <c r="AA23" s="1404">
        <f t="shared" si="6"/>
        <v>24</v>
      </c>
      <c r="AB23" s="47">
        <v>21</v>
      </c>
      <c r="AC23" s="47">
        <v>85</v>
      </c>
      <c r="AD23" s="1404">
        <f t="shared" si="7"/>
        <v>57</v>
      </c>
      <c r="AE23" s="47">
        <v>28</v>
      </c>
      <c r="AF23" s="47">
        <v>330</v>
      </c>
      <c r="AG23" s="47">
        <v>150</v>
      </c>
      <c r="AH23" s="183"/>
      <c r="AI23" s="184" t="s">
        <v>102</v>
      </c>
      <c r="AJ23" s="185"/>
      <c r="AK23" s="47">
        <v>18</v>
      </c>
      <c r="AL23" s="47">
        <v>17</v>
      </c>
      <c r="AM23" s="47">
        <v>15</v>
      </c>
      <c r="AN23" s="47">
        <v>10</v>
      </c>
      <c r="AO23" s="47">
        <v>60</v>
      </c>
      <c r="AP23" s="47">
        <v>57</v>
      </c>
      <c r="AQ23" s="47">
        <v>5</v>
      </c>
      <c r="AR23" s="47">
        <v>62</v>
      </c>
      <c r="AS23" s="47">
        <v>11</v>
      </c>
      <c r="AU23" s="184" t="s">
        <v>102</v>
      </c>
      <c r="AV23" s="185"/>
      <c r="AW23" s="47">
        <v>90</v>
      </c>
      <c r="AX23" s="47">
        <v>7</v>
      </c>
      <c r="AY23" s="47">
        <v>0</v>
      </c>
      <c r="AZ23" s="47">
        <v>0</v>
      </c>
      <c r="BA23" s="47">
        <v>97</v>
      </c>
      <c r="BB23" s="47">
        <v>32</v>
      </c>
      <c r="BC23" s="47">
        <v>35</v>
      </c>
      <c r="BD23" s="47">
        <v>57</v>
      </c>
      <c r="BE23" s="47">
        <v>5</v>
      </c>
      <c r="BF23" s="47">
        <v>0</v>
      </c>
      <c r="BG23" s="47">
        <v>3</v>
      </c>
      <c r="BH23" s="47">
        <v>13</v>
      </c>
    </row>
    <row r="24" spans="1:68" s="182" customFormat="1" ht="17.25" customHeight="1">
      <c r="A24" s="184" t="s">
        <v>108</v>
      </c>
      <c r="B24" s="185"/>
      <c r="C24" s="47">
        <v>3677</v>
      </c>
      <c r="D24" s="1403">
        <f t="shared" si="0"/>
        <v>1865</v>
      </c>
      <c r="E24" s="47">
        <v>1812</v>
      </c>
      <c r="F24" s="47">
        <v>2045</v>
      </c>
      <c r="G24" s="1404">
        <f t="shared" si="1"/>
        <v>1128</v>
      </c>
      <c r="H24" s="47">
        <v>917</v>
      </c>
      <c r="I24" s="47">
        <v>1622</v>
      </c>
      <c r="J24" s="1404">
        <f t="shared" si="2"/>
        <v>911</v>
      </c>
      <c r="K24" s="47">
        <v>711</v>
      </c>
      <c r="L24" s="47">
        <v>1471</v>
      </c>
      <c r="M24" s="1404">
        <f t="shared" si="3"/>
        <v>848</v>
      </c>
      <c r="N24" s="47">
        <v>623</v>
      </c>
      <c r="O24" s="47">
        <v>8815</v>
      </c>
      <c r="P24" s="47">
        <v>4063</v>
      </c>
      <c r="R24" s="184" t="s">
        <v>108</v>
      </c>
      <c r="S24" s="186"/>
      <c r="T24" s="47">
        <v>605</v>
      </c>
      <c r="U24" s="1404">
        <f t="shared" si="4"/>
        <v>279</v>
      </c>
      <c r="V24" s="47">
        <v>326</v>
      </c>
      <c r="W24" s="47">
        <v>350</v>
      </c>
      <c r="X24" s="1404">
        <f t="shared" si="5"/>
        <v>182</v>
      </c>
      <c r="Y24" s="47">
        <v>168</v>
      </c>
      <c r="Z24" s="47">
        <v>239</v>
      </c>
      <c r="AA24" s="1404">
        <f t="shared" si="6"/>
        <v>150</v>
      </c>
      <c r="AB24" s="47">
        <v>89</v>
      </c>
      <c r="AC24" s="47">
        <v>460</v>
      </c>
      <c r="AD24" s="1404">
        <f t="shared" si="7"/>
        <v>261</v>
      </c>
      <c r="AE24" s="47">
        <v>199</v>
      </c>
      <c r="AF24" s="47">
        <v>1654</v>
      </c>
      <c r="AG24" s="47">
        <v>782</v>
      </c>
      <c r="AH24" s="183"/>
      <c r="AI24" s="184" t="s">
        <v>108</v>
      </c>
      <c r="AJ24" s="185"/>
      <c r="AK24" s="47">
        <v>72</v>
      </c>
      <c r="AL24" s="47">
        <v>44</v>
      </c>
      <c r="AM24" s="47">
        <v>42</v>
      </c>
      <c r="AN24" s="47">
        <v>32</v>
      </c>
      <c r="AO24" s="47">
        <v>190</v>
      </c>
      <c r="AP24" s="47">
        <v>119</v>
      </c>
      <c r="AQ24" s="47">
        <v>25</v>
      </c>
      <c r="AR24" s="47">
        <v>144</v>
      </c>
      <c r="AS24" s="47">
        <v>24</v>
      </c>
      <c r="AU24" s="184" t="s">
        <v>108</v>
      </c>
      <c r="AV24" s="185"/>
      <c r="AW24" s="47">
        <v>229</v>
      </c>
      <c r="AX24" s="47">
        <v>11</v>
      </c>
      <c r="AY24" s="47">
        <v>2</v>
      </c>
      <c r="AZ24" s="47">
        <v>1</v>
      </c>
      <c r="BA24" s="47">
        <v>243</v>
      </c>
      <c r="BB24" s="47">
        <v>115</v>
      </c>
      <c r="BC24" s="47">
        <v>105</v>
      </c>
      <c r="BD24" s="47">
        <v>130</v>
      </c>
      <c r="BE24" s="47">
        <v>8</v>
      </c>
      <c r="BF24" s="47">
        <v>0</v>
      </c>
      <c r="BG24" s="47">
        <v>78</v>
      </c>
      <c r="BH24" s="47">
        <v>29</v>
      </c>
    </row>
    <row r="25" spans="1:68" s="182" customFormat="1" ht="17.25" customHeight="1">
      <c r="A25" s="184" t="s">
        <v>114</v>
      </c>
      <c r="B25" s="185"/>
      <c r="C25" s="47">
        <v>8939</v>
      </c>
      <c r="D25" s="1403">
        <f t="shared" si="0"/>
        <v>4989</v>
      </c>
      <c r="E25" s="47">
        <v>3950</v>
      </c>
      <c r="F25" s="47">
        <v>8701</v>
      </c>
      <c r="G25" s="1404">
        <f t="shared" si="1"/>
        <v>5018</v>
      </c>
      <c r="H25" s="47">
        <v>3683</v>
      </c>
      <c r="I25" s="47">
        <v>6050</v>
      </c>
      <c r="J25" s="1404">
        <f t="shared" si="2"/>
        <v>3707</v>
      </c>
      <c r="K25" s="47">
        <v>2343</v>
      </c>
      <c r="L25" s="47">
        <v>4063</v>
      </c>
      <c r="M25" s="1404">
        <f t="shared" si="3"/>
        <v>2576</v>
      </c>
      <c r="N25" s="47">
        <v>1487</v>
      </c>
      <c r="O25" s="47">
        <v>27753</v>
      </c>
      <c r="P25" s="47">
        <v>11463</v>
      </c>
      <c r="R25" s="184" t="s">
        <v>114</v>
      </c>
      <c r="S25" s="186"/>
      <c r="T25" s="47">
        <v>1283</v>
      </c>
      <c r="U25" s="1404">
        <f t="shared" si="4"/>
        <v>730</v>
      </c>
      <c r="V25" s="47">
        <v>553</v>
      </c>
      <c r="W25" s="47">
        <v>823</v>
      </c>
      <c r="X25" s="1404">
        <f t="shared" si="5"/>
        <v>464</v>
      </c>
      <c r="Y25" s="47">
        <v>359</v>
      </c>
      <c r="Z25" s="47">
        <v>773</v>
      </c>
      <c r="AA25" s="1404">
        <f t="shared" si="6"/>
        <v>457</v>
      </c>
      <c r="AB25" s="47">
        <v>316</v>
      </c>
      <c r="AC25" s="47">
        <v>682</v>
      </c>
      <c r="AD25" s="1404">
        <f t="shared" si="7"/>
        <v>439</v>
      </c>
      <c r="AE25" s="47">
        <v>243</v>
      </c>
      <c r="AF25" s="47">
        <v>3561</v>
      </c>
      <c r="AG25" s="47">
        <v>1471</v>
      </c>
      <c r="AH25" s="183"/>
      <c r="AI25" s="184" t="s">
        <v>114</v>
      </c>
      <c r="AJ25" s="185"/>
      <c r="AK25" s="47">
        <v>145</v>
      </c>
      <c r="AL25" s="47">
        <v>144</v>
      </c>
      <c r="AM25" s="47">
        <v>109</v>
      </c>
      <c r="AN25" s="47">
        <v>81</v>
      </c>
      <c r="AO25" s="47">
        <v>479</v>
      </c>
      <c r="AP25" s="47">
        <v>309</v>
      </c>
      <c r="AQ25" s="47">
        <v>130</v>
      </c>
      <c r="AR25" s="47">
        <v>439</v>
      </c>
      <c r="AS25" s="47">
        <v>54</v>
      </c>
      <c r="AU25" s="184" t="s">
        <v>114</v>
      </c>
      <c r="AV25" s="185"/>
      <c r="AW25" s="47">
        <v>446</v>
      </c>
      <c r="AX25" s="47">
        <v>201</v>
      </c>
      <c r="AY25" s="47">
        <v>17</v>
      </c>
      <c r="AZ25" s="47">
        <v>2</v>
      </c>
      <c r="BA25" s="47">
        <v>666</v>
      </c>
      <c r="BB25" s="47">
        <v>152</v>
      </c>
      <c r="BC25" s="47">
        <v>228</v>
      </c>
      <c r="BD25" s="47">
        <v>272</v>
      </c>
      <c r="BE25" s="47">
        <v>20</v>
      </c>
      <c r="BF25" s="47">
        <v>146</v>
      </c>
      <c r="BG25" s="47">
        <v>19</v>
      </c>
      <c r="BH25" s="47">
        <v>60</v>
      </c>
    </row>
    <row r="26" spans="1:68" s="182" customFormat="1" ht="17.25" customHeight="1">
      <c r="A26" s="184" t="s">
        <v>119</v>
      </c>
      <c r="B26" s="185"/>
      <c r="C26" s="47">
        <v>10405</v>
      </c>
      <c r="D26" s="1403">
        <f t="shared" si="0"/>
        <v>5894</v>
      </c>
      <c r="E26" s="47">
        <v>4511</v>
      </c>
      <c r="F26" s="47">
        <v>9843</v>
      </c>
      <c r="G26" s="1404">
        <f t="shared" si="1"/>
        <v>5760</v>
      </c>
      <c r="H26" s="47">
        <v>4083</v>
      </c>
      <c r="I26" s="47">
        <v>8007</v>
      </c>
      <c r="J26" s="1404">
        <f t="shared" si="2"/>
        <v>4886</v>
      </c>
      <c r="K26" s="47">
        <v>3121</v>
      </c>
      <c r="L26" s="47">
        <v>5232</v>
      </c>
      <c r="M26" s="1404">
        <f t="shared" si="3"/>
        <v>3219</v>
      </c>
      <c r="N26" s="47">
        <v>2013</v>
      </c>
      <c r="O26" s="47">
        <v>33487</v>
      </c>
      <c r="P26" s="47">
        <v>13728</v>
      </c>
      <c r="R26" s="184" t="s">
        <v>119</v>
      </c>
      <c r="S26" s="186"/>
      <c r="T26" s="47">
        <v>1786</v>
      </c>
      <c r="U26" s="1404">
        <f t="shared" si="4"/>
        <v>1001</v>
      </c>
      <c r="V26" s="47">
        <v>785</v>
      </c>
      <c r="W26" s="47">
        <v>1008</v>
      </c>
      <c r="X26" s="1404">
        <f t="shared" si="5"/>
        <v>554</v>
      </c>
      <c r="Y26" s="47">
        <v>454</v>
      </c>
      <c r="Z26" s="47">
        <v>809</v>
      </c>
      <c r="AA26" s="1404">
        <f t="shared" si="6"/>
        <v>503</v>
      </c>
      <c r="AB26" s="47">
        <v>306</v>
      </c>
      <c r="AC26" s="47">
        <v>1877</v>
      </c>
      <c r="AD26" s="1404">
        <f t="shared" si="7"/>
        <v>1153</v>
      </c>
      <c r="AE26" s="47">
        <v>724</v>
      </c>
      <c r="AF26" s="47">
        <v>5480</v>
      </c>
      <c r="AG26" s="47">
        <v>2269</v>
      </c>
      <c r="AH26" s="183"/>
      <c r="AI26" s="184" t="s">
        <v>119</v>
      </c>
      <c r="AJ26" s="185"/>
      <c r="AK26" s="47">
        <v>171</v>
      </c>
      <c r="AL26" s="47">
        <v>179</v>
      </c>
      <c r="AM26" s="47">
        <v>148</v>
      </c>
      <c r="AN26" s="47">
        <v>104</v>
      </c>
      <c r="AO26" s="47">
        <v>602</v>
      </c>
      <c r="AP26" s="47">
        <v>430</v>
      </c>
      <c r="AQ26" s="47">
        <v>45</v>
      </c>
      <c r="AR26" s="47">
        <v>475</v>
      </c>
      <c r="AS26" s="47">
        <v>75</v>
      </c>
      <c r="AU26" s="184" t="s">
        <v>119</v>
      </c>
      <c r="AV26" s="185"/>
      <c r="AW26" s="47">
        <v>527</v>
      </c>
      <c r="AX26" s="47">
        <v>274</v>
      </c>
      <c r="AY26" s="47">
        <v>10</v>
      </c>
      <c r="AZ26" s="47">
        <v>6</v>
      </c>
      <c r="BA26" s="47">
        <v>817</v>
      </c>
      <c r="BB26" s="47">
        <v>251</v>
      </c>
      <c r="BC26" s="47">
        <v>329</v>
      </c>
      <c r="BD26" s="47">
        <v>448</v>
      </c>
      <c r="BE26" s="47">
        <v>13</v>
      </c>
      <c r="BF26" s="47">
        <v>27</v>
      </c>
      <c r="BG26" s="47">
        <v>92</v>
      </c>
      <c r="BH26" s="47">
        <v>71</v>
      </c>
    </row>
    <row r="27" spans="1:68" s="182" customFormat="1" ht="17.25" customHeight="1">
      <c r="A27" s="184" t="s">
        <v>127</v>
      </c>
      <c r="B27" s="185"/>
      <c r="C27" s="47">
        <v>7263</v>
      </c>
      <c r="D27" s="1403">
        <f t="shared" si="0"/>
        <v>3787</v>
      </c>
      <c r="E27" s="47">
        <v>3476</v>
      </c>
      <c r="F27" s="47">
        <v>9206</v>
      </c>
      <c r="G27" s="1404">
        <f t="shared" si="1"/>
        <v>4744</v>
      </c>
      <c r="H27" s="47">
        <v>4462</v>
      </c>
      <c r="I27" s="47">
        <v>8036</v>
      </c>
      <c r="J27" s="1404">
        <f t="shared" si="2"/>
        <v>4127</v>
      </c>
      <c r="K27" s="47">
        <v>3909</v>
      </c>
      <c r="L27" s="47">
        <v>7194</v>
      </c>
      <c r="M27" s="1404">
        <f t="shared" si="3"/>
        <v>3617</v>
      </c>
      <c r="N27" s="47">
        <v>3577</v>
      </c>
      <c r="O27" s="47">
        <v>31699</v>
      </c>
      <c r="P27" s="47">
        <v>15424</v>
      </c>
      <c r="R27" s="184" t="s">
        <v>127</v>
      </c>
      <c r="S27" s="186"/>
      <c r="T27" s="47">
        <v>823</v>
      </c>
      <c r="U27" s="1404">
        <f t="shared" si="4"/>
        <v>482</v>
      </c>
      <c r="V27" s="47">
        <v>341</v>
      </c>
      <c r="W27" s="47">
        <v>922</v>
      </c>
      <c r="X27" s="1404">
        <f t="shared" si="5"/>
        <v>473</v>
      </c>
      <c r="Y27" s="47">
        <v>449</v>
      </c>
      <c r="Z27" s="47">
        <v>698</v>
      </c>
      <c r="AA27" s="1404">
        <f t="shared" si="6"/>
        <v>342</v>
      </c>
      <c r="AB27" s="47">
        <v>356</v>
      </c>
      <c r="AC27" s="47">
        <v>1229</v>
      </c>
      <c r="AD27" s="1404">
        <f t="shared" si="7"/>
        <v>575</v>
      </c>
      <c r="AE27" s="47">
        <v>654</v>
      </c>
      <c r="AF27" s="47">
        <v>3672</v>
      </c>
      <c r="AG27" s="47">
        <v>1800</v>
      </c>
      <c r="AH27" s="183"/>
      <c r="AI27" s="184" t="s">
        <v>127</v>
      </c>
      <c r="AJ27" s="185"/>
      <c r="AK27" s="47">
        <v>143</v>
      </c>
      <c r="AL27" s="47">
        <v>192</v>
      </c>
      <c r="AM27" s="47">
        <v>175</v>
      </c>
      <c r="AN27" s="47">
        <v>166</v>
      </c>
      <c r="AO27" s="47">
        <v>676</v>
      </c>
      <c r="AP27" s="47">
        <v>578</v>
      </c>
      <c r="AQ27" s="47">
        <v>68</v>
      </c>
      <c r="AR27" s="47">
        <v>646</v>
      </c>
      <c r="AS27" s="47">
        <v>98</v>
      </c>
      <c r="AU27" s="184" t="s">
        <v>127</v>
      </c>
      <c r="AV27" s="185"/>
      <c r="AW27" s="47">
        <v>728</v>
      </c>
      <c r="AX27" s="47">
        <v>302</v>
      </c>
      <c r="AY27" s="47">
        <v>9</v>
      </c>
      <c r="AZ27" s="47">
        <v>45</v>
      </c>
      <c r="BA27" s="47">
        <v>1084</v>
      </c>
      <c r="BB27" s="47">
        <v>566</v>
      </c>
      <c r="BC27" s="47">
        <v>413</v>
      </c>
      <c r="BD27" s="47">
        <v>615</v>
      </c>
      <c r="BE27" s="47">
        <v>30</v>
      </c>
      <c r="BF27" s="47">
        <v>26</v>
      </c>
      <c r="BG27" s="47">
        <v>102</v>
      </c>
      <c r="BH27" s="47">
        <v>144</v>
      </c>
    </row>
    <row r="28" spans="1:68" s="182" customFormat="1" ht="18.75" customHeight="1">
      <c r="A28" s="184" t="s">
        <v>134</v>
      </c>
      <c r="B28" s="185"/>
      <c r="C28" s="47">
        <v>7018</v>
      </c>
      <c r="D28" s="1403">
        <f t="shared" si="0"/>
        <v>4038</v>
      </c>
      <c r="E28" s="47">
        <v>2980</v>
      </c>
      <c r="F28" s="47">
        <v>6963</v>
      </c>
      <c r="G28" s="1404">
        <f t="shared" si="1"/>
        <v>4106</v>
      </c>
      <c r="H28" s="47">
        <v>2857</v>
      </c>
      <c r="I28" s="47">
        <v>5167</v>
      </c>
      <c r="J28" s="1404">
        <f t="shared" si="2"/>
        <v>3179</v>
      </c>
      <c r="K28" s="47">
        <v>1988</v>
      </c>
      <c r="L28" s="47">
        <v>3869</v>
      </c>
      <c r="M28" s="1404">
        <f t="shared" si="3"/>
        <v>2440</v>
      </c>
      <c r="N28" s="47">
        <v>1429</v>
      </c>
      <c r="O28" s="47">
        <v>23017</v>
      </c>
      <c r="P28" s="47">
        <v>9254</v>
      </c>
      <c r="R28" s="184" t="s">
        <v>134</v>
      </c>
      <c r="S28" s="186"/>
      <c r="T28" s="47">
        <v>1375</v>
      </c>
      <c r="U28" s="1404">
        <f t="shared" si="4"/>
        <v>768</v>
      </c>
      <c r="V28" s="47">
        <v>607</v>
      </c>
      <c r="W28" s="47">
        <v>1126</v>
      </c>
      <c r="X28" s="1404">
        <f t="shared" si="5"/>
        <v>704</v>
      </c>
      <c r="Y28" s="47">
        <v>422</v>
      </c>
      <c r="Z28" s="47">
        <v>692</v>
      </c>
      <c r="AA28" s="1404">
        <f t="shared" si="6"/>
        <v>429</v>
      </c>
      <c r="AB28" s="47">
        <v>263</v>
      </c>
      <c r="AC28" s="47">
        <v>1631</v>
      </c>
      <c r="AD28" s="1404">
        <f t="shared" si="7"/>
        <v>1026</v>
      </c>
      <c r="AE28" s="47">
        <v>605</v>
      </c>
      <c r="AF28" s="47">
        <v>4824</v>
      </c>
      <c r="AG28" s="47">
        <v>1897</v>
      </c>
      <c r="AH28" s="183"/>
      <c r="AI28" s="184" t="s">
        <v>134</v>
      </c>
      <c r="AJ28" s="185"/>
      <c r="AK28" s="47">
        <v>131</v>
      </c>
      <c r="AL28" s="47">
        <v>140</v>
      </c>
      <c r="AM28" s="47">
        <v>113</v>
      </c>
      <c r="AN28" s="47">
        <v>85</v>
      </c>
      <c r="AO28" s="47">
        <v>469</v>
      </c>
      <c r="AP28" s="47">
        <v>332</v>
      </c>
      <c r="AQ28" s="47">
        <v>80</v>
      </c>
      <c r="AR28" s="47">
        <v>412</v>
      </c>
      <c r="AS28" s="47">
        <v>78</v>
      </c>
      <c r="AU28" s="184" t="s">
        <v>134</v>
      </c>
      <c r="AV28" s="185"/>
      <c r="AW28" s="47">
        <v>443</v>
      </c>
      <c r="AX28" s="47">
        <v>208</v>
      </c>
      <c r="AY28" s="47">
        <v>36</v>
      </c>
      <c r="AZ28" s="47">
        <v>4</v>
      </c>
      <c r="BA28" s="47">
        <v>691</v>
      </c>
      <c r="BB28" s="47">
        <v>227</v>
      </c>
      <c r="BC28" s="47">
        <v>244</v>
      </c>
      <c r="BD28" s="47">
        <v>383</v>
      </c>
      <c r="BE28" s="47">
        <v>17</v>
      </c>
      <c r="BF28" s="47">
        <v>47</v>
      </c>
      <c r="BG28" s="47">
        <v>30</v>
      </c>
      <c r="BH28" s="47">
        <v>142</v>
      </c>
    </row>
    <row r="29" spans="1:68" s="2" customFormat="1" ht="25.5" customHeight="1">
      <c r="A29" s="366" t="s">
        <v>143</v>
      </c>
      <c r="B29" s="367"/>
      <c r="C29" s="342">
        <f t="shared" ref="C29:P29" si="8">SUM(C7:C28)</f>
        <v>136178</v>
      </c>
      <c r="D29" s="1403">
        <f t="shared" si="0"/>
        <v>70933</v>
      </c>
      <c r="E29" s="342">
        <f t="shared" si="8"/>
        <v>65245</v>
      </c>
      <c r="F29" s="342">
        <f t="shared" si="8"/>
        <v>135284</v>
      </c>
      <c r="G29" s="1393">
        <f t="shared" si="1"/>
        <v>70670</v>
      </c>
      <c r="H29" s="342">
        <f t="shared" si="8"/>
        <v>64614</v>
      </c>
      <c r="I29" s="342">
        <f t="shared" si="8"/>
        <v>102963</v>
      </c>
      <c r="J29" s="1393">
        <f t="shared" si="2"/>
        <v>54469</v>
      </c>
      <c r="K29" s="342">
        <f t="shared" si="8"/>
        <v>48494</v>
      </c>
      <c r="L29" s="342">
        <f t="shared" si="8"/>
        <v>88890</v>
      </c>
      <c r="M29" s="1393">
        <f t="shared" si="3"/>
        <v>46658</v>
      </c>
      <c r="N29" s="342">
        <f t="shared" si="8"/>
        <v>42232</v>
      </c>
      <c r="O29" s="342">
        <f t="shared" si="8"/>
        <v>463315</v>
      </c>
      <c r="P29" s="342">
        <f t="shared" si="8"/>
        <v>220585</v>
      </c>
      <c r="R29" s="366" t="s">
        <v>143</v>
      </c>
      <c r="S29" s="368"/>
      <c r="T29" s="342">
        <f t="shared" ref="T29:AG29" si="9">SUM(T7:T28)</f>
        <v>20493</v>
      </c>
      <c r="U29" s="1393">
        <f t="shared" si="4"/>
        <v>10650</v>
      </c>
      <c r="V29" s="342">
        <f t="shared" si="9"/>
        <v>9843</v>
      </c>
      <c r="W29" s="342">
        <f t="shared" si="9"/>
        <v>18180</v>
      </c>
      <c r="X29" s="1393">
        <f t="shared" si="5"/>
        <v>9362</v>
      </c>
      <c r="Y29" s="342">
        <f t="shared" si="9"/>
        <v>8818</v>
      </c>
      <c r="Z29" s="342">
        <f t="shared" si="9"/>
        <v>11595</v>
      </c>
      <c r="AA29" s="1393">
        <f t="shared" si="6"/>
        <v>6022</v>
      </c>
      <c r="AB29" s="342">
        <f t="shared" si="9"/>
        <v>5573</v>
      </c>
      <c r="AC29" s="342">
        <f t="shared" si="9"/>
        <v>22483</v>
      </c>
      <c r="AD29" s="1393">
        <f t="shared" si="7"/>
        <v>11733</v>
      </c>
      <c r="AE29" s="342">
        <f t="shared" si="9"/>
        <v>10750</v>
      </c>
      <c r="AF29" s="342">
        <f t="shared" si="9"/>
        <v>72751</v>
      </c>
      <c r="AG29" s="342">
        <f t="shared" si="9"/>
        <v>34984</v>
      </c>
      <c r="AH29" s="8"/>
      <c r="AI29" s="366" t="s">
        <v>143</v>
      </c>
      <c r="AJ29" s="367"/>
      <c r="AK29" s="342">
        <f t="shared" ref="AK29:AS29" si="10">SUM(AK7:AK28)</f>
        <v>2468</v>
      </c>
      <c r="AL29" s="342">
        <f t="shared" si="10"/>
        <v>2651</v>
      </c>
      <c r="AM29" s="342">
        <f t="shared" si="10"/>
        <v>2172</v>
      </c>
      <c r="AN29" s="342">
        <f t="shared" si="10"/>
        <v>1931</v>
      </c>
      <c r="AO29" s="342">
        <f t="shared" si="10"/>
        <v>9222</v>
      </c>
      <c r="AP29" s="342">
        <f t="shared" si="10"/>
        <v>6800</v>
      </c>
      <c r="AQ29" s="342">
        <f t="shared" si="10"/>
        <v>1340</v>
      </c>
      <c r="AR29" s="369">
        <f t="shared" si="10"/>
        <v>8140</v>
      </c>
      <c r="AS29" s="342">
        <f t="shared" si="10"/>
        <v>1168</v>
      </c>
      <c r="AU29" s="366" t="s">
        <v>143</v>
      </c>
      <c r="AV29" s="367"/>
      <c r="AW29" s="342">
        <f t="shared" ref="AW29:BH29" si="11">SUM(AW7:AW28)</f>
        <v>9339</v>
      </c>
      <c r="AX29" s="342">
        <f t="shared" si="11"/>
        <v>4152</v>
      </c>
      <c r="AY29" s="342">
        <f t="shared" si="11"/>
        <v>321</v>
      </c>
      <c r="AZ29" s="342">
        <f t="shared" si="11"/>
        <v>134</v>
      </c>
      <c r="BA29" s="342">
        <f t="shared" si="11"/>
        <v>13946</v>
      </c>
      <c r="BB29" s="342">
        <f t="shared" si="11"/>
        <v>6517</v>
      </c>
      <c r="BC29" s="342">
        <f t="shared" si="11"/>
        <v>5284</v>
      </c>
      <c r="BD29" s="342">
        <f t="shared" si="11"/>
        <v>7453</v>
      </c>
      <c r="BE29" s="342">
        <f t="shared" si="11"/>
        <v>382</v>
      </c>
      <c r="BF29" s="342">
        <f t="shared" si="11"/>
        <v>827</v>
      </c>
      <c r="BG29" s="342">
        <f t="shared" si="11"/>
        <v>1750</v>
      </c>
      <c r="BH29" s="342">
        <f t="shared" si="11"/>
        <v>2043</v>
      </c>
    </row>
    <row r="30" spans="1:68" s="15" customFormat="1" ht="13.5" customHeight="1">
      <c r="A30" s="1550" t="s">
        <v>578</v>
      </c>
      <c r="B30" s="1550"/>
      <c r="C30" s="1550"/>
      <c r="D30" s="1550"/>
      <c r="E30" s="1550"/>
      <c r="F30" s="1550"/>
      <c r="G30" s="1550"/>
      <c r="H30" s="1550"/>
      <c r="I30" s="1550"/>
      <c r="J30" s="1550"/>
      <c r="K30" s="1550"/>
      <c r="L30" s="1550"/>
      <c r="M30" s="1550"/>
      <c r="N30" s="1550"/>
      <c r="O30" s="1550"/>
      <c r="P30" s="1550"/>
      <c r="Q30" s="14"/>
      <c r="R30" s="1548" t="s">
        <v>583</v>
      </c>
      <c r="S30" s="1548"/>
      <c r="T30" s="1548"/>
      <c r="U30" s="1549"/>
      <c r="V30" s="1548"/>
      <c r="W30" s="1548"/>
      <c r="X30" s="1549"/>
      <c r="Y30" s="1548"/>
      <c r="Z30" s="1548"/>
      <c r="AA30" s="1549"/>
      <c r="AB30" s="1548"/>
      <c r="AC30" s="1548"/>
      <c r="AD30" s="1549"/>
      <c r="AE30" s="1548"/>
      <c r="AF30" s="1548"/>
      <c r="AG30" s="1548"/>
      <c r="AH30" s="300"/>
      <c r="AI30" s="1565" t="s">
        <v>756</v>
      </c>
      <c r="AJ30" s="1565"/>
      <c r="AK30" s="1565"/>
      <c r="AL30" s="1565"/>
      <c r="AM30" s="1565"/>
      <c r="AN30" s="1565"/>
      <c r="AO30" s="1565"/>
      <c r="AP30" s="1565"/>
      <c r="AQ30" s="1565"/>
      <c r="AR30" s="1565"/>
      <c r="AS30" s="1565"/>
      <c r="AT30" s="14"/>
      <c r="AU30" s="1565" t="s">
        <v>588</v>
      </c>
      <c r="AV30" s="1565"/>
      <c r="AW30" s="1565"/>
      <c r="AX30" s="1565"/>
      <c r="AY30" s="1565"/>
      <c r="AZ30" s="1565"/>
      <c r="BA30" s="1565"/>
      <c r="BB30" s="1565"/>
      <c r="BC30" s="1565"/>
      <c r="BD30" s="1565"/>
      <c r="BE30" s="1565"/>
      <c r="BF30" s="1565"/>
      <c r="BG30" s="1565"/>
      <c r="BH30" s="1565"/>
      <c r="BI30" s="14"/>
      <c r="BJ30" s="14"/>
      <c r="BK30" s="14"/>
      <c r="BL30" s="14"/>
      <c r="BM30" s="14"/>
      <c r="BN30" s="14"/>
      <c r="BO30" s="14"/>
      <c r="BP30" s="14"/>
    </row>
    <row r="31" spans="1:68" s="15" customFormat="1" ht="13.5" customHeight="1">
      <c r="A31" s="129" t="s">
        <v>227</v>
      </c>
      <c r="B31" s="126"/>
      <c r="C31" s="126"/>
      <c r="D31" s="564"/>
      <c r="E31" s="126"/>
      <c r="F31" s="126"/>
      <c r="G31" s="564"/>
      <c r="H31" s="126"/>
      <c r="I31" s="126"/>
      <c r="J31" s="564"/>
      <c r="K31" s="126"/>
      <c r="L31" s="126"/>
      <c r="M31" s="564"/>
      <c r="N31" s="126"/>
      <c r="O31" s="126"/>
      <c r="P31" s="126"/>
      <c r="Q31" s="300"/>
      <c r="R31" s="129" t="s">
        <v>227</v>
      </c>
      <c r="S31" s="126"/>
      <c r="T31" s="126"/>
      <c r="U31" s="564"/>
      <c r="V31" s="126"/>
      <c r="W31" s="126"/>
      <c r="X31" s="564"/>
      <c r="Y31" s="126"/>
      <c r="Z31" s="126"/>
      <c r="AA31" s="564"/>
      <c r="AB31" s="126"/>
      <c r="AC31" s="126"/>
      <c r="AD31" s="564"/>
      <c r="AE31" s="126"/>
      <c r="AF31" s="126"/>
      <c r="AG31" s="126"/>
      <c r="AH31" s="300"/>
      <c r="AI31" s="129" t="s">
        <v>227</v>
      </c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300"/>
      <c r="AU31" s="129" t="s">
        <v>227</v>
      </c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09"/>
      <c r="BJ31" s="109"/>
      <c r="BK31" s="109"/>
      <c r="BL31" s="109"/>
      <c r="BM31" s="109"/>
      <c r="BN31" s="109"/>
      <c r="BO31" s="109"/>
      <c r="BP31" s="109"/>
    </row>
    <row r="32" spans="1:68" s="15" customFormat="1" ht="9.75" customHeight="1">
      <c r="A32" s="300"/>
      <c r="B32" s="36"/>
      <c r="C32" s="111"/>
      <c r="D32" s="493"/>
      <c r="E32" s="111"/>
      <c r="F32" s="111"/>
      <c r="G32" s="493"/>
      <c r="H32" s="111"/>
      <c r="I32" s="111"/>
      <c r="J32" s="493"/>
      <c r="K32" s="111"/>
      <c r="L32" s="111"/>
      <c r="M32" s="493"/>
      <c r="N32" s="111"/>
      <c r="O32" s="111"/>
      <c r="P32" s="111"/>
      <c r="Q32" s="300"/>
      <c r="R32" s="300"/>
      <c r="S32" s="300"/>
      <c r="T32" s="111"/>
      <c r="U32" s="493"/>
      <c r="V32" s="111"/>
      <c r="W32" s="111"/>
      <c r="X32" s="493"/>
      <c r="Y32" s="111"/>
      <c r="Z32" s="111"/>
      <c r="AA32" s="493"/>
      <c r="AB32" s="111"/>
      <c r="AC32" s="111"/>
      <c r="AD32" s="493"/>
      <c r="AE32" s="111"/>
      <c r="AF32" s="111"/>
      <c r="AG32" s="111"/>
      <c r="AH32" s="300"/>
      <c r="AI32" s="300"/>
      <c r="AJ32" s="36"/>
      <c r="AK32" s="111"/>
      <c r="AL32" s="111"/>
      <c r="AM32" s="111"/>
      <c r="AN32" s="111"/>
      <c r="AO32" s="111"/>
      <c r="AP32" s="111"/>
      <c r="AQ32" s="111"/>
      <c r="AR32" s="23"/>
      <c r="AS32" s="300"/>
      <c r="AT32" s="300"/>
      <c r="AU32" s="300"/>
      <c r="AV32" s="36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6"/>
      <c r="BJ32" s="16"/>
      <c r="BK32" s="16"/>
      <c r="BL32" s="16"/>
      <c r="BM32" s="16"/>
      <c r="BN32" s="16"/>
      <c r="BO32" s="16"/>
      <c r="BP32" s="16"/>
    </row>
    <row r="33" spans="1:61" s="22" customFormat="1" ht="15" customHeight="1">
      <c r="A33" s="1520" t="s">
        <v>6</v>
      </c>
      <c r="B33" s="1512" t="s">
        <v>7</v>
      </c>
      <c r="C33" s="1514" t="s">
        <v>168</v>
      </c>
      <c r="D33" s="1562"/>
      <c r="E33" s="1515"/>
      <c r="F33" s="1514" t="s">
        <v>169</v>
      </c>
      <c r="G33" s="1562"/>
      <c r="H33" s="1515"/>
      <c r="I33" s="1514" t="s">
        <v>170</v>
      </c>
      <c r="J33" s="1562"/>
      <c r="K33" s="1515"/>
      <c r="L33" s="1506" t="s">
        <v>171</v>
      </c>
      <c r="M33" s="1562"/>
      <c r="N33" s="1507"/>
      <c r="O33" s="1506" t="s">
        <v>142</v>
      </c>
      <c r="P33" s="1507"/>
      <c r="R33" s="1520" t="s">
        <v>6</v>
      </c>
      <c r="S33" s="1520" t="s">
        <v>7</v>
      </c>
      <c r="T33" s="1506" t="s">
        <v>168</v>
      </c>
      <c r="U33" s="1562"/>
      <c r="V33" s="1507"/>
      <c r="W33" s="1506" t="s">
        <v>169</v>
      </c>
      <c r="X33" s="1562"/>
      <c r="Y33" s="1507"/>
      <c r="Z33" s="1506" t="s">
        <v>170</v>
      </c>
      <c r="AA33" s="1562"/>
      <c r="AB33" s="1507"/>
      <c r="AC33" s="1506" t="s">
        <v>171</v>
      </c>
      <c r="AD33" s="1562"/>
      <c r="AE33" s="1507"/>
      <c r="AF33" s="1506" t="s">
        <v>142</v>
      </c>
      <c r="AG33" s="1507"/>
      <c r="AH33" s="24"/>
      <c r="AI33" s="1560" t="s">
        <v>6</v>
      </c>
      <c r="AJ33" s="1558" t="s">
        <v>7</v>
      </c>
      <c r="AK33" s="1506" t="s">
        <v>412</v>
      </c>
      <c r="AL33" s="1557"/>
      <c r="AM33" s="1557"/>
      <c r="AN33" s="1557"/>
      <c r="AO33" s="1507"/>
      <c r="AP33" s="1506" t="s">
        <v>141</v>
      </c>
      <c r="AQ33" s="1557"/>
      <c r="AR33" s="1507"/>
      <c r="AS33" s="1571" t="s">
        <v>153</v>
      </c>
      <c r="AU33" s="1570" t="s">
        <v>6</v>
      </c>
      <c r="AV33" s="1512" t="s">
        <v>7</v>
      </c>
      <c r="AW33" s="1529" t="s">
        <v>166</v>
      </c>
      <c r="AX33" s="1530"/>
      <c r="AY33" s="1530"/>
      <c r="AZ33" s="1530"/>
      <c r="BA33" s="1530"/>
      <c r="BB33" s="1564"/>
      <c r="BC33" s="1529" t="s">
        <v>175</v>
      </c>
      <c r="BD33" s="1530"/>
      <c r="BE33" s="1530"/>
      <c r="BF33" s="1564"/>
      <c r="BG33" s="1529" t="s">
        <v>167</v>
      </c>
      <c r="BH33" s="1564"/>
    </row>
    <row r="34" spans="1:61" s="22" customFormat="1" ht="20.399999999999999">
      <c r="A34" s="1521"/>
      <c r="B34" s="1513"/>
      <c r="C34" s="343" t="s">
        <v>395</v>
      </c>
      <c r="D34" s="1394"/>
      <c r="E34" s="343" t="s">
        <v>396</v>
      </c>
      <c r="F34" s="343" t="s">
        <v>395</v>
      </c>
      <c r="G34" s="1394"/>
      <c r="H34" s="343" t="s">
        <v>396</v>
      </c>
      <c r="I34" s="343" t="s">
        <v>395</v>
      </c>
      <c r="J34" s="1394"/>
      <c r="K34" s="343" t="s">
        <v>396</v>
      </c>
      <c r="L34" s="343" t="s">
        <v>395</v>
      </c>
      <c r="M34" s="1394"/>
      <c r="N34" s="343" t="s">
        <v>396</v>
      </c>
      <c r="O34" s="343" t="s">
        <v>395</v>
      </c>
      <c r="P34" s="343" t="s">
        <v>396</v>
      </c>
      <c r="R34" s="1521"/>
      <c r="S34" s="1521"/>
      <c r="T34" s="343" t="s">
        <v>395</v>
      </c>
      <c r="U34" s="1394"/>
      <c r="V34" s="343" t="s">
        <v>396</v>
      </c>
      <c r="W34" s="343" t="s">
        <v>395</v>
      </c>
      <c r="X34" s="1394"/>
      <c r="Y34" s="343" t="s">
        <v>396</v>
      </c>
      <c r="Z34" s="343" t="s">
        <v>395</v>
      </c>
      <c r="AA34" s="1394"/>
      <c r="AB34" s="343" t="s">
        <v>396</v>
      </c>
      <c r="AC34" s="343" t="s">
        <v>395</v>
      </c>
      <c r="AD34" s="1394"/>
      <c r="AE34" s="343" t="s">
        <v>396</v>
      </c>
      <c r="AF34" s="343" t="s">
        <v>395</v>
      </c>
      <c r="AG34" s="343" t="s">
        <v>396</v>
      </c>
      <c r="AH34" s="24"/>
      <c r="AI34" s="1561"/>
      <c r="AJ34" s="1559"/>
      <c r="AK34" s="343" t="s">
        <v>168</v>
      </c>
      <c r="AL34" s="343" t="s">
        <v>169</v>
      </c>
      <c r="AM34" s="343" t="s">
        <v>170</v>
      </c>
      <c r="AN34" s="343" t="s">
        <v>171</v>
      </c>
      <c r="AO34" s="343" t="s">
        <v>142</v>
      </c>
      <c r="AP34" s="463" t="s">
        <v>736</v>
      </c>
      <c r="AQ34" s="343" t="s">
        <v>156</v>
      </c>
      <c r="AR34" s="343" t="s">
        <v>142</v>
      </c>
      <c r="AS34" s="1572"/>
      <c r="AU34" s="1561"/>
      <c r="AV34" s="1513"/>
      <c r="AW34" s="343" t="s">
        <v>147</v>
      </c>
      <c r="AX34" s="343" t="s">
        <v>408</v>
      </c>
      <c r="AY34" s="344" t="s">
        <v>172</v>
      </c>
      <c r="AZ34" s="344" t="s">
        <v>144</v>
      </c>
      <c r="BA34" s="344" t="s">
        <v>142</v>
      </c>
      <c r="BB34" s="344" t="s">
        <v>151</v>
      </c>
      <c r="BC34" s="304" t="s">
        <v>173</v>
      </c>
      <c r="BD34" s="304" t="s">
        <v>164</v>
      </c>
      <c r="BE34" s="370" t="s">
        <v>165</v>
      </c>
      <c r="BF34" s="370" t="s">
        <v>174</v>
      </c>
      <c r="BG34" s="465" t="s">
        <v>735</v>
      </c>
      <c r="BH34" s="344" t="s">
        <v>145</v>
      </c>
    </row>
    <row r="35" spans="1:61" s="18" customFormat="1">
      <c r="A35" s="371" t="s">
        <v>8</v>
      </c>
      <c r="B35" s="372"/>
      <c r="C35" s="358"/>
      <c r="D35" s="1405"/>
      <c r="E35" s="358"/>
      <c r="F35" s="358"/>
      <c r="G35" s="1405"/>
      <c r="H35" s="358"/>
      <c r="I35" s="358"/>
      <c r="J35" s="1405"/>
      <c r="K35" s="358"/>
      <c r="L35" s="358"/>
      <c r="M35" s="1405"/>
      <c r="N35" s="358"/>
      <c r="O35" s="358"/>
      <c r="P35" s="358"/>
      <c r="R35" s="371" t="s">
        <v>8</v>
      </c>
      <c r="S35" s="358"/>
      <c r="T35" s="358"/>
      <c r="U35" s="1405"/>
      <c r="V35" s="358"/>
      <c r="W35" s="358"/>
      <c r="X35" s="1405"/>
      <c r="Y35" s="358"/>
      <c r="Z35" s="358"/>
      <c r="AA35" s="1405"/>
      <c r="AB35" s="358"/>
      <c r="AC35" s="358"/>
      <c r="AD35" s="1405"/>
      <c r="AE35" s="358"/>
      <c r="AF35" s="358"/>
      <c r="AG35" s="358"/>
      <c r="AH35" s="33"/>
      <c r="AI35" s="373" t="s">
        <v>8</v>
      </c>
      <c r="AJ35" s="374"/>
      <c r="AK35" s="358"/>
      <c r="AL35" s="358"/>
      <c r="AM35" s="358"/>
      <c r="AN35" s="358"/>
      <c r="AO35" s="358"/>
      <c r="AP35" s="358"/>
      <c r="AQ35" s="358"/>
      <c r="AR35" s="358"/>
      <c r="AS35" s="358"/>
      <c r="AU35" s="371" t="s">
        <v>8</v>
      </c>
      <c r="AV35" s="372"/>
      <c r="AW35" s="358"/>
      <c r="AX35" s="358"/>
      <c r="AY35" s="358"/>
      <c r="AZ35" s="358"/>
      <c r="BA35" s="358"/>
      <c r="BB35" s="358"/>
      <c r="BC35" s="358"/>
      <c r="BD35" s="358"/>
      <c r="BE35" s="358"/>
      <c r="BF35" s="358"/>
      <c r="BG35" s="358"/>
      <c r="BH35" s="358"/>
    </row>
    <row r="36" spans="1:61" s="18" customFormat="1">
      <c r="A36" s="19" t="s">
        <v>9</v>
      </c>
      <c r="B36" s="37">
        <v>313</v>
      </c>
      <c r="C36" s="27">
        <v>3088</v>
      </c>
      <c r="D36" s="1406"/>
      <c r="E36" s="27">
        <v>1562</v>
      </c>
      <c r="F36" s="27">
        <v>2910</v>
      </c>
      <c r="G36" s="1406"/>
      <c r="H36" s="27">
        <v>1516</v>
      </c>
      <c r="I36" s="27">
        <v>1963</v>
      </c>
      <c r="J36" s="1406"/>
      <c r="K36" s="27">
        <v>1015</v>
      </c>
      <c r="L36" s="27">
        <v>1770</v>
      </c>
      <c r="M36" s="1406"/>
      <c r="N36" s="27">
        <v>906</v>
      </c>
      <c r="O36" s="27">
        <v>9731</v>
      </c>
      <c r="P36" s="27">
        <v>4999</v>
      </c>
      <c r="R36" s="19" t="s">
        <v>9</v>
      </c>
      <c r="S36" s="27">
        <v>313</v>
      </c>
      <c r="T36" s="27">
        <v>553</v>
      </c>
      <c r="U36" s="1406"/>
      <c r="V36" s="27">
        <v>267</v>
      </c>
      <c r="W36" s="27">
        <v>192</v>
      </c>
      <c r="X36" s="1406"/>
      <c r="Y36" s="27">
        <v>115</v>
      </c>
      <c r="Z36" s="27">
        <v>210</v>
      </c>
      <c r="AA36" s="1406"/>
      <c r="AB36" s="27">
        <v>118</v>
      </c>
      <c r="AC36" s="27">
        <v>263</v>
      </c>
      <c r="AD36" s="1406"/>
      <c r="AE36" s="27">
        <v>141</v>
      </c>
      <c r="AF36" s="27">
        <v>1218</v>
      </c>
      <c r="AG36" s="27">
        <v>641</v>
      </c>
      <c r="AH36" s="33"/>
      <c r="AI36" s="34" t="s">
        <v>9</v>
      </c>
      <c r="AJ36" s="45">
        <v>313</v>
      </c>
      <c r="AK36" s="27">
        <v>62</v>
      </c>
      <c r="AL36" s="27">
        <v>55</v>
      </c>
      <c r="AM36" s="27">
        <v>40</v>
      </c>
      <c r="AN36" s="27">
        <v>35</v>
      </c>
      <c r="AO36" s="27">
        <v>192</v>
      </c>
      <c r="AP36" s="27">
        <v>161</v>
      </c>
      <c r="AQ36" s="27">
        <v>29</v>
      </c>
      <c r="AR36" s="27">
        <v>190</v>
      </c>
      <c r="AS36" s="27">
        <v>17</v>
      </c>
      <c r="AU36" s="19" t="s">
        <v>9</v>
      </c>
      <c r="AV36" s="37">
        <v>313</v>
      </c>
      <c r="AW36" s="27">
        <v>167</v>
      </c>
      <c r="AX36" s="27">
        <v>135</v>
      </c>
      <c r="AY36" s="27">
        <v>0</v>
      </c>
      <c r="AZ36" s="27">
        <v>0</v>
      </c>
      <c r="BA36" s="27">
        <v>302</v>
      </c>
      <c r="BB36" s="27">
        <v>170</v>
      </c>
      <c r="BC36" s="27">
        <v>107</v>
      </c>
      <c r="BD36" s="27">
        <v>179</v>
      </c>
      <c r="BE36" s="27">
        <v>10</v>
      </c>
      <c r="BF36" s="27">
        <v>6</v>
      </c>
      <c r="BG36" s="27">
        <v>7</v>
      </c>
      <c r="BH36" s="27">
        <v>67</v>
      </c>
    </row>
    <row r="37" spans="1:61" s="18" customFormat="1">
      <c r="A37" s="19" t="s">
        <v>10</v>
      </c>
      <c r="B37" s="37">
        <v>312</v>
      </c>
      <c r="C37" s="27">
        <v>60</v>
      </c>
      <c r="D37" s="1406"/>
      <c r="E37" s="27">
        <v>36</v>
      </c>
      <c r="F37" s="27">
        <v>3349</v>
      </c>
      <c r="G37" s="1406"/>
      <c r="H37" s="27">
        <v>1684</v>
      </c>
      <c r="I37" s="27">
        <v>1918</v>
      </c>
      <c r="J37" s="1406"/>
      <c r="K37" s="27">
        <v>982</v>
      </c>
      <c r="L37" s="27">
        <v>1966</v>
      </c>
      <c r="M37" s="1406"/>
      <c r="N37" s="27">
        <v>1008</v>
      </c>
      <c r="O37" s="27">
        <v>7293</v>
      </c>
      <c r="P37" s="27">
        <v>3710</v>
      </c>
      <c r="R37" s="19" t="s">
        <v>10</v>
      </c>
      <c r="S37" s="27">
        <v>312</v>
      </c>
      <c r="T37" s="27">
        <v>0</v>
      </c>
      <c r="U37" s="1406"/>
      <c r="V37" s="27">
        <v>0</v>
      </c>
      <c r="W37" s="27">
        <v>212</v>
      </c>
      <c r="X37" s="1406"/>
      <c r="Y37" s="27">
        <v>98</v>
      </c>
      <c r="Z37" s="27">
        <v>122</v>
      </c>
      <c r="AA37" s="1406"/>
      <c r="AB37" s="27">
        <v>64</v>
      </c>
      <c r="AC37" s="27">
        <v>488</v>
      </c>
      <c r="AD37" s="1406"/>
      <c r="AE37" s="27">
        <v>248</v>
      </c>
      <c r="AF37" s="27">
        <v>822</v>
      </c>
      <c r="AG37" s="27">
        <v>410</v>
      </c>
      <c r="AH37" s="33"/>
      <c r="AI37" s="34" t="s">
        <v>10</v>
      </c>
      <c r="AJ37" s="45">
        <v>312</v>
      </c>
      <c r="AK37" s="27">
        <v>1</v>
      </c>
      <c r="AL37" s="27">
        <v>61</v>
      </c>
      <c r="AM37" s="27">
        <v>41</v>
      </c>
      <c r="AN37" s="27">
        <v>41</v>
      </c>
      <c r="AO37" s="27">
        <v>144</v>
      </c>
      <c r="AP37" s="27">
        <v>123</v>
      </c>
      <c r="AQ37" s="27">
        <v>24</v>
      </c>
      <c r="AR37" s="27">
        <v>147</v>
      </c>
      <c r="AS37" s="27">
        <v>23</v>
      </c>
      <c r="AU37" s="19" t="s">
        <v>10</v>
      </c>
      <c r="AV37" s="37">
        <v>312</v>
      </c>
      <c r="AW37" s="27">
        <v>120</v>
      </c>
      <c r="AX37" s="27">
        <v>105</v>
      </c>
      <c r="AY37" s="27">
        <v>4</v>
      </c>
      <c r="AZ37" s="27">
        <v>1</v>
      </c>
      <c r="BA37" s="27">
        <v>230</v>
      </c>
      <c r="BB37" s="27">
        <v>106</v>
      </c>
      <c r="BC37" s="27">
        <v>100</v>
      </c>
      <c r="BD37" s="27">
        <v>126</v>
      </c>
      <c r="BE37" s="27">
        <v>3</v>
      </c>
      <c r="BF37" s="27">
        <v>1</v>
      </c>
      <c r="BG37" s="27">
        <v>13</v>
      </c>
      <c r="BH37" s="27">
        <v>50</v>
      </c>
    </row>
    <row r="38" spans="1:61" s="18" customFormat="1">
      <c r="A38" s="19" t="s">
        <v>11</v>
      </c>
      <c r="B38" s="37">
        <v>316</v>
      </c>
      <c r="C38" s="27">
        <v>1008</v>
      </c>
      <c r="D38" s="1406"/>
      <c r="E38" s="27">
        <v>454</v>
      </c>
      <c r="F38" s="27">
        <v>780</v>
      </c>
      <c r="G38" s="1406"/>
      <c r="H38" s="27">
        <v>340</v>
      </c>
      <c r="I38" s="27">
        <v>509</v>
      </c>
      <c r="J38" s="1406"/>
      <c r="K38" s="27">
        <v>218</v>
      </c>
      <c r="L38" s="27">
        <v>486</v>
      </c>
      <c r="M38" s="1406"/>
      <c r="N38" s="27">
        <v>197</v>
      </c>
      <c r="O38" s="27">
        <v>2783</v>
      </c>
      <c r="P38" s="27">
        <v>1209</v>
      </c>
      <c r="R38" s="19" t="s">
        <v>11</v>
      </c>
      <c r="S38" s="27">
        <v>316</v>
      </c>
      <c r="T38" s="27">
        <v>122</v>
      </c>
      <c r="U38" s="1406"/>
      <c r="V38" s="27">
        <v>58</v>
      </c>
      <c r="W38" s="27">
        <v>92</v>
      </c>
      <c r="X38" s="1406"/>
      <c r="Y38" s="27">
        <v>44</v>
      </c>
      <c r="Z38" s="27">
        <v>90</v>
      </c>
      <c r="AA38" s="1406"/>
      <c r="AB38" s="27">
        <v>46</v>
      </c>
      <c r="AC38" s="27">
        <v>201</v>
      </c>
      <c r="AD38" s="1406"/>
      <c r="AE38" s="27">
        <v>90</v>
      </c>
      <c r="AF38" s="27">
        <v>505</v>
      </c>
      <c r="AG38" s="27">
        <v>238</v>
      </c>
      <c r="AH38" s="33"/>
      <c r="AI38" s="34" t="s">
        <v>11</v>
      </c>
      <c r="AJ38" s="45">
        <v>316</v>
      </c>
      <c r="AK38" s="27">
        <v>17</v>
      </c>
      <c r="AL38" s="27">
        <v>18</v>
      </c>
      <c r="AM38" s="27">
        <v>13</v>
      </c>
      <c r="AN38" s="27">
        <v>11</v>
      </c>
      <c r="AO38" s="27">
        <v>59</v>
      </c>
      <c r="AP38" s="27">
        <v>38</v>
      </c>
      <c r="AQ38" s="27">
        <v>2</v>
      </c>
      <c r="AR38" s="27">
        <v>40</v>
      </c>
      <c r="AS38" s="27">
        <v>3</v>
      </c>
      <c r="AU38" s="19" t="s">
        <v>11</v>
      </c>
      <c r="AV38" s="37">
        <v>316</v>
      </c>
      <c r="AW38" s="27">
        <v>46</v>
      </c>
      <c r="AX38" s="27">
        <v>38</v>
      </c>
      <c r="AY38" s="27">
        <v>0</v>
      </c>
      <c r="AZ38" s="27">
        <v>2</v>
      </c>
      <c r="BA38" s="27">
        <v>86</v>
      </c>
      <c r="BB38" s="27">
        <v>39</v>
      </c>
      <c r="BC38" s="27">
        <v>32</v>
      </c>
      <c r="BD38" s="27">
        <v>51</v>
      </c>
      <c r="BE38" s="27">
        <v>3</v>
      </c>
      <c r="BF38" s="27">
        <v>0</v>
      </c>
      <c r="BG38" s="27">
        <v>14</v>
      </c>
      <c r="BH38" s="27">
        <v>5</v>
      </c>
    </row>
    <row r="39" spans="1:61" s="18" customFormat="1">
      <c r="A39" s="19" t="s">
        <v>12</v>
      </c>
      <c r="B39" s="37">
        <v>317</v>
      </c>
      <c r="C39" s="27">
        <v>686</v>
      </c>
      <c r="D39" s="1406"/>
      <c r="E39" s="27">
        <v>311</v>
      </c>
      <c r="F39" s="27">
        <v>498</v>
      </c>
      <c r="G39" s="1406"/>
      <c r="H39" s="27">
        <v>221</v>
      </c>
      <c r="I39" s="27">
        <v>350</v>
      </c>
      <c r="J39" s="1406"/>
      <c r="K39" s="27">
        <v>160</v>
      </c>
      <c r="L39" s="27">
        <v>401</v>
      </c>
      <c r="M39" s="1406"/>
      <c r="N39" s="27">
        <v>127</v>
      </c>
      <c r="O39" s="27">
        <v>1935</v>
      </c>
      <c r="P39" s="27">
        <v>819</v>
      </c>
      <c r="R39" s="19" t="s">
        <v>12</v>
      </c>
      <c r="S39" s="27">
        <v>317</v>
      </c>
      <c r="T39" s="27">
        <v>163</v>
      </c>
      <c r="U39" s="1406"/>
      <c r="V39" s="27">
        <v>79</v>
      </c>
      <c r="W39" s="27">
        <v>60</v>
      </c>
      <c r="X39" s="1406"/>
      <c r="Y39" s="27">
        <v>31</v>
      </c>
      <c r="Z39" s="27">
        <v>80</v>
      </c>
      <c r="AA39" s="1406"/>
      <c r="AB39" s="27">
        <v>40</v>
      </c>
      <c r="AC39" s="27">
        <v>107</v>
      </c>
      <c r="AD39" s="1406"/>
      <c r="AE39" s="27">
        <v>44</v>
      </c>
      <c r="AF39" s="27">
        <v>410</v>
      </c>
      <c r="AG39" s="27">
        <v>194</v>
      </c>
      <c r="AH39" s="33"/>
      <c r="AI39" s="34" t="s">
        <v>12</v>
      </c>
      <c r="AJ39" s="45">
        <v>317</v>
      </c>
      <c r="AK39" s="27">
        <v>19</v>
      </c>
      <c r="AL39" s="27">
        <v>16</v>
      </c>
      <c r="AM39" s="27">
        <v>13</v>
      </c>
      <c r="AN39" s="27">
        <v>12</v>
      </c>
      <c r="AO39" s="27">
        <v>60</v>
      </c>
      <c r="AP39" s="27">
        <v>42</v>
      </c>
      <c r="AQ39" s="27">
        <v>18</v>
      </c>
      <c r="AR39" s="27">
        <v>60</v>
      </c>
      <c r="AS39" s="27">
        <v>13</v>
      </c>
      <c r="AU39" s="19" t="s">
        <v>12</v>
      </c>
      <c r="AV39" s="37">
        <v>317</v>
      </c>
      <c r="AW39" s="27">
        <v>43</v>
      </c>
      <c r="AX39" s="27">
        <v>31</v>
      </c>
      <c r="AY39" s="27">
        <v>6</v>
      </c>
      <c r="AZ39" s="27">
        <v>7</v>
      </c>
      <c r="BA39" s="27">
        <v>87</v>
      </c>
      <c r="BB39" s="27">
        <v>37</v>
      </c>
      <c r="BC39" s="27">
        <v>38</v>
      </c>
      <c r="BD39" s="27">
        <v>47</v>
      </c>
      <c r="BE39" s="27">
        <v>2</v>
      </c>
      <c r="BF39" s="27">
        <v>0</v>
      </c>
      <c r="BG39" s="27">
        <v>0</v>
      </c>
      <c r="BH39" s="27">
        <v>7</v>
      </c>
    </row>
    <row r="40" spans="1:61" s="18" customFormat="1">
      <c r="A40" s="19" t="s">
        <v>13</v>
      </c>
      <c r="B40" s="37">
        <v>314</v>
      </c>
      <c r="C40" s="27">
        <v>105</v>
      </c>
      <c r="D40" s="1406"/>
      <c r="E40" s="27">
        <v>60</v>
      </c>
      <c r="F40" s="27">
        <v>2462</v>
      </c>
      <c r="G40" s="1406"/>
      <c r="H40" s="27">
        <v>1354</v>
      </c>
      <c r="I40" s="27">
        <v>1393</v>
      </c>
      <c r="J40" s="1406"/>
      <c r="K40" s="27">
        <v>718</v>
      </c>
      <c r="L40" s="27">
        <v>1441</v>
      </c>
      <c r="M40" s="1406"/>
      <c r="N40" s="27">
        <v>788</v>
      </c>
      <c r="O40" s="27">
        <v>5401</v>
      </c>
      <c r="P40" s="27">
        <v>2920</v>
      </c>
      <c r="R40" s="19" t="s">
        <v>13</v>
      </c>
      <c r="S40" s="27">
        <v>314</v>
      </c>
      <c r="T40" s="27">
        <v>2</v>
      </c>
      <c r="U40" s="1406"/>
      <c r="V40" s="27">
        <v>1</v>
      </c>
      <c r="W40" s="27">
        <v>156</v>
      </c>
      <c r="X40" s="1406"/>
      <c r="Y40" s="27">
        <v>78</v>
      </c>
      <c r="Z40" s="27">
        <v>200</v>
      </c>
      <c r="AA40" s="1406"/>
      <c r="AB40" s="27">
        <v>114</v>
      </c>
      <c r="AC40" s="27">
        <v>321</v>
      </c>
      <c r="AD40" s="1406"/>
      <c r="AE40" s="27">
        <v>192</v>
      </c>
      <c r="AF40" s="27">
        <v>679</v>
      </c>
      <c r="AG40" s="27">
        <v>385</v>
      </c>
      <c r="AH40" s="33"/>
      <c r="AI40" s="34" t="s">
        <v>13</v>
      </c>
      <c r="AJ40" s="45">
        <v>314</v>
      </c>
      <c r="AK40" s="27">
        <v>2</v>
      </c>
      <c r="AL40" s="27">
        <v>53</v>
      </c>
      <c r="AM40" s="27">
        <v>37</v>
      </c>
      <c r="AN40" s="27">
        <v>37</v>
      </c>
      <c r="AO40" s="27">
        <v>129</v>
      </c>
      <c r="AP40" s="27">
        <v>123</v>
      </c>
      <c r="AQ40" s="27">
        <v>11</v>
      </c>
      <c r="AR40" s="27">
        <v>134</v>
      </c>
      <c r="AS40" s="27">
        <v>21</v>
      </c>
      <c r="AU40" s="19" t="s">
        <v>13</v>
      </c>
      <c r="AV40" s="37">
        <v>314</v>
      </c>
      <c r="AW40" s="27">
        <v>183</v>
      </c>
      <c r="AX40" s="27">
        <v>50</v>
      </c>
      <c r="AY40" s="27">
        <v>8</v>
      </c>
      <c r="AZ40" s="27">
        <v>0</v>
      </c>
      <c r="BA40" s="27">
        <v>241</v>
      </c>
      <c r="BB40" s="27">
        <v>131</v>
      </c>
      <c r="BC40" s="27">
        <v>91</v>
      </c>
      <c r="BD40" s="27">
        <v>139</v>
      </c>
      <c r="BE40" s="27">
        <v>6</v>
      </c>
      <c r="BF40" s="27">
        <v>5</v>
      </c>
      <c r="BG40" s="27">
        <v>50</v>
      </c>
      <c r="BH40" s="27">
        <v>5</v>
      </c>
    </row>
    <row r="41" spans="1:61" s="18" customFormat="1">
      <c r="A41" s="20" t="s">
        <v>14</v>
      </c>
      <c r="B41" s="37"/>
      <c r="C41" s="27"/>
      <c r="D41" s="1406"/>
      <c r="E41" s="27"/>
      <c r="F41" s="27"/>
      <c r="G41" s="1406"/>
      <c r="H41" s="27"/>
      <c r="I41" s="27"/>
      <c r="J41" s="1406"/>
      <c r="K41" s="27"/>
      <c r="L41" s="27"/>
      <c r="M41" s="1406"/>
      <c r="N41" s="27"/>
      <c r="O41" s="27"/>
      <c r="P41" s="27"/>
      <c r="R41" s="20" t="s">
        <v>14</v>
      </c>
      <c r="S41" s="27"/>
      <c r="T41" s="27"/>
      <c r="U41" s="1406"/>
      <c r="V41" s="27"/>
      <c r="W41" s="27"/>
      <c r="X41" s="1406"/>
      <c r="Y41" s="27"/>
      <c r="Z41" s="27"/>
      <c r="AA41" s="1406"/>
      <c r="AB41" s="27"/>
      <c r="AC41" s="27"/>
      <c r="AD41" s="1406"/>
      <c r="AE41" s="27"/>
      <c r="AF41" s="27"/>
      <c r="AG41" s="27"/>
      <c r="AH41" s="33"/>
      <c r="AI41" s="165" t="s">
        <v>14</v>
      </c>
      <c r="AJ41" s="45"/>
      <c r="AK41" s="27"/>
      <c r="AL41" s="27"/>
      <c r="AM41" s="27"/>
      <c r="AN41" s="27"/>
      <c r="AO41" s="27"/>
      <c r="AP41" s="27"/>
      <c r="AQ41" s="27"/>
      <c r="AR41" s="27"/>
      <c r="AS41" s="27"/>
      <c r="AU41" s="20" t="s">
        <v>14</v>
      </c>
      <c r="AV41" s="3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</row>
    <row r="42" spans="1:61" s="18" customFormat="1">
      <c r="A42" s="19" t="s">
        <v>15</v>
      </c>
      <c r="B42" s="37">
        <v>202</v>
      </c>
      <c r="C42" s="27">
        <v>1233</v>
      </c>
      <c r="D42" s="1406"/>
      <c r="E42" s="27">
        <v>624</v>
      </c>
      <c r="F42" s="27">
        <v>1020</v>
      </c>
      <c r="G42" s="1406"/>
      <c r="H42" s="27">
        <v>522</v>
      </c>
      <c r="I42" s="27">
        <v>758</v>
      </c>
      <c r="J42" s="1406"/>
      <c r="K42" s="27">
        <v>382</v>
      </c>
      <c r="L42" s="27">
        <v>516</v>
      </c>
      <c r="M42" s="1406"/>
      <c r="N42" s="27">
        <v>281</v>
      </c>
      <c r="O42" s="27">
        <v>3527</v>
      </c>
      <c r="P42" s="27">
        <v>1809</v>
      </c>
      <c r="R42" s="19" t="s">
        <v>15</v>
      </c>
      <c r="S42" s="27">
        <v>202</v>
      </c>
      <c r="T42" s="27">
        <v>114</v>
      </c>
      <c r="U42" s="1406"/>
      <c r="V42" s="27">
        <v>60</v>
      </c>
      <c r="W42" s="27">
        <v>92</v>
      </c>
      <c r="X42" s="1406"/>
      <c r="Y42" s="27">
        <v>54</v>
      </c>
      <c r="Z42" s="27">
        <v>95</v>
      </c>
      <c r="AA42" s="1406"/>
      <c r="AB42" s="27">
        <v>46</v>
      </c>
      <c r="AC42" s="27">
        <v>231</v>
      </c>
      <c r="AD42" s="1406"/>
      <c r="AE42" s="27">
        <v>127</v>
      </c>
      <c r="AF42" s="27">
        <v>532</v>
      </c>
      <c r="AG42" s="27">
        <v>287</v>
      </c>
      <c r="AH42" s="33"/>
      <c r="AI42" s="34" t="s">
        <v>15</v>
      </c>
      <c r="AJ42" s="45">
        <v>202</v>
      </c>
      <c r="AK42" s="27">
        <v>28</v>
      </c>
      <c r="AL42" s="27">
        <v>24</v>
      </c>
      <c r="AM42" s="27">
        <v>20</v>
      </c>
      <c r="AN42" s="27">
        <v>14</v>
      </c>
      <c r="AO42" s="27">
        <v>86</v>
      </c>
      <c r="AP42" s="27">
        <v>54</v>
      </c>
      <c r="AQ42" s="27">
        <v>19</v>
      </c>
      <c r="AR42" s="27">
        <v>73</v>
      </c>
      <c r="AS42" s="27">
        <v>10</v>
      </c>
      <c r="AU42" s="19" t="s">
        <v>15</v>
      </c>
      <c r="AV42" s="37">
        <v>202</v>
      </c>
      <c r="AW42" s="27">
        <v>65</v>
      </c>
      <c r="AX42" s="27">
        <v>63</v>
      </c>
      <c r="AY42" s="27">
        <v>0</v>
      </c>
      <c r="AZ42" s="27">
        <v>1</v>
      </c>
      <c r="BA42" s="27">
        <v>129</v>
      </c>
      <c r="BB42" s="27">
        <v>51</v>
      </c>
      <c r="BC42" s="27">
        <v>45</v>
      </c>
      <c r="BD42" s="27">
        <v>83</v>
      </c>
      <c r="BE42" s="27">
        <v>0</v>
      </c>
      <c r="BF42" s="27">
        <v>1</v>
      </c>
      <c r="BG42" s="27">
        <v>13</v>
      </c>
      <c r="BH42" s="27">
        <v>11</v>
      </c>
    </row>
    <row r="43" spans="1:61" s="18" customFormat="1">
      <c r="A43" s="19" t="s">
        <v>16</v>
      </c>
      <c r="B43" s="37">
        <v>203</v>
      </c>
      <c r="C43" s="27">
        <v>0</v>
      </c>
      <c r="D43" s="1406"/>
      <c r="E43" s="27">
        <v>0</v>
      </c>
      <c r="F43" s="27">
        <v>2169</v>
      </c>
      <c r="G43" s="1406"/>
      <c r="H43" s="27">
        <v>1058</v>
      </c>
      <c r="I43" s="27">
        <v>1904</v>
      </c>
      <c r="J43" s="1406"/>
      <c r="K43" s="27">
        <v>970</v>
      </c>
      <c r="L43" s="27">
        <v>1458</v>
      </c>
      <c r="M43" s="1406"/>
      <c r="N43" s="27">
        <v>764</v>
      </c>
      <c r="O43" s="27">
        <v>5531</v>
      </c>
      <c r="P43" s="27">
        <v>2792</v>
      </c>
      <c r="R43" s="19" t="s">
        <v>16</v>
      </c>
      <c r="S43" s="27">
        <v>203</v>
      </c>
      <c r="T43" s="27">
        <v>0</v>
      </c>
      <c r="U43" s="1406"/>
      <c r="V43" s="27">
        <v>0</v>
      </c>
      <c r="W43" s="27">
        <v>153</v>
      </c>
      <c r="X43" s="1406"/>
      <c r="Y43" s="27">
        <v>81</v>
      </c>
      <c r="Z43" s="27">
        <v>242</v>
      </c>
      <c r="AA43" s="1406"/>
      <c r="AB43" s="27">
        <v>139</v>
      </c>
      <c r="AC43" s="27">
        <v>444</v>
      </c>
      <c r="AD43" s="1406"/>
      <c r="AE43" s="27">
        <v>253</v>
      </c>
      <c r="AF43" s="27">
        <v>839</v>
      </c>
      <c r="AG43" s="27">
        <v>473</v>
      </c>
      <c r="AH43" s="33"/>
      <c r="AI43" s="34" t="s">
        <v>16</v>
      </c>
      <c r="AJ43" s="45">
        <v>203</v>
      </c>
      <c r="AK43" s="27">
        <v>0</v>
      </c>
      <c r="AL43" s="27">
        <v>55</v>
      </c>
      <c r="AM43" s="27">
        <v>50</v>
      </c>
      <c r="AN43" s="27">
        <v>42</v>
      </c>
      <c r="AO43" s="27">
        <v>147</v>
      </c>
      <c r="AP43" s="27">
        <v>131</v>
      </c>
      <c r="AQ43" s="27">
        <v>24</v>
      </c>
      <c r="AR43" s="27">
        <v>155</v>
      </c>
      <c r="AS43" s="27">
        <v>30</v>
      </c>
      <c r="AU43" s="19" t="s">
        <v>16</v>
      </c>
      <c r="AV43" s="37">
        <v>203</v>
      </c>
      <c r="AW43" s="27">
        <v>221</v>
      </c>
      <c r="AX43" s="27">
        <v>58</v>
      </c>
      <c r="AY43" s="27">
        <v>0</v>
      </c>
      <c r="AZ43" s="27">
        <v>3</v>
      </c>
      <c r="BA43" s="27">
        <v>282</v>
      </c>
      <c r="BB43" s="27">
        <v>142</v>
      </c>
      <c r="BC43" s="27">
        <v>95</v>
      </c>
      <c r="BD43" s="27">
        <v>136</v>
      </c>
      <c r="BE43" s="27">
        <v>7</v>
      </c>
      <c r="BF43" s="27">
        <v>44</v>
      </c>
      <c r="BG43" s="27">
        <v>6</v>
      </c>
      <c r="BH43" s="27">
        <v>68</v>
      </c>
    </row>
    <row r="44" spans="1:61" s="18" customFormat="1">
      <c r="A44" s="19" t="s">
        <v>17</v>
      </c>
      <c r="B44" s="37">
        <v>204</v>
      </c>
      <c r="C44" s="27">
        <v>62</v>
      </c>
      <c r="D44" s="1406"/>
      <c r="E44" s="27">
        <v>24</v>
      </c>
      <c r="F44" s="27">
        <v>2130</v>
      </c>
      <c r="G44" s="1406"/>
      <c r="H44" s="27">
        <v>1011</v>
      </c>
      <c r="I44" s="27">
        <v>1871</v>
      </c>
      <c r="J44" s="1406"/>
      <c r="K44" s="27">
        <v>959</v>
      </c>
      <c r="L44" s="27">
        <v>1484</v>
      </c>
      <c r="M44" s="1406"/>
      <c r="N44" s="27">
        <v>722</v>
      </c>
      <c r="O44" s="27">
        <v>5547</v>
      </c>
      <c r="P44" s="27">
        <v>2716</v>
      </c>
      <c r="R44" s="19" t="s">
        <v>17</v>
      </c>
      <c r="S44" s="27">
        <v>204</v>
      </c>
      <c r="T44" s="27">
        <v>23</v>
      </c>
      <c r="U44" s="1406"/>
      <c r="V44" s="27">
        <v>20</v>
      </c>
      <c r="W44" s="27">
        <v>164</v>
      </c>
      <c r="X44" s="1406"/>
      <c r="Y44" s="27">
        <v>67</v>
      </c>
      <c r="Z44" s="27">
        <v>211</v>
      </c>
      <c r="AA44" s="1406"/>
      <c r="AB44" s="27">
        <v>122</v>
      </c>
      <c r="AC44" s="27">
        <v>418</v>
      </c>
      <c r="AD44" s="1406"/>
      <c r="AE44" s="27">
        <v>207</v>
      </c>
      <c r="AF44" s="27">
        <v>816</v>
      </c>
      <c r="AG44" s="27">
        <v>416</v>
      </c>
      <c r="AH44" s="33"/>
      <c r="AI44" s="34" t="s">
        <v>17</v>
      </c>
      <c r="AJ44" s="45">
        <v>204</v>
      </c>
      <c r="AK44" s="27">
        <v>2</v>
      </c>
      <c r="AL44" s="27">
        <v>53</v>
      </c>
      <c r="AM44" s="27">
        <v>48</v>
      </c>
      <c r="AN44" s="27">
        <v>42</v>
      </c>
      <c r="AO44" s="27">
        <v>145</v>
      </c>
      <c r="AP44" s="27">
        <v>129</v>
      </c>
      <c r="AQ44" s="27">
        <v>23</v>
      </c>
      <c r="AR44" s="27">
        <v>152</v>
      </c>
      <c r="AS44" s="27">
        <v>26</v>
      </c>
      <c r="AU44" s="19" t="s">
        <v>17</v>
      </c>
      <c r="AV44" s="37">
        <v>204</v>
      </c>
      <c r="AW44" s="27">
        <v>186</v>
      </c>
      <c r="AX44" s="27">
        <v>98</v>
      </c>
      <c r="AY44" s="27">
        <v>2</v>
      </c>
      <c r="AZ44" s="27">
        <v>1</v>
      </c>
      <c r="BA44" s="27">
        <v>287</v>
      </c>
      <c r="BB44" s="27">
        <v>124</v>
      </c>
      <c r="BC44" s="27">
        <v>103</v>
      </c>
      <c r="BD44" s="27">
        <v>122</v>
      </c>
      <c r="BE44" s="27">
        <v>3</v>
      </c>
      <c r="BF44" s="27">
        <v>59</v>
      </c>
      <c r="BG44" s="27">
        <v>54</v>
      </c>
      <c r="BH44" s="27">
        <v>18</v>
      </c>
    </row>
    <row r="45" spans="1:61" s="18" customFormat="1">
      <c r="A45" s="19" t="s">
        <v>18</v>
      </c>
      <c r="B45" s="37">
        <v>223</v>
      </c>
      <c r="C45" s="27">
        <v>1287</v>
      </c>
      <c r="D45" s="1406"/>
      <c r="E45" s="27">
        <v>689</v>
      </c>
      <c r="F45" s="27">
        <v>805</v>
      </c>
      <c r="G45" s="1406"/>
      <c r="H45" s="27">
        <v>449</v>
      </c>
      <c r="I45" s="27">
        <v>804</v>
      </c>
      <c r="J45" s="1406"/>
      <c r="K45" s="27">
        <v>420</v>
      </c>
      <c r="L45" s="27">
        <v>677</v>
      </c>
      <c r="M45" s="1406"/>
      <c r="N45" s="27">
        <v>400</v>
      </c>
      <c r="O45" s="27">
        <v>3573</v>
      </c>
      <c r="P45" s="27">
        <v>1958</v>
      </c>
      <c r="R45" s="19" t="s">
        <v>18</v>
      </c>
      <c r="S45" s="27">
        <v>223</v>
      </c>
      <c r="T45" s="27">
        <v>266</v>
      </c>
      <c r="U45" s="1406"/>
      <c r="V45" s="27">
        <v>128</v>
      </c>
      <c r="W45" s="27">
        <v>111</v>
      </c>
      <c r="X45" s="1406"/>
      <c r="Y45" s="27">
        <v>66</v>
      </c>
      <c r="Z45" s="27">
        <v>101</v>
      </c>
      <c r="AA45" s="1406"/>
      <c r="AB45" s="27">
        <v>56</v>
      </c>
      <c r="AC45" s="27">
        <v>158</v>
      </c>
      <c r="AD45" s="1406"/>
      <c r="AE45" s="27">
        <v>92</v>
      </c>
      <c r="AF45" s="27">
        <v>636</v>
      </c>
      <c r="AG45" s="27">
        <v>342</v>
      </c>
      <c r="AH45" s="33"/>
      <c r="AI45" s="34" t="s">
        <v>18</v>
      </c>
      <c r="AJ45" s="45">
        <v>223</v>
      </c>
      <c r="AK45" s="27">
        <v>25</v>
      </c>
      <c r="AL45" s="27">
        <v>17</v>
      </c>
      <c r="AM45" s="27">
        <v>16</v>
      </c>
      <c r="AN45" s="27">
        <v>15</v>
      </c>
      <c r="AO45" s="27">
        <v>73</v>
      </c>
      <c r="AP45" s="27">
        <v>56</v>
      </c>
      <c r="AQ45" s="27">
        <v>8</v>
      </c>
      <c r="AR45" s="27">
        <v>64</v>
      </c>
      <c r="AS45" s="27">
        <v>10</v>
      </c>
      <c r="AU45" s="19" t="s">
        <v>18</v>
      </c>
      <c r="AV45" s="37">
        <v>223</v>
      </c>
      <c r="AW45" s="27">
        <v>80</v>
      </c>
      <c r="AX45" s="27">
        <v>33</v>
      </c>
      <c r="AY45" s="27">
        <v>0</v>
      </c>
      <c r="AZ45" s="27">
        <v>0</v>
      </c>
      <c r="BA45" s="27">
        <v>113</v>
      </c>
      <c r="BB45" s="27">
        <v>58</v>
      </c>
      <c r="BC45" s="27">
        <v>41</v>
      </c>
      <c r="BD45" s="27">
        <v>70</v>
      </c>
      <c r="BE45" s="27">
        <v>2</v>
      </c>
      <c r="BF45" s="27">
        <v>0</v>
      </c>
      <c r="BG45" s="27">
        <v>16</v>
      </c>
      <c r="BH45" s="27">
        <v>0</v>
      </c>
    </row>
    <row r="46" spans="1:61" s="18" customFormat="1">
      <c r="A46" s="20" t="s">
        <v>19</v>
      </c>
      <c r="B46" s="37"/>
      <c r="C46" s="27"/>
      <c r="D46" s="1406"/>
      <c r="E46" s="27"/>
      <c r="F46" s="27"/>
      <c r="G46" s="1406"/>
      <c r="H46" s="27"/>
      <c r="I46" s="27"/>
      <c r="J46" s="1406"/>
      <c r="K46" s="27"/>
      <c r="L46" s="27"/>
      <c r="M46" s="1406"/>
      <c r="N46" s="27"/>
      <c r="O46" s="27"/>
      <c r="P46" s="27"/>
      <c r="R46" s="20" t="s">
        <v>19</v>
      </c>
      <c r="S46" s="27"/>
      <c r="T46" s="27"/>
      <c r="U46" s="1406"/>
      <c r="V46" s="27"/>
      <c r="W46" s="27"/>
      <c r="X46" s="1406"/>
      <c r="Y46" s="27"/>
      <c r="Z46" s="27"/>
      <c r="AA46" s="1406"/>
      <c r="AB46" s="27"/>
      <c r="AC46" s="27"/>
      <c r="AD46" s="1406"/>
      <c r="AE46" s="27"/>
      <c r="AF46" s="27"/>
      <c r="AG46" s="27"/>
      <c r="AH46" s="33"/>
      <c r="AI46" s="165" t="s">
        <v>19</v>
      </c>
      <c r="AJ46" s="45"/>
      <c r="AK46" s="27"/>
      <c r="AL46" s="27"/>
      <c r="AM46" s="27"/>
      <c r="AN46" s="27"/>
      <c r="AO46" s="27"/>
      <c r="AP46" s="27"/>
      <c r="AQ46" s="27"/>
      <c r="AR46" s="27"/>
      <c r="AS46" s="27"/>
      <c r="AU46" s="20" t="s">
        <v>19</v>
      </c>
      <c r="AV46" s="3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</row>
    <row r="47" spans="1:61" s="18" customFormat="1">
      <c r="A47" s="19" t="s">
        <v>20</v>
      </c>
      <c r="B47" s="37">
        <v>103</v>
      </c>
      <c r="C47" s="27">
        <v>2734</v>
      </c>
      <c r="D47" s="1406"/>
      <c r="E47" s="27">
        <v>1405</v>
      </c>
      <c r="F47" s="27">
        <v>2910</v>
      </c>
      <c r="G47" s="1406"/>
      <c r="H47" s="27">
        <v>1505</v>
      </c>
      <c r="I47" s="27">
        <v>2415</v>
      </c>
      <c r="J47" s="1406"/>
      <c r="K47" s="27">
        <v>1248</v>
      </c>
      <c r="L47" s="27">
        <v>2628</v>
      </c>
      <c r="M47" s="1406"/>
      <c r="N47" s="27">
        <v>1343</v>
      </c>
      <c r="O47" s="27">
        <v>10687</v>
      </c>
      <c r="P47" s="27">
        <v>5501</v>
      </c>
      <c r="R47" s="19" t="s">
        <v>20</v>
      </c>
      <c r="S47" s="27">
        <v>103</v>
      </c>
      <c r="T47" s="27">
        <v>31</v>
      </c>
      <c r="U47" s="1406"/>
      <c r="V47" s="27">
        <v>15</v>
      </c>
      <c r="W47" s="27">
        <v>394</v>
      </c>
      <c r="X47" s="1406"/>
      <c r="Y47" s="27">
        <v>164</v>
      </c>
      <c r="Z47" s="27">
        <v>42</v>
      </c>
      <c r="AA47" s="1406"/>
      <c r="AB47" s="27">
        <v>20</v>
      </c>
      <c r="AC47" s="27">
        <v>487</v>
      </c>
      <c r="AD47" s="1406"/>
      <c r="AE47" s="27">
        <v>257</v>
      </c>
      <c r="AF47" s="27">
        <v>954</v>
      </c>
      <c r="AG47" s="27">
        <v>456</v>
      </c>
      <c r="AH47" s="33"/>
      <c r="AI47" s="34" t="s">
        <v>20</v>
      </c>
      <c r="AJ47" s="45">
        <v>103</v>
      </c>
      <c r="AK47" s="27">
        <v>57</v>
      </c>
      <c r="AL47" s="27">
        <v>59</v>
      </c>
      <c r="AM47" s="27">
        <v>52</v>
      </c>
      <c r="AN47" s="27">
        <v>52</v>
      </c>
      <c r="AO47" s="27">
        <v>220</v>
      </c>
      <c r="AP47" s="27">
        <v>173</v>
      </c>
      <c r="AQ47" s="27">
        <v>11</v>
      </c>
      <c r="AR47" s="27">
        <v>184</v>
      </c>
      <c r="AS47" s="27">
        <v>21</v>
      </c>
      <c r="AU47" s="19" t="s">
        <v>20</v>
      </c>
      <c r="AV47" s="37">
        <v>103</v>
      </c>
      <c r="AW47" s="27">
        <v>233</v>
      </c>
      <c r="AX47" s="27">
        <v>91</v>
      </c>
      <c r="AY47" s="27">
        <v>0</v>
      </c>
      <c r="AZ47" s="27">
        <v>7</v>
      </c>
      <c r="BA47" s="27">
        <v>331</v>
      </c>
      <c r="BB47" s="27">
        <v>193</v>
      </c>
      <c r="BC47" s="27">
        <v>125</v>
      </c>
      <c r="BD47" s="27">
        <v>191</v>
      </c>
      <c r="BE47" s="27">
        <v>10</v>
      </c>
      <c r="BF47" s="27">
        <v>5</v>
      </c>
      <c r="BG47" s="27">
        <v>41</v>
      </c>
      <c r="BH47" s="27">
        <v>59</v>
      </c>
    </row>
    <row r="48" spans="1:61" s="18" customFormat="1">
      <c r="A48" s="19" t="s">
        <v>21</v>
      </c>
      <c r="B48" s="37">
        <v>115</v>
      </c>
      <c r="C48" s="27">
        <v>1455</v>
      </c>
      <c r="D48" s="1406"/>
      <c r="E48" s="27">
        <v>741</v>
      </c>
      <c r="F48" s="27">
        <v>1381</v>
      </c>
      <c r="G48" s="1406"/>
      <c r="H48" s="27">
        <v>698</v>
      </c>
      <c r="I48" s="27">
        <v>870</v>
      </c>
      <c r="J48" s="1406"/>
      <c r="K48" s="27">
        <v>440</v>
      </c>
      <c r="L48" s="27">
        <v>801</v>
      </c>
      <c r="M48" s="1406"/>
      <c r="N48" s="27">
        <v>455</v>
      </c>
      <c r="O48" s="27">
        <v>4507</v>
      </c>
      <c r="P48" s="27">
        <v>2334</v>
      </c>
      <c r="R48" s="19" t="s">
        <v>21</v>
      </c>
      <c r="S48" s="27">
        <v>115</v>
      </c>
      <c r="T48" s="27">
        <v>0</v>
      </c>
      <c r="U48" s="1406"/>
      <c r="V48" s="27">
        <v>0</v>
      </c>
      <c r="W48" s="27"/>
      <c r="X48" s="1406"/>
      <c r="Y48" s="27">
        <v>121</v>
      </c>
      <c r="Z48" s="27">
        <v>78</v>
      </c>
      <c r="AA48" s="1406"/>
      <c r="AB48" s="27">
        <v>46</v>
      </c>
      <c r="AC48" s="27">
        <v>149</v>
      </c>
      <c r="AD48" s="1406"/>
      <c r="AE48" s="27">
        <v>92</v>
      </c>
      <c r="AF48" s="27">
        <v>464</v>
      </c>
      <c r="AG48" s="27">
        <v>259</v>
      </c>
      <c r="AH48" s="33"/>
      <c r="AI48" s="34" t="s">
        <v>21</v>
      </c>
      <c r="AJ48" s="45">
        <v>115</v>
      </c>
      <c r="AK48" s="27">
        <v>26</v>
      </c>
      <c r="AL48" s="27">
        <v>27</v>
      </c>
      <c r="AM48" s="27">
        <v>17</v>
      </c>
      <c r="AN48" s="27">
        <v>17</v>
      </c>
      <c r="AO48" s="27">
        <v>87</v>
      </c>
      <c r="AP48" s="27">
        <v>72</v>
      </c>
      <c r="AQ48" s="27">
        <v>15</v>
      </c>
      <c r="AR48" s="27">
        <v>87</v>
      </c>
      <c r="AS48" s="27">
        <v>13</v>
      </c>
      <c r="AU48" s="19" t="s">
        <v>21</v>
      </c>
      <c r="AV48" s="37">
        <v>115</v>
      </c>
      <c r="AW48" s="27">
        <v>60</v>
      </c>
      <c r="AX48" s="27">
        <v>69</v>
      </c>
      <c r="AY48" s="27">
        <v>0</v>
      </c>
      <c r="AZ48" s="27">
        <v>2</v>
      </c>
      <c r="BA48" s="27">
        <v>131</v>
      </c>
      <c r="BB48" s="27">
        <v>50</v>
      </c>
      <c r="BC48" s="27">
        <v>43</v>
      </c>
      <c r="BD48" s="27">
        <v>67</v>
      </c>
      <c r="BE48" s="27">
        <v>1</v>
      </c>
      <c r="BF48" s="27">
        <v>20</v>
      </c>
      <c r="BG48" s="27">
        <v>7</v>
      </c>
      <c r="BH48" s="27">
        <v>13</v>
      </c>
      <c r="BI48" s="478"/>
    </row>
    <row r="49" spans="1:61" s="18" customFormat="1">
      <c r="A49" s="19" t="s">
        <v>22</v>
      </c>
      <c r="B49" s="37">
        <v>107</v>
      </c>
      <c r="C49" s="27">
        <v>1999</v>
      </c>
      <c r="D49" s="1406"/>
      <c r="E49" s="27">
        <v>1015</v>
      </c>
      <c r="F49" s="27">
        <v>1978</v>
      </c>
      <c r="G49" s="1406"/>
      <c r="H49" s="27">
        <v>1046</v>
      </c>
      <c r="I49" s="27">
        <v>1416</v>
      </c>
      <c r="J49" s="1406"/>
      <c r="K49" s="27">
        <v>717</v>
      </c>
      <c r="L49" s="27">
        <v>1489</v>
      </c>
      <c r="M49" s="1406"/>
      <c r="N49" s="27">
        <v>837</v>
      </c>
      <c r="O49" s="27">
        <v>6882</v>
      </c>
      <c r="P49" s="27">
        <v>3615</v>
      </c>
      <c r="R49" s="19" t="s">
        <v>22</v>
      </c>
      <c r="S49" s="27">
        <v>107</v>
      </c>
      <c r="T49" s="27">
        <v>1</v>
      </c>
      <c r="U49" s="1406"/>
      <c r="V49" s="27">
        <v>0</v>
      </c>
      <c r="W49" s="27">
        <v>331</v>
      </c>
      <c r="X49" s="1406"/>
      <c r="Y49" s="27">
        <v>176</v>
      </c>
      <c r="Z49" s="27">
        <v>16</v>
      </c>
      <c r="AA49" s="1406"/>
      <c r="AB49" s="27">
        <v>10</v>
      </c>
      <c r="AC49" s="27">
        <v>365</v>
      </c>
      <c r="AD49" s="1406"/>
      <c r="AE49" s="27">
        <v>211</v>
      </c>
      <c r="AF49" s="27">
        <v>713</v>
      </c>
      <c r="AG49" s="27">
        <v>397</v>
      </c>
      <c r="AH49" s="33"/>
      <c r="AI49" s="34" t="s">
        <v>22</v>
      </c>
      <c r="AJ49" s="45">
        <v>107</v>
      </c>
      <c r="AK49" s="27">
        <v>41</v>
      </c>
      <c r="AL49" s="27">
        <v>40</v>
      </c>
      <c r="AM49" s="27">
        <v>33</v>
      </c>
      <c r="AN49" s="27">
        <v>36</v>
      </c>
      <c r="AO49" s="27">
        <v>150</v>
      </c>
      <c r="AP49" s="27">
        <v>117</v>
      </c>
      <c r="AQ49" s="27">
        <v>28</v>
      </c>
      <c r="AR49" s="27">
        <v>145</v>
      </c>
      <c r="AS49" s="27">
        <v>21</v>
      </c>
      <c r="AU49" s="19" t="s">
        <v>22</v>
      </c>
      <c r="AV49" s="37">
        <v>107</v>
      </c>
      <c r="AW49" s="27">
        <v>112</v>
      </c>
      <c r="AX49" s="27">
        <v>107</v>
      </c>
      <c r="AY49" s="27">
        <v>3</v>
      </c>
      <c r="AZ49" s="27">
        <v>5</v>
      </c>
      <c r="BA49" s="27">
        <v>227</v>
      </c>
      <c r="BB49" s="27">
        <v>122</v>
      </c>
      <c r="BC49" s="27">
        <v>45</v>
      </c>
      <c r="BD49" s="27">
        <v>67</v>
      </c>
      <c r="BE49" s="27">
        <v>1</v>
      </c>
      <c r="BF49" s="27">
        <v>114</v>
      </c>
      <c r="BG49" s="27">
        <v>20</v>
      </c>
      <c r="BH49" s="27">
        <v>24</v>
      </c>
      <c r="BI49" s="478"/>
    </row>
    <row r="50" spans="1:61" s="18" customFormat="1">
      <c r="A50" s="19" t="s">
        <v>23</v>
      </c>
      <c r="B50" s="37">
        <v>104</v>
      </c>
      <c r="C50" s="27">
        <v>0</v>
      </c>
      <c r="D50" s="1406"/>
      <c r="E50" s="27">
        <v>0</v>
      </c>
      <c r="F50" s="27">
        <v>773</v>
      </c>
      <c r="G50" s="1406"/>
      <c r="H50" s="27">
        <v>412</v>
      </c>
      <c r="I50" s="27">
        <v>671</v>
      </c>
      <c r="J50" s="1406"/>
      <c r="K50" s="27">
        <v>315</v>
      </c>
      <c r="L50" s="27">
        <v>631</v>
      </c>
      <c r="M50" s="1406"/>
      <c r="N50" s="27">
        <v>290</v>
      </c>
      <c r="O50" s="27">
        <v>2075</v>
      </c>
      <c r="P50" s="27">
        <v>1017</v>
      </c>
      <c r="R50" s="19" t="s">
        <v>23</v>
      </c>
      <c r="S50" s="27">
        <v>104</v>
      </c>
      <c r="T50" s="27">
        <v>0</v>
      </c>
      <c r="U50" s="1406"/>
      <c r="V50" s="27">
        <v>0</v>
      </c>
      <c r="W50" s="27">
        <v>105</v>
      </c>
      <c r="X50" s="1406"/>
      <c r="Y50" s="27">
        <v>61</v>
      </c>
      <c r="Z50" s="27">
        <v>65</v>
      </c>
      <c r="AA50" s="1406"/>
      <c r="AB50" s="27">
        <v>29</v>
      </c>
      <c r="AC50" s="27">
        <v>143</v>
      </c>
      <c r="AD50" s="1406"/>
      <c r="AE50" s="27">
        <v>69</v>
      </c>
      <c r="AF50" s="27">
        <v>313</v>
      </c>
      <c r="AG50" s="27">
        <v>159</v>
      </c>
      <c r="AH50" s="33"/>
      <c r="AI50" s="34" t="s">
        <v>23</v>
      </c>
      <c r="AJ50" s="45">
        <v>104</v>
      </c>
      <c r="AK50" s="27">
        <v>0</v>
      </c>
      <c r="AL50" s="27">
        <v>17</v>
      </c>
      <c r="AM50" s="27">
        <v>14</v>
      </c>
      <c r="AN50" s="27">
        <v>16</v>
      </c>
      <c r="AO50" s="27">
        <v>47</v>
      </c>
      <c r="AP50" s="27">
        <v>41</v>
      </c>
      <c r="AQ50" s="27">
        <v>7</v>
      </c>
      <c r="AR50" s="27">
        <v>48</v>
      </c>
      <c r="AS50" s="27">
        <v>10</v>
      </c>
      <c r="AU50" s="19" t="s">
        <v>23</v>
      </c>
      <c r="AV50" s="37">
        <v>104</v>
      </c>
      <c r="AW50" s="27">
        <v>56</v>
      </c>
      <c r="AX50" s="27">
        <v>18</v>
      </c>
      <c r="AY50" s="27">
        <v>0</v>
      </c>
      <c r="AZ50" s="27">
        <v>4</v>
      </c>
      <c r="BA50" s="27">
        <v>78</v>
      </c>
      <c r="BB50" s="27">
        <v>38</v>
      </c>
      <c r="BC50" s="27">
        <v>33</v>
      </c>
      <c r="BD50" s="27">
        <v>40</v>
      </c>
      <c r="BE50" s="27">
        <v>3</v>
      </c>
      <c r="BF50" s="27">
        <v>2</v>
      </c>
      <c r="BG50" s="27">
        <v>5</v>
      </c>
      <c r="BH50" s="27">
        <v>13</v>
      </c>
      <c r="BI50" s="478"/>
    </row>
    <row r="51" spans="1:61" s="18" customFormat="1">
      <c r="A51" s="19" t="s">
        <v>24</v>
      </c>
      <c r="B51" s="37">
        <v>117</v>
      </c>
      <c r="C51" s="27">
        <v>3311</v>
      </c>
      <c r="D51" s="1406"/>
      <c r="E51" s="27">
        <v>1623</v>
      </c>
      <c r="F51" s="27">
        <v>2780</v>
      </c>
      <c r="G51" s="1406"/>
      <c r="H51" s="27">
        <v>1406</v>
      </c>
      <c r="I51" s="27">
        <v>2572</v>
      </c>
      <c r="J51" s="1406"/>
      <c r="K51" s="27">
        <v>1327</v>
      </c>
      <c r="L51" s="27">
        <v>2260</v>
      </c>
      <c r="M51" s="1406"/>
      <c r="N51" s="27">
        <v>1167</v>
      </c>
      <c r="O51" s="27">
        <v>10923</v>
      </c>
      <c r="P51" s="27">
        <v>5523</v>
      </c>
      <c r="R51" s="19" t="s">
        <v>24</v>
      </c>
      <c r="S51" s="27">
        <v>117</v>
      </c>
      <c r="T51" s="27">
        <v>316</v>
      </c>
      <c r="U51" s="1406"/>
      <c r="V51" s="27">
        <v>130</v>
      </c>
      <c r="W51" s="27">
        <v>343</v>
      </c>
      <c r="X51" s="1406"/>
      <c r="Y51" s="27">
        <v>175</v>
      </c>
      <c r="Z51" s="27">
        <v>199</v>
      </c>
      <c r="AA51" s="1406"/>
      <c r="AB51" s="27">
        <v>105</v>
      </c>
      <c r="AC51" s="27">
        <v>418</v>
      </c>
      <c r="AD51" s="1406"/>
      <c r="AE51" s="27">
        <v>213</v>
      </c>
      <c r="AF51" s="27">
        <v>1276</v>
      </c>
      <c r="AG51" s="27">
        <v>623</v>
      </c>
      <c r="AH51" s="33"/>
      <c r="AI51" s="34" t="s">
        <v>24</v>
      </c>
      <c r="AJ51" s="45">
        <v>117</v>
      </c>
      <c r="AK51" s="27">
        <v>67</v>
      </c>
      <c r="AL51" s="27">
        <v>56</v>
      </c>
      <c r="AM51" s="27">
        <v>52</v>
      </c>
      <c r="AN51" s="27">
        <v>49</v>
      </c>
      <c r="AO51" s="27">
        <v>224</v>
      </c>
      <c r="AP51" s="27">
        <v>178</v>
      </c>
      <c r="AQ51" s="27">
        <v>6</v>
      </c>
      <c r="AR51" s="27">
        <v>184</v>
      </c>
      <c r="AS51" s="27">
        <v>20</v>
      </c>
      <c r="AU51" s="19" t="s">
        <v>24</v>
      </c>
      <c r="AV51" s="37">
        <v>117</v>
      </c>
      <c r="AW51" s="27">
        <v>321</v>
      </c>
      <c r="AX51" s="27">
        <v>55</v>
      </c>
      <c r="AY51" s="27">
        <v>0</v>
      </c>
      <c r="AZ51" s="27">
        <v>3</v>
      </c>
      <c r="BA51" s="27">
        <v>379</v>
      </c>
      <c r="BB51" s="27">
        <v>249</v>
      </c>
      <c r="BC51" s="27">
        <v>139</v>
      </c>
      <c r="BD51" s="27">
        <v>207</v>
      </c>
      <c r="BE51" s="27">
        <v>21</v>
      </c>
      <c r="BF51" s="27">
        <v>12</v>
      </c>
      <c r="BG51" s="27">
        <v>42</v>
      </c>
      <c r="BH51" s="27">
        <v>138</v>
      </c>
    </row>
    <row r="52" spans="1:61" s="18" customFormat="1">
      <c r="A52" s="19" t="s">
        <v>25</v>
      </c>
      <c r="B52" s="37">
        <v>102</v>
      </c>
      <c r="C52" s="27">
        <v>3089</v>
      </c>
      <c r="D52" s="1406"/>
      <c r="E52" s="27">
        <v>1571</v>
      </c>
      <c r="F52" s="27">
        <v>3237</v>
      </c>
      <c r="G52" s="1406"/>
      <c r="H52" s="27">
        <v>1647</v>
      </c>
      <c r="I52" s="27">
        <v>2204</v>
      </c>
      <c r="J52" s="1406"/>
      <c r="K52" s="27">
        <v>1154</v>
      </c>
      <c r="L52" s="27">
        <v>2646</v>
      </c>
      <c r="M52" s="1406"/>
      <c r="N52" s="27">
        <v>1428</v>
      </c>
      <c r="O52" s="27">
        <v>11176</v>
      </c>
      <c r="P52" s="27">
        <v>5800</v>
      </c>
      <c r="R52" s="19" t="s">
        <v>25</v>
      </c>
      <c r="S52" s="27">
        <v>102</v>
      </c>
      <c r="T52" s="27">
        <v>137</v>
      </c>
      <c r="U52" s="1406"/>
      <c r="V52" s="27">
        <v>69</v>
      </c>
      <c r="W52" s="27">
        <v>826</v>
      </c>
      <c r="X52" s="1406"/>
      <c r="Y52" s="27">
        <v>460</v>
      </c>
      <c r="Z52" s="27">
        <v>55</v>
      </c>
      <c r="AA52" s="1406"/>
      <c r="AB52" s="27">
        <v>33</v>
      </c>
      <c r="AC52" s="27">
        <v>329</v>
      </c>
      <c r="AD52" s="1406"/>
      <c r="AE52" s="27">
        <v>180</v>
      </c>
      <c r="AF52" s="27">
        <v>1347</v>
      </c>
      <c r="AG52" s="27">
        <v>742</v>
      </c>
      <c r="AH52" s="33"/>
      <c r="AI52" s="34" t="s">
        <v>25</v>
      </c>
      <c r="AJ52" s="45">
        <v>102</v>
      </c>
      <c r="AK52" s="27">
        <v>64</v>
      </c>
      <c r="AL52" s="27">
        <v>66</v>
      </c>
      <c r="AM52" s="27">
        <v>49</v>
      </c>
      <c r="AN52" s="27">
        <v>58</v>
      </c>
      <c r="AO52" s="27">
        <v>237</v>
      </c>
      <c r="AP52" s="27">
        <v>159</v>
      </c>
      <c r="AQ52" s="27">
        <v>38</v>
      </c>
      <c r="AR52" s="27">
        <v>197</v>
      </c>
      <c r="AS52" s="27">
        <v>17</v>
      </c>
      <c r="AU52" s="19" t="s">
        <v>25</v>
      </c>
      <c r="AV52" s="37">
        <v>102</v>
      </c>
      <c r="AW52" s="27">
        <v>279</v>
      </c>
      <c r="AX52" s="27">
        <v>95</v>
      </c>
      <c r="AY52" s="27">
        <v>19</v>
      </c>
      <c r="AZ52" s="27">
        <v>9</v>
      </c>
      <c r="BA52" s="27">
        <v>402</v>
      </c>
      <c r="BB52" s="27">
        <v>253</v>
      </c>
      <c r="BC52" s="27">
        <v>146</v>
      </c>
      <c r="BD52" s="27">
        <v>212</v>
      </c>
      <c r="BE52" s="27">
        <v>19</v>
      </c>
      <c r="BF52" s="27">
        <v>25</v>
      </c>
      <c r="BG52" s="27">
        <v>54</v>
      </c>
      <c r="BH52" s="27">
        <v>80</v>
      </c>
    </row>
    <row r="53" spans="1:61" s="18" customFormat="1">
      <c r="A53" s="19" t="s">
        <v>26</v>
      </c>
      <c r="B53" s="37">
        <v>101</v>
      </c>
      <c r="C53" s="27">
        <v>5036</v>
      </c>
      <c r="D53" s="1406"/>
      <c r="E53" s="27">
        <v>2428</v>
      </c>
      <c r="F53" s="27">
        <v>5399</v>
      </c>
      <c r="G53" s="1406"/>
      <c r="H53" s="27">
        <v>2641</v>
      </c>
      <c r="I53" s="27">
        <v>5437</v>
      </c>
      <c r="J53" s="1406"/>
      <c r="K53" s="27">
        <v>2809</v>
      </c>
      <c r="L53" s="27">
        <v>6181</v>
      </c>
      <c r="M53" s="1406"/>
      <c r="N53" s="27">
        <v>3174</v>
      </c>
      <c r="O53" s="27">
        <v>22053</v>
      </c>
      <c r="P53" s="27">
        <v>11052</v>
      </c>
      <c r="R53" s="19" t="s">
        <v>26</v>
      </c>
      <c r="S53" s="27">
        <v>101</v>
      </c>
      <c r="T53" s="27">
        <v>123</v>
      </c>
      <c r="U53" s="1406"/>
      <c r="V53" s="27">
        <v>48</v>
      </c>
      <c r="W53" s="27">
        <v>1137</v>
      </c>
      <c r="X53" s="1406"/>
      <c r="Y53" s="27">
        <v>540</v>
      </c>
      <c r="Z53" s="27">
        <v>196</v>
      </c>
      <c r="AA53" s="1406"/>
      <c r="AB53" s="27">
        <v>92</v>
      </c>
      <c r="AC53" s="27">
        <v>961</v>
      </c>
      <c r="AD53" s="1406"/>
      <c r="AE53" s="27">
        <v>483</v>
      </c>
      <c r="AF53" s="27">
        <v>2417</v>
      </c>
      <c r="AG53" s="27">
        <v>1163</v>
      </c>
      <c r="AH53" s="33"/>
      <c r="AI53" s="34" t="s">
        <v>26</v>
      </c>
      <c r="AJ53" s="45">
        <v>101</v>
      </c>
      <c r="AK53" s="27">
        <v>89</v>
      </c>
      <c r="AL53" s="27">
        <v>99</v>
      </c>
      <c r="AM53" s="27">
        <v>105</v>
      </c>
      <c r="AN53" s="27">
        <v>112</v>
      </c>
      <c r="AO53" s="27">
        <v>405</v>
      </c>
      <c r="AP53" s="27">
        <v>280</v>
      </c>
      <c r="AQ53" s="27">
        <v>13</v>
      </c>
      <c r="AR53" s="27">
        <v>293</v>
      </c>
      <c r="AS53" s="27">
        <v>14</v>
      </c>
      <c r="AU53" s="19" t="s">
        <v>26</v>
      </c>
      <c r="AV53" s="37">
        <v>101</v>
      </c>
      <c r="AW53" s="27">
        <v>576</v>
      </c>
      <c r="AX53" s="27">
        <v>55</v>
      </c>
      <c r="AY53" s="27">
        <v>2</v>
      </c>
      <c r="AZ53" s="27">
        <v>0</v>
      </c>
      <c r="BA53" s="27">
        <v>633</v>
      </c>
      <c r="BB53" s="27">
        <v>490</v>
      </c>
      <c r="BC53" s="27">
        <v>228</v>
      </c>
      <c r="BD53" s="27">
        <v>295</v>
      </c>
      <c r="BE53" s="27">
        <v>39</v>
      </c>
      <c r="BF53" s="27">
        <v>71</v>
      </c>
      <c r="BG53" s="27">
        <v>271</v>
      </c>
      <c r="BH53" s="27">
        <v>132</v>
      </c>
    </row>
    <row r="54" spans="1:61" s="18" customFormat="1">
      <c r="A54" s="19" t="s">
        <v>27</v>
      </c>
      <c r="B54" s="37">
        <v>106</v>
      </c>
      <c r="C54" s="27">
        <v>3898</v>
      </c>
      <c r="D54" s="1406"/>
      <c r="E54" s="27">
        <v>1930</v>
      </c>
      <c r="F54" s="27">
        <v>3116</v>
      </c>
      <c r="G54" s="1406"/>
      <c r="H54" s="27">
        <v>1522</v>
      </c>
      <c r="I54" s="27">
        <v>2740</v>
      </c>
      <c r="J54" s="1406"/>
      <c r="K54" s="27">
        <v>1384</v>
      </c>
      <c r="L54" s="27">
        <v>2449</v>
      </c>
      <c r="M54" s="1406"/>
      <c r="N54" s="27">
        <v>1364</v>
      </c>
      <c r="O54" s="27">
        <v>12203</v>
      </c>
      <c r="P54" s="27">
        <v>6200</v>
      </c>
      <c r="R54" s="19" t="s">
        <v>27</v>
      </c>
      <c r="S54" s="27">
        <v>106</v>
      </c>
      <c r="T54" s="27">
        <v>309</v>
      </c>
      <c r="U54" s="1406"/>
      <c r="V54" s="27">
        <v>108</v>
      </c>
      <c r="W54" s="27">
        <v>573</v>
      </c>
      <c r="X54" s="1406"/>
      <c r="Y54" s="27">
        <v>292</v>
      </c>
      <c r="Z54" s="27">
        <v>258</v>
      </c>
      <c r="AA54" s="1406"/>
      <c r="AB54" s="27">
        <v>139</v>
      </c>
      <c r="AC54" s="27">
        <v>578</v>
      </c>
      <c r="AD54" s="1406"/>
      <c r="AE54" s="27">
        <v>341</v>
      </c>
      <c r="AF54" s="27">
        <v>1718</v>
      </c>
      <c r="AG54" s="27">
        <v>880</v>
      </c>
      <c r="AH54" s="33"/>
      <c r="AI54" s="34" t="s">
        <v>27</v>
      </c>
      <c r="AJ54" s="45">
        <v>106</v>
      </c>
      <c r="AK54" s="27">
        <v>77</v>
      </c>
      <c r="AL54" s="27">
        <v>65</v>
      </c>
      <c r="AM54" s="27">
        <v>59</v>
      </c>
      <c r="AN54" s="27">
        <v>59</v>
      </c>
      <c r="AO54" s="27">
        <v>260</v>
      </c>
      <c r="AP54" s="27">
        <v>202</v>
      </c>
      <c r="AQ54" s="27">
        <v>32</v>
      </c>
      <c r="AR54" s="27">
        <v>234</v>
      </c>
      <c r="AS54" s="27">
        <v>27</v>
      </c>
      <c r="AU54" s="19" t="s">
        <v>27</v>
      </c>
      <c r="AV54" s="37">
        <v>106</v>
      </c>
      <c r="AW54" s="27">
        <v>225</v>
      </c>
      <c r="AX54" s="27">
        <v>173</v>
      </c>
      <c r="AY54" s="27">
        <v>0</v>
      </c>
      <c r="AZ54" s="27">
        <v>0</v>
      </c>
      <c r="BA54" s="27">
        <v>398</v>
      </c>
      <c r="BB54" s="27">
        <v>235</v>
      </c>
      <c r="BC54" s="27">
        <v>170</v>
      </c>
      <c r="BD54" s="27">
        <v>219</v>
      </c>
      <c r="BE54" s="27">
        <v>9</v>
      </c>
      <c r="BF54" s="27">
        <v>0</v>
      </c>
      <c r="BG54" s="27">
        <v>15</v>
      </c>
      <c r="BH54" s="27">
        <v>71</v>
      </c>
    </row>
    <row r="55" spans="1:61" s="18" customFormat="1">
      <c r="A55" s="20" t="s">
        <v>28</v>
      </c>
      <c r="B55" s="37"/>
      <c r="C55" s="27"/>
      <c r="D55" s="1406"/>
      <c r="E55" s="27"/>
      <c r="F55" s="27"/>
      <c r="G55" s="1406"/>
      <c r="H55" s="27"/>
      <c r="I55" s="27"/>
      <c r="J55" s="1406"/>
      <c r="K55" s="27"/>
      <c r="L55" s="27"/>
      <c r="M55" s="1406"/>
      <c r="N55" s="27"/>
      <c r="O55" s="27"/>
      <c r="P55" s="27"/>
      <c r="R55" s="20" t="s">
        <v>28</v>
      </c>
      <c r="S55" s="27"/>
      <c r="T55" s="27"/>
      <c r="U55" s="1406"/>
      <c r="V55" s="27"/>
      <c r="W55" s="27"/>
      <c r="X55" s="1406"/>
      <c r="Y55" s="27"/>
      <c r="Z55" s="27"/>
      <c r="AA55" s="1406"/>
      <c r="AB55" s="27"/>
      <c r="AC55" s="27"/>
      <c r="AD55" s="1406"/>
      <c r="AE55" s="27"/>
      <c r="AF55" s="27"/>
      <c r="AG55" s="27"/>
      <c r="AH55" s="33"/>
      <c r="AI55" s="165" t="s">
        <v>28</v>
      </c>
      <c r="AJ55" s="45"/>
      <c r="AK55" s="27"/>
      <c r="AL55" s="27"/>
      <c r="AM55" s="27"/>
      <c r="AN55" s="27"/>
      <c r="AO55" s="27"/>
      <c r="AP55" s="27"/>
      <c r="AQ55" s="27"/>
      <c r="AR55" s="27"/>
      <c r="AS55" s="27"/>
      <c r="AU55" s="20" t="s">
        <v>28</v>
      </c>
      <c r="AV55" s="3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</row>
    <row r="56" spans="1:61" s="18" customFormat="1">
      <c r="A56" s="19" t="s">
        <v>157</v>
      </c>
      <c r="B56" s="37">
        <v>305</v>
      </c>
      <c r="C56" s="27">
        <v>0</v>
      </c>
      <c r="D56" s="1406"/>
      <c r="E56" s="27">
        <v>0</v>
      </c>
      <c r="F56" s="27">
        <v>2866</v>
      </c>
      <c r="G56" s="1406"/>
      <c r="H56" s="27">
        <v>1381</v>
      </c>
      <c r="I56" s="27">
        <v>1718</v>
      </c>
      <c r="J56" s="1406"/>
      <c r="K56" s="27">
        <v>773</v>
      </c>
      <c r="L56" s="27">
        <v>1478</v>
      </c>
      <c r="M56" s="1406"/>
      <c r="N56" s="27">
        <v>682</v>
      </c>
      <c r="O56" s="27">
        <v>6062</v>
      </c>
      <c r="P56" s="27">
        <v>2836</v>
      </c>
      <c r="R56" s="19" t="s">
        <v>157</v>
      </c>
      <c r="S56" s="27">
        <v>305</v>
      </c>
      <c r="T56" s="27">
        <v>0</v>
      </c>
      <c r="U56" s="1406"/>
      <c r="V56" s="27">
        <v>0</v>
      </c>
      <c r="W56" s="27">
        <v>350</v>
      </c>
      <c r="X56" s="1406"/>
      <c r="Y56" s="27">
        <v>166</v>
      </c>
      <c r="Z56" s="27">
        <v>281</v>
      </c>
      <c r="AA56" s="1406"/>
      <c r="AB56" s="27">
        <v>126</v>
      </c>
      <c r="AC56" s="27">
        <v>462</v>
      </c>
      <c r="AD56" s="1406"/>
      <c r="AE56" s="27">
        <v>222</v>
      </c>
      <c r="AF56" s="27">
        <v>1093</v>
      </c>
      <c r="AG56" s="27">
        <v>514</v>
      </c>
      <c r="AH56" s="33"/>
      <c r="AI56" s="34" t="s">
        <v>157</v>
      </c>
      <c r="AJ56" s="45">
        <v>305</v>
      </c>
      <c r="AK56" s="27">
        <v>0</v>
      </c>
      <c r="AL56" s="27">
        <v>50</v>
      </c>
      <c r="AM56" s="27">
        <v>34</v>
      </c>
      <c r="AN56" s="27">
        <v>28</v>
      </c>
      <c r="AO56" s="27">
        <v>112</v>
      </c>
      <c r="AP56" s="27">
        <v>71</v>
      </c>
      <c r="AQ56" s="27">
        <v>28</v>
      </c>
      <c r="AR56" s="27">
        <v>99</v>
      </c>
      <c r="AS56" s="27">
        <v>12</v>
      </c>
      <c r="AU56" s="19" t="s">
        <v>157</v>
      </c>
      <c r="AV56" s="37">
        <v>305</v>
      </c>
      <c r="AW56" s="27">
        <v>78</v>
      </c>
      <c r="AX56" s="27">
        <v>75</v>
      </c>
      <c r="AY56" s="27">
        <v>2</v>
      </c>
      <c r="AZ56" s="27">
        <v>1</v>
      </c>
      <c r="BA56" s="27">
        <v>156</v>
      </c>
      <c r="BB56" s="27">
        <v>66</v>
      </c>
      <c r="BC56" s="27">
        <v>60</v>
      </c>
      <c r="BD56" s="27">
        <v>92</v>
      </c>
      <c r="BE56" s="27">
        <v>4</v>
      </c>
      <c r="BF56" s="27">
        <v>0</v>
      </c>
      <c r="BG56" s="27">
        <v>13</v>
      </c>
      <c r="BH56" s="27">
        <v>20</v>
      </c>
    </row>
    <row r="57" spans="1:61" s="18" customFormat="1">
      <c r="A57" s="19" t="s">
        <v>154</v>
      </c>
      <c r="B57" s="37">
        <v>304</v>
      </c>
      <c r="C57" s="27">
        <v>2447</v>
      </c>
      <c r="D57" s="1406"/>
      <c r="E57" s="27">
        <v>1132</v>
      </c>
      <c r="F57" s="27">
        <v>1844</v>
      </c>
      <c r="G57" s="1406"/>
      <c r="H57" s="27">
        <v>849</v>
      </c>
      <c r="I57" s="27">
        <v>1250</v>
      </c>
      <c r="J57" s="1406"/>
      <c r="K57" s="27">
        <v>515</v>
      </c>
      <c r="L57" s="27">
        <v>805</v>
      </c>
      <c r="M57" s="1406"/>
      <c r="N57" s="27">
        <v>345</v>
      </c>
      <c r="O57" s="27">
        <v>6346</v>
      </c>
      <c r="P57" s="27">
        <v>2841</v>
      </c>
      <c r="R57" s="19" t="s">
        <v>154</v>
      </c>
      <c r="S57" s="27">
        <v>304</v>
      </c>
      <c r="T57" s="27">
        <v>444</v>
      </c>
      <c r="U57" s="1406"/>
      <c r="V57" s="27">
        <v>205</v>
      </c>
      <c r="W57" s="27">
        <v>266</v>
      </c>
      <c r="X57" s="1406"/>
      <c r="Y57" s="27">
        <v>111</v>
      </c>
      <c r="Z57" s="27">
        <v>246</v>
      </c>
      <c r="AA57" s="1406"/>
      <c r="AB57" s="27">
        <v>111</v>
      </c>
      <c r="AC57" s="27">
        <v>216</v>
      </c>
      <c r="AD57" s="1406"/>
      <c r="AE57" s="27">
        <v>101</v>
      </c>
      <c r="AF57" s="27">
        <v>1172</v>
      </c>
      <c r="AG57" s="27">
        <v>528</v>
      </c>
      <c r="AH57" s="33"/>
      <c r="AI57" s="34" t="s">
        <v>154</v>
      </c>
      <c r="AJ57" s="45">
        <v>304</v>
      </c>
      <c r="AK57" s="27">
        <v>47</v>
      </c>
      <c r="AL57" s="27">
        <v>38</v>
      </c>
      <c r="AM57" s="27">
        <v>25</v>
      </c>
      <c r="AN57" s="27">
        <v>17</v>
      </c>
      <c r="AO57" s="27">
        <v>127</v>
      </c>
      <c r="AP57" s="27">
        <v>90</v>
      </c>
      <c r="AQ57" s="27">
        <v>25</v>
      </c>
      <c r="AR57" s="27">
        <v>115</v>
      </c>
      <c r="AS57" s="27">
        <v>14</v>
      </c>
      <c r="AU57" s="19" t="s">
        <v>154</v>
      </c>
      <c r="AV57" s="37">
        <v>304</v>
      </c>
      <c r="AW57" s="27">
        <v>85</v>
      </c>
      <c r="AX57" s="27">
        <v>48</v>
      </c>
      <c r="AY57" s="27">
        <v>13</v>
      </c>
      <c r="AZ57" s="27">
        <v>0</v>
      </c>
      <c r="BA57" s="27">
        <v>146</v>
      </c>
      <c r="BB57" s="27">
        <v>49</v>
      </c>
      <c r="BC57" s="27">
        <v>63</v>
      </c>
      <c r="BD57" s="27">
        <v>79</v>
      </c>
      <c r="BE57" s="27">
        <v>1</v>
      </c>
      <c r="BF57" s="27">
        <v>3</v>
      </c>
      <c r="BG57" s="27">
        <v>11</v>
      </c>
      <c r="BH57" s="27">
        <v>7</v>
      </c>
    </row>
    <row r="58" spans="1:61" s="18" customFormat="1">
      <c r="A58" s="19" t="s">
        <v>31</v>
      </c>
      <c r="B58" s="37">
        <v>303</v>
      </c>
      <c r="C58" s="27">
        <v>2320</v>
      </c>
      <c r="D58" s="1406"/>
      <c r="E58" s="27">
        <v>1022</v>
      </c>
      <c r="F58" s="27">
        <v>1809</v>
      </c>
      <c r="G58" s="1406"/>
      <c r="H58" s="27">
        <v>761</v>
      </c>
      <c r="I58" s="27">
        <v>1209</v>
      </c>
      <c r="J58" s="1406"/>
      <c r="K58" s="27">
        <v>537</v>
      </c>
      <c r="L58" s="27">
        <v>1133</v>
      </c>
      <c r="M58" s="1406"/>
      <c r="N58" s="27">
        <v>458</v>
      </c>
      <c r="O58" s="27">
        <v>6471</v>
      </c>
      <c r="P58" s="27">
        <v>2778</v>
      </c>
      <c r="R58" s="19" t="s">
        <v>31</v>
      </c>
      <c r="S58" s="27">
        <v>303</v>
      </c>
      <c r="T58" s="27">
        <v>567</v>
      </c>
      <c r="U58" s="1406"/>
      <c r="V58" s="27">
        <v>283</v>
      </c>
      <c r="W58" s="27">
        <v>203</v>
      </c>
      <c r="X58" s="1406"/>
      <c r="Y58" s="27">
        <v>103</v>
      </c>
      <c r="Z58" s="27">
        <v>232</v>
      </c>
      <c r="AA58" s="1406"/>
      <c r="AB58" s="27">
        <v>119</v>
      </c>
      <c r="AC58" s="27">
        <v>333</v>
      </c>
      <c r="AD58" s="1406"/>
      <c r="AE58" s="27">
        <v>175</v>
      </c>
      <c r="AF58" s="27">
        <v>1335</v>
      </c>
      <c r="AG58" s="27">
        <v>680</v>
      </c>
      <c r="AH58" s="33"/>
      <c r="AI58" s="34" t="s">
        <v>31</v>
      </c>
      <c r="AJ58" s="45">
        <v>303</v>
      </c>
      <c r="AK58" s="27">
        <v>37</v>
      </c>
      <c r="AL58" s="27">
        <v>29</v>
      </c>
      <c r="AM58" s="27">
        <v>20</v>
      </c>
      <c r="AN58" s="27">
        <v>19</v>
      </c>
      <c r="AO58" s="27">
        <v>105</v>
      </c>
      <c r="AP58" s="27">
        <v>79</v>
      </c>
      <c r="AQ58" s="27">
        <v>23</v>
      </c>
      <c r="AR58" s="27">
        <v>102</v>
      </c>
      <c r="AS58" s="27">
        <v>10</v>
      </c>
      <c r="AU58" s="19" t="s">
        <v>31</v>
      </c>
      <c r="AV58" s="37">
        <v>303</v>
      </c>
      <c r="AW58" s="27">
        <v>92</v>
      </c>
      <c r="AX58" s="27">
        <v>59</v>
      </c>
      <c r="AY58" s="27">
        <v>0</v>
      </c>
      <c r="AZ58" s="27">
        <v>0</v>
      </c>
      <c r="BA58" s="27">
        <v>151</v>
      </c>
      <c r="BB58" s="27">
        <v>50</v>
      </c>
      <c r="BC58" s="27">
        <v>62</v>
      </c>
      <c r="BD58" s="27">
        <v>86</v>
      </c>
      <c r="BE58" s="27">
        <v>3</v>
      </c>
      <c r="BF58" s="27">
        <v>0</v>
      </c>
      <c r="BG58" s="27">
        <v>28</v>
      </c>
      <c r="BH58" s="27">
        <v>7</v>
      </c>
    </row>
    <row r="59" spans="1:61" s="18" customFormat="1">
      <c r="A59" s="19" t="s">
        <v>176</v>
      </c>
      <c r="B59" s="37">
        <v>302</v>
      </c>
      <c r="C59" s="27">
        <v>765</v>
      </c>
      <c r="D59" s="1406"/>
      <c r="E59" s="27">
        <v>397</v>
      </c>
      <c r="F59" s="27">
        <v>416</v>
      </c>
      <c r="G59" s="1406"/>
      <c r="H59" s="27">
        <v>224</v>
      </c>
      <c r="I59" s="27">
        <v>339</v>
      </c>
      <c r="J59" s="1406"/>
      <c r="K59" s="27">
        <v>181</v>
      </c>
      <c r="L59" s="27">
        <v>242</v>
      </c>
      <c r="M59" s="1406"/>
      <c r="N59" s="27">
        <v>113</v>
      </c>
      <c r="O59" s="27">
        <v>1762</v>
      </c>
      <c r="P59" s="27">
        <v>915</v>
      </c>
      <c r="R59" s="19" t="s">
        <v>176</v>
      </c>
      <c r="S59" s="27">
        <v>302</v>
      </c>
      <c r="T59" s="27">
        <v>372</v>
      </c>
      <c r="U59" s="1406"/>
      <c r="V59" s="27">
        <v>211</v>
      </c>
      <c r="W59" s="27">
        <v>63</v>
      </c>
      <c r="X59" s="1406"/>
      <c r="Y59" s="27">
        <v>32</v>
      </c>
      <c r="Z59" s="27">
        <v>124</v>
      </c>
      <c r="AA59" s="1406"/>
      <c r="AB59" s="27">
        <v>58</v>
      </c>
      <c r="AC59" s="27">
        <v>87</v>
      </c>
      <c r="AD59" s="1406"/>
      <c r="AE59" s="27">
        <v>38</v>
      </c>
      <c r="AF59" s="27">
        <v>646</v>
      </c>
      <c r="AG59" s="27">
        <v>339</v>
      </c>
      <c r="AH59" s="33"/>
      <c r="AI59" s="34" t="s">
        <v>176</v>
      </c>
      <c r="AJ59" s="45">
        <v>302</v>
      </c>
      <c r="AK59" s="27">
        <v>12</v>
      </c>
      <c r="AL59" s="27">
        <v>7</v>
      </c>
      <c r="AM59" s="27">
        <v>5</v>
      </c>
      <c r="AN59" s="27">
        <v>4</v>
      </c>
      <c r="AO59" s="27">
        <v>28</v>
      </c>
      <c r="AP59" s="27">
        <v>15</v>
      </c>
      <c r="AQ59" s="27">
        <v>3</v>
      </c>
      <c r="AR59" s="27">
        <v>18</v>
      </c>
      <c r="AS59" s="27">
        <v>3</v>
      </c>
      <c r="AU59" s="19" t="s">
        <v>176</v>
      </c>
      <c r="AV59" s="37">
        <v>302</v>
      </c>
      <c r="AW59" s="27">
        <v>20</v>
      </c>
      <c r="AX59" s="27">
        <v>9</v>
      </c>
      <c r="AY59" s="27">
        <v>0</v>
      </c>
      <c r="AZ59" s="27">
        <v>2</v>
      </c>
      <c r="BA59" s="27">
        <v>31</v>
      </c>
      <c r="BB59" s="27">
        <v>14</v>
      </c>
      <c r="BC59" s="27">
        <v>12</v>
      </c>
      <c r="BD59" s="27">
        <v>18</v>
      </c>
      <c r="BE59" s="27">
        <v>1</v>
      </c>
      <c r="BF59" s="27">
        <v>0</v>
      </c>
      <c r="BG59" s="27">
        <v>0</v>
      </c>
      <c r="BH59" s="27">
        <v>6</v>
      </c>
    </row>
    <row r="60" spans="1:61" s="18" customFormat="1">
      <c r="A60" s="19" t="s">
        <v>33</v>
      </c>
      <c r="B60" s="37">
        <v>318</v>
      </c>
      <c r="C60" s="27">
        <v>1253</v>
      </c>
      <c r="D60" s="1406"/>
      <c r="E60" s="27">
        <v>572</v>
      </c>
      <c r="F60" s="27">
        <v>937</v>
      </c>
      <c r="G60" s="1406"/>
      <c r="H60" s="27">
        <v>435</v>
      </c>
      <c r="I60" s="27">
        <v>586</v>
      </c>
      <c r="J60" s="1406"/>
      <c r="K60" s="27">
        <v>248</v>
      </c>
      <c r="L60" s="27">
        <v>404</v>
      </c>
      <c r="M60" s="1406"/>
      <c r="N60" s="27">
        <v>160</v>
      </c>
      <c r="O60" s="27">
        <v>3180</v>
      </c>
      <c r="P60" s="27">
        <v>1415</v>
      </c>
      <c r="R60" s="19" t="s">
        <v>33</v>
      </c>
      <c r="S60" s="27">
        <v>318</v>
      </c>
      <c r="T60" s="27">
        <v>309</v>
      </c>
      <c r="U60" s="1406"/>
      <c r="V60" s="27">
        <v>169</v>
      </c>
      <c r="W60" s="27">
        <v>60</v>
      </c>
      <c r="X60" s="1406"/>
      <c r="Y60" s="27">
        <v>26</v>
      </c>
      <c r="Z60" s="27">
        <v>155</v>
      </c>
      <c r="AA60" s="1406"/>
      <c r="AB60" s="27">
        <v>64</v>
      </c>
      <c r="AC60" s="27">
        <v>122</v>
      </c>
      <c r="AD60" s="1406"/>
      <c r="AE60" s="27">
        <v>48</v>
      </c>
      <c r="AF60" s="27">
        <v>646</v>
      </c>
      <c r="AG60" s="27">
        <v>307</v>
      </c>
      <c r="AH60" s="33"/>
      <c r="AI60" s="34" t="s">
        <v>33</v>
      </c>
      <c r="AJ60" s="45">
        <v>318</v>
      </c>
      <c r="AK60" s="27">
        <v>26</v>
      </c>
      <c r="AL60" s="27">
        <v>18</v>
      </c>
      <c r="AM60" s="27">
        <v>14</v>
      </c>
      <c r="AN60" s="27">
        <v>10</v>
      </c>
      <c r="AO60" s="27">
        <v>68</v>
      </c>
      <c r="AP60" s="27">
        <v>38</v>
      </c>
      <c r="AQ60" s="27">
        <v>27</v>
      </c>
      <c r="AR60" s="27">
        <v>65</v>
      </c>
      <c r="AS60" s="27">
        <v>10</v>
      </c>
      <c r="AU60" s="19" t="s">
        <v>33</v>
      </c>
      <c r="AV60" s="37">
        <v>318</v>
      </c>
      <c r="AW60" s="27">
        <v>52</v>
      </c>
      <c r="AX60" s="27">
        <v>35</v>
      </c>
      <c r="AY60" s="27">
        <v>7</v>
      </c>
      <c r="AZ60" s="27">
        <v>0</v>
      </c>
      <c r="BA60" s="27">
        <v>94</v>
      </c>
      <c r="BB60" s="27">
        <v>27</v>
      </c>
      <c r="BC60" s="27">
        <v>33</v>
      </c>
      <c r="BD60" s="27">
        <v>48</v>
      </c>
      <c r="BE60" s="27">
        <v>1</v>
      </c>
      <c r="BF60" s="27">
        <v>12</v>
      </c>
      <c r="BG60" s="27">
        <v>2</v>
      </c>
      <c r="BH60" s="27">
        <v>10</v>
      </c>
    </row>
    <row r="61" spans="1:61" s="18" customFormat="1">
      <c r="A61" s="19" t="s">
        <v>34</v>
      </c>
      <c r="B61" s="37">
        <v>315</v>
      </c>
      <c r="C61" s="27">
        <v>2907</v>
      </c>
      <c r="D61" s="1406"/>
      <c r="E61" s="27">
        <v>1366</v>
      </c>
      <c r="F61" s="27">
        <v>1976</v>
      </c>
      <c r="G61" s="1406"/>
      <c r="H61" s="27">
        <v>962</v>
      </c>
      <c r="I61" s="27">
        <v>1112</v>
      </c>
      <c r="J61" s="1406"/>
      <c r="K61" s="27">
        <v>476</v>
      </c>
      <c r="L61" s="27">
        <v>1043</v>
      </c>
      <c r="M61" s="1406"/>
      <c r="N61" s="27">
        <v>466</v>
      </c>
      <c r="O61" s="27">
        <v>7038</v>
      </c>
      <c r="P61" s="27">
        <v>3270</v>
      </c>
      <c r="R61" s="19" t="s">
        <v>34</v>
      </c>
      <c r="S61" s="27">
        <v>315</v>
      </c>
      <c r="T61" s="27">
        <v>711</v>
      </c>
      <c r="U61" s="1406"/>
      <c r="V61" s="27">
        <v>341</v>
      </c>
      <c r="W61" s="27">
        <v>240</v>
      </c>
      <c r="X61" s="1406"/>
      <c r="Y61" s="27">
        <v>104</v>
      </c>
      <c r="Z61" s="27">
        <v>218</v>
      </c>
      <c r="AA61" s="1406"/>
      <c r="AB61" s="27">
        <v>106</v>
      </c>
      <c r="AC61" s="27">
        <v>314</v>
      </c>
      <c r="AD61" s="1406"/>
      <c r="AE61" s="27">
        <v>158</v>
      </c>
      <c r="AF61" s="27">
        <v>1483</v>
      </c>
      <c r="AG61" s="27">
        <v>709</v>
      </c>
      <c r="AH61" s="33"/>
      <c r="AI61" s="34" t="s">
        <v>34</v>
      </c>
      <c r="AJ61" s="45">
        <v>315</v>
      </c>
      <c r="AK61" s="27">
        <v>53</v>
      </c>
      <c r="AL61" s="27">
        <v>38</v>
      </c>
      <c r="AM61" s="27">
        <v>24</v>
      </c>
      <c r="AN61" s="27">
        <v>23</v>
      </c>
      <c r="AO61" s="27">
        <v>138</v>
      </c>
      <c r="AP61" s="27">
        <v>60</v>
      </c>
      <c r="AQ61" s="27">
        <v>40</v>
      </c>
      <c r="AR61" s="27">
        <v>100</v>
      </c>
      <c r="AS61" s="27">
        <v>10</v>
      </c>
      <c r="AU61" s="19" t="s">
        <v>34</v>
      </c>
      <c r="AV61" s="37">
        <v>315</v>
      </c>
      <c r="AW61" s="27">
        <v>61</v>
      </c>
      <c r="AX61" s="27">
        <v>108</v>
      </c>
      <c r="AY61" s="27">
        <v>0</v>
      </c>
      <c r="AZ61" s="27">
        <v>0</v>
      </c>
      <c r="BA61" s="27">
        <v>169</v>
      </c>
      <c r="BB61" s="27">
        <v>46</v>
      </c>
      <c r="BC61" s="27">
        <v>64</v>
      </c>
      <c r="BD61" s="27">
        <v>86</v>
      </c>
      <c r="BE61" s="27">
        <v>2</v>
      </c>
      <c r="BF61" s="27">
        <v>17</v>
      </c>
      <c r="BG61" s="27">
        <v>3</v>
      </c>
      <c r="BH61" s="27">
        <v>21</v>
      </c>
    </row>
    <row r="62" spans="1:61" s="18" customFormat="1">
      <c r="A62" s="20" t="s">
        <v>35</v>
      </c>
      <c r="B62" s="37"/>
      <c r="C62" s="27">
        <f>C60-T60</f>
        <v>944</v>
      </c>
      <c r="D62" s="1406"/>
      <c r="E62" s="27">
        <f>E60-V60</f>
        <v>403</v>
      </c>
      <c r="F62" s="27"/>
      <c r="G62" s="1406"/>
      <c r="H62" s="27"/>
      <c r="I62" s="27"/>
      <c r="J62" s="1406"/>
      <c r="K62" s="27"/>
      <c r="L62" s="27"/>
      <c r="M62" s="1406"/>
      <c r="N62" s="27"/>
      <c r="O62" s="27"/>
      <c r="P62" s="27"/>
      <c r="R62" s="20" t="s">
        <v>35</v>
      </c>
      <c r="S62" s="27"/>
      <c r="T62" s="27"/>
      <c r="U62" s="1406"/>
      <c r="V62" s="27"/>
      <c r="W62" s="27"/>
      <c r="X62" s="1406"/>
      <c r="Y62" s="27"/>
      <c r="Z62" s="27"/>
      <c r="AA62" s="1406"/>
      <c r="AB62" s="27"/>
      <c r="AC62" s="27"/>
      <c r="AD62" s="1406"/>
      <c r="AE62" s="27"/>
      <c r="AF62" s="27"/>
      <c r="AG62" s="27"/>
      <c r="AH62" s="33"/>
      <c r="AI62" s="165" t="s">
        <v>35</v>
      </c>
      <c r="AJ62" s="45"/>
      <c r="AK62" s="27"/>
      <c r="AL62" s="27"/>
      <c r="AM62" s="27"/>
      <c r="AN62" s="27"/>
      <c r="AO62" s="27"/>
      <c r="AP62" s="27"/>
      <c r="AQ62" s="27"/>
      <c r="AR62" s="27"/>
      <c r="AS62" s="27"/>
      <c r="AU62" s="20" t="s">
        <v>35</v>
      </c>
      <c r="AV62" s="3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</row>
    <row r="63" spans="1:61" s="18" customFormat="1">
      <c r="A63" s="19" t="s">
        <v>158</v>
      </c>
      <c r="B63" s="37">
        <v>516</v>
      </c>
      <c r="C63" s="27">
        <v>1387</v>
      </c>
      <c r="D63" s="1406"/>
      <c r="E63" s="27">
        <v>719</v>
      </c>
      <c r="F63" s="27">
        <v>604</v>
      </c>
      <c r="G63" s="1406"/>
      <c r="H63" s="27">
        <v>301</v>
      </c>
      <c r="I63" s="27">
        <v>507</v>
      </c>
      <c r="J63" s="1406"/>
      <c r="K63" s="27">
        <v>229</v>
      </c>
      <c r="L63" s="27">
        <v>409</v>
      </c>
      <c r="M63" s="1406"/>
      <c r="N63" s="27">
        <v>177</v>
      </c>
      <c r="O63" s="27">
        <v>2907</v>
      </c>
      <c r="P63" s="27">
        <v>1426</v>
      </c>
      <c r="R63" s="19" t="s">
        <v>158</v>
      </c>
      <c r="S63" s="27">
        <v>516</v>
      </c>
      <c r="T63" s="27">
        <v>122</v>
      </c>
      <c r="U63" s="1406"/>
      <c r="V63" s="27">
        <v>61</v>
      </c>
      <c r="W63" s="27">
        <v>51</v>
      </c>
      <c r="X63" s="1406"/>
      <c r="Y63" s="27">
        <v>32</v>
      </c>
      <c r="Z63" s="27">
        <v>99</v>
      </c>
      <c r="AA63" s="1406"/>
      <c r="AB63" s="27">
        <v>44</v>
      </c>
      <c r="AC63" s="27">
        <v>65</v>
      </c>
      <c r="AD63" s="1406"/>
      <c r="AE63" s="27">
        <v>24</v>
      </c>
      <c r="AF63" s="27">
        <v>337</v>
      </c>
      <c r="AG63" s="27">
        <v>161</v>
      </c>
      <c r="AH63" s="33"/>
      <c r="AI63" s="34" t="s">
        <v>158</v>
      </c>
      <c r="AJ63" s="45">
        <v>516</v>
      </c>
      <c r="AK63" s="27">
        <v>18</v>
      </c>
      <c r="AL63" s="27">
        <v>9</v>
      </c>
      <c r="AM63" s="27">
        <v>9</v>
      </c>
      <c r="AN63" s="27">
        <v>7</v>
      </c>
      <c r="AO63" s="27">
        <v>43</v>
      </c>
      <c r="AP63" s="27">
        <v>29</v>
      </c>
      <c r="AQ63" s="27">
        <v>11</v>
      </c>
      <c r="AR63" s="27">
        <v>40</v>
      </c>
      <c r="AS63" s="27">
        <v>7</v>
      </c>
      <c r="AU63" s="19" t="s">
        <v>158</v>
      </c>
      <c r="AV63" s="37">
        <v>516</v>
      </c>
      <c r="AW63" s="27">
        <v>39</v>
      </c>
      <c r="AX63" s="27">
        <v>7</v>
      </c>
      <c r="AY63" s="27">
        <v>6</v>
      </c>
      <c r="AZ63" s="27">
        <v>0</v>
      </c>
      <c r="BA63" s="27">
        <v>52</v>
      </c>
      <c r="BB63" s="27">
        <v>19</v>
      </c>
      <c r="BC63" s="27">
        <v>21</v>
      </c>
      <c r="BD63" s="27">
        <v>29</v>
      </c>
      <c r="BE63" s="27">
        <v>1</v>
      </c>
      <c r="BF63" s="27">
        <v>1</v>
      </c>
      <c r="BG63" s="27">
        <v>6</v>
      </c>
      <c r="BH63" s="27">
        <v>10</v>
      </c>
    </row>
    <row r="64" spans="1:61" s="18" customFormat="1">
      <c r="A64" s="19" t="s">
        <v>37</v>
      </c>
      <c r="B64" s="37">
        <v>518</v>
      </c>
      <c r="C64" s="27">
        <v>557</v>
      </c>
      <c r="D64" s="1406"/>
      <c r="E64" s="27">
        <v>232</v>
      </c>
      <c r="F64" s="27">
        <v>254</v>
      </c>
      <c r="G64" s="1406"/>
      <c r="H64" s="27">
        <v>91</v>
      </c>
      <c r="I64" s="27">
        <v>225</v>
      </c>
      <c r="J64" s="1406"/>
      <c r="K64" s="27">
        <v>87</v>
      </c>
      <c r="L64" s="27">
        <v>214</v>
      </c>
      <c r="M64" s="1406"/>
      <c r="N64" s="27">
        <v>96</v>
      </c>
      <c r="O64" s="27">
        <v>1250</v>
      </c>
      <c r="P64" s="27">
        <v>506</v>
      </c>
      <c r="R64" s="19" t="s">
        <v>37</v>
      </c>
      <c r="S64" s="27">
        <v>518</v>
      </c>
      <c r="T64" s="27">
        <v>61</v>
      </c>
      <c r="U64" s="1406"/>
      <c r="V64" s="27">
        <v>27</v>
      </c>
      <c r="W64" s="27">
        <v>40</v>
      </c>
      <c r="X64" s="1406"/>
      <c r="Y64" s="27">
        <v>12</v>
      </c>
      <c r="Z64" s="27">
        <v>18</v>
      </c>
      <c r="AA64" s="1406"/>
      <c r="AB64" s="27">
        <v>7</v>
      </c>
      <c r="AC64" s="27">
        <v>29</v>
      </c>
      <c r="AD64" s="1406"/>
      <c r="AE64" s="27">
        <v>13</v>
      </c>
      <c r="AF64" s="27">
        <v>148</v>
      </c>
      <c r="AG64" s="27">
        <v>59</v>
      </c>
      <c r="AH64" s="33"/>
      <c r="AI64" s="34" t="s">
        <v>37</v>
      </c>
      <c r="AJ64" s="45">
        <v>518</v>
      </c>
      <c r="AK64" s="27">
        <v>8</v>
      </c>
      <c r="AL64" s="27">
        <v>5</v>
      </c>
      <c r="AM64" s="27">
        <v>6</v>
      </c>
      <c r="AN64" s="27">
        <v>5</v>
      </c>
      <c r="AO64" s="27">
        <v>24</v>
      </c>
      <c r="AP64" s="27">
        <v>19</v>
      </c>
      <c r="AQ64" s="27">
        <v>2</v>
      </c>
      <c r="AR64" s="27">
        <v>21</v>
      </c>
      <c r="AS64" s="27">
        <v>3</v>
      </c>
      <c r="AU64" s="19" t="s">
        <v>37</v>
      </c>
      <c r="AV64" s="37">
        <v>518</v>
      </c>
      <c r="AW64" s="27">
        <v>28</v>
      </c>
      <c r="AX64" s="27">
        <v>4</v>
      </c>
      <c r="AY64" s="27">
        <v>0</v>
      </c>
      <c r="AZ64" s="27">
        <v>0</v>
      </c>
      <c r="BA64" s="27">
        <v>32</v>
      </c>
      <c r="BB64" s="27">
        <v>16</v>
      </c>
      <c r="BC64" s="27">
        <v>14</v>
      </c>
      <c r="BD64" s="27">
        <v>17</v>
      </c>
      <c r="BE64" s="27">
        <v>1</v>
      </c>
      <c r="BF64" s="27">
        <v>0</v>
      </c>
      <c r="BG64" s="27">
        <v>5</v>
      </c>
      <c r="BH64" s="27">
        <v>9</v>
      </c>
    </row>
    <row r="65" spans="1:68" s="18" customFormat="1">
      <c r="A65" s="19" t="s">
        <v>159</v>
      </c>
      <c r="B65" s="37">
        <v>513</v>
      </c>
      <c r="C65" s="27">
        <v>401</v>
      </c>
      <c r="D65" s="1406"/>
      <c r="E65" s="27">
        <v>236</v>
      </c>
      <c r="F65" s="27">
        <v>276</v>
      </c>
      <c r="G65" s="1406"/>
      <c r="H65" s="27">
        <v>156</v>
      </c>
      <c r="I65" s="27">
        <v>170</v>
      </c>
      <c r="J65" s="1406"/>
      <c r="K65" s="27">
        <v>87</v>
      </c>
      <c r="L65" s="27">
        <v>123</v>
      </c>
      <c r="M65" s="1406"/>
      <c r="N65" s="27">
        <v>75</v>
      </c>
      <c r="O65" s="27">
        <v>970</v>
      </c>
      <c r="P65" s="27">
        <v>554</v>
      </c>
      <c r="R65" s="19" t="s">
        <v>159</v>
      </c>
      <c r="S65" s="27">
        <v>513</v>
      </c>
      <c r="T65" s="27">
        <v>57</v>
      </c>
      <c r="U65" s="1406"/>
      <c r="V65" s="27">
        <v>29</v>
      </c>
      <c r="W65" s="27">
        <v>16</v>
      </c>
      <c r="X65" s="1406"/>
      <c r="Y65" s="27">
        <v>6</v>
      </c>
      <c r="Z65" s="27">
        <v>23</v>
      </c>
      <c r="AA65" s="1406"/>
      <c r="AB65" s="27">
        <v>10</v>
      </c>
      <c r="AC65" s="27">
        <v>43</v>
      </c>
      <c r="AD65" s="1406"/>
      <c r="AE65" s="27">
        <v>26</v>
      </c>
      <c r="AF65" s="27">
        <v>139</v>
      </c>
      <c r="AG65" s="27">
        <v>71</v>
      </c>
      <c r="AH65" s="33"/>
      <c r="AI65" s="34" t="s">
        <v>159</v>
      </c>
      <c r="AJ65" s="45">
        <v>513</v>
      </c>
      <c r="AK65" s="27">
        <v>6</v>
      </c>
      <c r="AL65" s="27">
        <v>4</v>
      </c>
      <c r="AM65" s="27">
        <v>3</v>
      </c>
      <c r="AN65" s="27">
        <v>3</v>
      </c>
      <c r="AO65" s="27">
        <v>16</v>
      </c>
      <c r="AP65" s="27">
        <v>7</v>
      </c>
      <c r="AQ65" s="27">
        <v>2</v>
      </c>
      <c r="AR65" s="27">
        <v>9</v>
      </c>
      <c r="AS65" s="27">
        <v>3</v>
      </c>
      <c r="AU65" s="19" t="s">
        <v>159</v>
      </c>
      <c r="AV65" s="37">
        <v>513</v>
      </c>
      <c r="AW65" s="27">
        <v>16</v>
      </c>
      <c r="AX65" s="27">
        <v>8</v>
      </c>
      <c r="AY65" s="27">
        <v>0</v>
      </c>
      <c r="AZ65" s="27">
        <v>0</v>
      </c>
      <c r="BA65" s="27">
        <v>24</v>
      </c>
      <c r="BB65" s="27">
        <v>9</v>
      </c>
      <c r="BC65" s="27">
        <v>10</v>
      </c>
      <c r="BD65" s="27">
        <v>13</v>
      </c>
      <c r="BE65" s="27">
        <v>0</v>
      </c>
      <c r="BF65" s="27">
        <v>1</v>
      </c>
      <c r="BG65" s="27">
        <v>5</v>
      </c>
      <c r="BH65" s="27">
        <v>0</v>
      </c>
    </row>
    <row r="66" spans="1:68" s="18" customFormat="1">
      <c r="A66" s="320" t="s">
        <v>39</v>
      </c>
      <c r="B66" s="375">
        <v>514</v>
      </c>
      <c r="C66" s="321">
        <v>1225</v>
      </c>
      <c r="D66" s="1407"/>
      <c r="E66" s="321">
        <v>676</v>
      </c>
      <c r="F66" s="321">
        <v>622</v>
      </c>
      <c r="G66" s="1407"/>
      <c r="H66" s="321">
        <v>333</v>
      </c>
      <c r="I66" s="321">
        <v>384</v>
      </c>
      <c r="J66" s="1407"/>
      <c r="K66" s="321">
        <v>198</v>
      </c>
      <c r="L66" s="321">
        <v>425</v>
      </c>
      <c r="M66" s="1407"/>
      <c r="N66" s="321">
        <v>206</v>
      </c>
      <c r="O66" s="321">
        <v>2656</v>
      </c>
      <c r="P66" s="321">
        <v>1413</v>
      </c>
      <c r="R66" s="320" t="s">
        <v>39</v>
      </c>
      <c r="S66" s="321">
        <v>514</v>
      </c>
      <c r="T66" s="321">
        <v>361</v>
      </c>
      <c r="U66" s="1407"/>
      <c r="V66" s="321">
        <v>202</v>
      </c>
      <c r="W66" s="321">
        <v>163</v>
      </c>
      <c r="X66" s="1407"/>
      <c r="Y66" s="321">
        <v>91</v>
      </c>
      <c r="Z66" s="321">
        <v>54</v>
      </c>
      <c r="AA66" s="1407"/>
      <c r="AB66" s="321">
        <v>35</v>
      </c>
      <c r="AC66" s="321">
        <v>136</v>
      </c>
      <c r="AD66" s="1407"/>
      <c r="AE66" s="321">
        <v>55</v>
      </c>
      <c r="AF66" s="321">
        <v>714</v>
      </c>
      <c r="AG66" s="321">
        <v>383</v>
      </c>
      <c r="AH66" s="33"/>
      <c r="AI66" s="376" t="s">
        <v>39</v>
      </c>
      <c r="AJ66" s="377">
        <v>514</v>
      </c>
      <c r="AK66" s="321">
        <v>16</v>
      </c>
      <c r="AL66" s="321">
        <v>10</v>
      </c>
      <c r="AM66" s="321">
        <v>8</v>
      </c>
      <c r="AN66" s="321">
        <v>8</v>
      </c>
      <c r="AO66" s="321">
        <v>42</v>
      </c>
      <c r="AP66" s="321">
        <v>19</v>
      </c>
      <c r="AQ66" s="321">
        <v>5</v>
      </c>
      <c r="AR66" s="321">
        <v>24</v>
      </c>
      <c r="AS66" s="321">
        <v>5</v>
      </c>
      <c r="AU66" s="320" t="s">
        <v>39</v>
      </c>
      <c r="AV66" s="375">
        <v>514</v>
      </c>
      <c r="AW66" s="321">
        <v>34</v>
      </c>
      <c r="AX66" s="321">
        <v>3</v>
      </c>
      <c r="AY66" s="321">
        <v>0</v>
      </c>
      <c r="AZ66" s="321">
        <v>0</v>
      </c>
      <c r="BA66" s="321">
        <v>37</v>
      </c>
      <c r="BB66" s="321">
        <v>11</v>
      </c>
      <c r="BC66" s="321">
        <v>14</v>
      </c>
      <c r="BD66" s="321">
        <v>23</v>
      </c>
      <c r="BE66" s="321">
        <v>0</v>
      </c>
      <c r="BF66" s="321">
        <v>0</v>
      </c>
      <c r="BG66" s="321">
        <v>0</v>
      </c>
      <c r="BH66" s="321">
        <v>8</v>
      </c>
    </row>
    <row r="67" spans="1:68" s="15" customFormat="1" ht="16.5" customHeight="1">
      <c r="A67" s="1550" t="s">
        <v>579</v>
      </c>
      <c r="B67" s="1550"/>
      <c r="C67" s="1550"/>
      <c r="D67" s="1550"/>
      <c r="E67" s="1550"/>
      <c r="F67" s="1550"/>
      <c r="G67" s="1550"/>
      <c r="H67" s="1550"/>
      <c r="I67" s="1550"/>
      <c r="J67" s="1550"/>
      <c r="K67" s="1550"/>
      <c r="L67" s="1550"/>
      <c r="M67" s="1550"/>
      <c r="N67" s="1550"/>
      <c r="O67" s="1550"/>
      <c r="P67" s="1550"/>
      <c r="Q67" s="300"/>
      <c r="R67" s="1548" t="s">
        <v>584</v>
      </c>
      <c r="S67" s="1548"/>
      <c r="T67" s="1548"/>
      <c r="U67" s="1549"/>
      <c r="V67" s="1548"/>
      <c r="W67" s="1548"/>
      <c r="X67" s="1549"/>
      <c r="Y67" s="1548"/>
      <c r="Z67" s="1548"/>
      <c r="AA67" s="1549"/>
      <c r="AB67" s="1548"/>
      <c r="AC67" s="1548"/>
      <c r="AD67" s="1549"/>
      <c r="AE67" s="1548"/>
      <c r="AF67" s="1548"/>
      <c r="AG67" s="1548"/>
      <c r="AH67" s="300"/>
      <c r="AI67" s="1565" t="s">
        <v>757</v>
      </c>
      <c r="AJ67" s="1565"/>
      <c r="AK67" s="1565"/>
      <c r="AL67" s="1565"/>
      <c r="AM67" s="1565"/>
      <c r="AN67" s="1565"/>
      <c r="AO67" s="1565"/>
      <c r="AP67" s="1565"/>
      <c r="AQ67" s="1577"/>
      <c r="AR67" s="1565"/>
      <c r="AS67" s="1565"/>
      <c r="AT67" s="300"/>
      <c r="AU67" s="1565" t="s">
        <v>589</v>
      </c>
      <c r="AV67" s="1565"/>
      <c r="AW67" s="1565"/>
      <c r="AX67" s="1565"/>
      <c r="AY67" s="1565"/>
      <c r="AZ67" s="1565"/>
      <c r="BA67" s="1565"/>
      <c r="BB67" s="1565"/>
      <c r="BC67" s="1565"/>
      <c r="BD67" s="1565"/>
      <c r="BE67" s="1565"/>
      <c r="BF67" s="1565"/>
      <c r="BG67" s="1565"/>
      <c r="BH67" s="1565"/>
      <c r="BI67" s="109"/>
      <c r="BJ67" s="109"/>
      <c r="BK67" s="109"/>
      <c r="BL67" s="109"/>
      <c r="BM67" s="109"/>
      <c r="BN67" s="109"/>
      <c r="BO67" s="109"/>
      <c r="BP67" s="109"/>
    </row>
    <row r="68" spans="1:68" s="15" customFormat="1" ht="11.25" customHeight="1">
      <c r="A68" s="129" t="s">
        <v>227</v>
      </c>
      <c r="B68" s="126"/>
      <c r="C68" s="126"/>
      <c r="D68" s="564"/>
      <c r="E68" s="126"/>
      <c r="F68" s="126"/>
      <c r="G68" s="564"/>
      <c r="H68" s="126"/>
      <c r="I68" s="126"/>
      <c r="J68" s="564"/>
      <c r="K68" s="126"/>
      <c r="L68" s="126"/>
      <c r="M68" s="564"/>
      <c r="N68" s="126"/>
      <c r="O68" s="126"/>
      <c r="P68" s="126"/>
      <c r="Q68" s="300"/>
      <c r="R68" s="129" t="s">
        <v>227</v>
      </c>
      <c r="S68" s="126"/>
      <c r="T68" s="126"/>
      <c r="U68" s="564"/>
      <c r="V68" s="126"/>
      <c r="W68" s="126"/>
      <c r="X68" s="564"/>
      <c r="Y68" s="126"/>
      <c r="Z68" s="126"/>
      <c r="AA68" s="564"/>
      <c r="AB68" s="126"/>
      <c r="AC68" s="126"/>
      <c r="AD68" s="564"/>
      <c r="AE68" s="126"/>
      <c r="AF68" s="126"/>
      <c r="AG68" s="126"/>
      <c r="AH68" s="300"/>
      <c r="AI68" s="129" t="s">
        <v>227</v>
      </c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300"/>
      <c r="AU68" s="129" t="s">
        <v>227</v>
      </c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09"/>
      <c r="BJ68" s="109"/>
      <c r="BK68" s="109"/>
      <c r="BL68" s="109"/>
      <c r="BM68" s="109"/>
      <c r="BN68" s="109"/>
      <c r="BO68" s="109"/>
      <c r="BP68" s="109"/>
    </row>
    <row r="69" spans="1:68" s="15" customFormat="1" ht="9.75" customHeight="1">
      <c r="A69" s="300"/>
      <c r="B69" s="36"/>
      <c r="C69" s="111"/>
      <c r="D69" s="493"/>
      <c r="E69" s="111"/>
      <c r="F69" s="111"/>
      <c r="G69" s="493"/>
      <c r="H69" s="111"/>
      <c r="I69" s="111"/>
      <c r="J69" s="493"/>
      <c r="K69" s="111"/>
      <c r="L69" s="111"/>
      <c r="M69" s="493"/>
      <c r="N69" s="111"/>
      <c r="O69" s="111"/>
      <c r="P69" s="111"/>
      <c r="Q69" s="300"/>
      <c r="R69" s="300"/>
      <c r="S69" s="300"/>
      <c r="T69" s="111"/>
      <c r="U69" s="493"/>
      <c r="V69" s="111"/>
      <c r="W69" s="111"/>
      <c r="X69" s="493"/>
      <c r="Y69" s="111"/>
      <c r="Z69" s="111"/>
      <c r="AA69" s="493"/>
      <c r="AB69" s="111"/>
      <c r="AC69" s="111"/>
      <c r="AD69" s="493"/>
      <c r="AE69" s="111"/>
      <c r="AF69" s="111"/>
      <c r="AG69" s="111"/>
      <c r="AH69" s="300"/>
      <c r="AI69" s="300"/>
      <c r="AJ69" s="36"/>
      <c r="AK69" s="111"/>
      <c r="AL69" s="111"/>
      <c r="AM69" s="111"/>
      <c r="AN69" s="111"/>
      <c r="AO69" s="111"/>
      <c r="AP69" s="111"/>
      <c r="AQ69" s="111"/>
      <c r="AR69" s="23"/>
      <c r="AS69" s="300"/>
      <c r="AT69" s="300"/>
      <c r="AU69" s="300"/>
      <c r="AV69" s="36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6"/>
      <c r="BJ69" s="16"/>
      <c r="BK69" s="16"/>
      <c r="BL69" s="16"/>
      <c r="BM69" s="16"/>
      <c r="BN69" s="16"/>
      <c r="BO69" s="16"/>
      <c r="BP69" s="16"/>
    </row>
    <row r="70" spans="1:68" s="22" customFormat="1" ht="15" customHeight="1">
      <c r="A70" s="1520" t="s">
        <v>6</v>
      </c>
      <c r="B70" s="1512" t="s">
        <v>7</v>
      </c>
      <c r="C70" s="1514" t="s">
        <v>168</v>
      </c>
      <c r="D70" s="1562"/>
      <c r="E70" s="1515"/>
      <c r="F70" s="1514" t="s">
        <v>169</v>
      </c>
      <c r="G70" s="1562"/>
      <c r="H70" s="1515"/>
      <c r="I70" s="1514" t="s">
        <v>170</v>
      </c>
      <c r="J70" s="1562"/>
      <c r="K70" s="1515"/>
      <c r="L70" s="1506" t="s">
        <v>171</v>
      </c>
      <c r="M70" s="1562"/>
      <c r="N70" s="1507"/>
      <c r="O70" s="1506" t="s">
        <v>142</v>
      </c>
      <c r="P70" s="1507"/>
      <c r="R70" s="1520" t="s">
        <v>6</v>
      </c>
      <c r="S70" s="1520" t="s">
        <v>7</v>
      </c>
      <c r="T70" s="1506" t="s">
        <v>168</v>
      </c>
      <c r="U70" s="1562"/>
      <c r="V70" s="1507"/>
      <c r="W70" s="1506" t="s">
        <v>169</v>
      </c>
      <c r="X70" s="1562"/>
      <c r="Y70" s="1507"/>
      <c r="Z70" s="1506" t="s">
        <v>170</v>
      </c>
      <c r="AA70" s="1562"/>
      <c r="AB70" s="1507"/>
      <c r="AC70" s="1506" t="s">
        <v>171</v>
      </c>
      <c r="AD70" s="1562"/>
      <c r="AE70" s="1507"/>
      <c r="AF70" s="1506" t="s">
        <v>142</v>
      </c>
      <c r="AG70" s="1507"/>
      <c r="AH70" s="24"/>
      <c r="AI70" s="1560" t="s">
        <v>6</v>
      </c>
      <c r="AJ70" s="1558" t="s">
        <v>7</v>
      </c>
      <c r="AK70" s="1506" t="s">
        <v>412</v>
      </c>
      <c r="AL70" s="1557"/>
      <c r="AM70" s="1557"/>
      <c r="AN70" s="1557"/>
      <c r="AO70" s="1507"/>
      <c r="AP70" s="1506" t="s">
        <v>141</v>
      </c>
      <c r="AQ70" s="1557"/>
      <c r="AR70" s="1507"/>
      <c r="AS70" s="1571" t="s">
        <v>153</v>
      </c>
      <c r="AU70" s="1570" t="s">
        <v>6</v>
      </c>
      <c r="AV70" s="1573" t="s">
        <v>7</v>
      </c>
      <c r="AW70" s="1529" t="s">
        <v>166</v>
      </c>
      <c r="AX70" s="1530"/>
      <c r="AY70" s="1530"/>
      <c r="AZ70" s="1530"/>
      <c r="BA70" s="1530"/>
      <c r="BB70" s="1564"/>
      <c r="BC70" s="1529" t="s">
        <v>175</v>
      </c>
      <c r="BD70" s="1530"/>
      <c r="BE70" s="1530"/>
      <c r="BF70" s="1564"/>
      <c r="BG70" s="1529" t="s">
        <v>167</v>
      </c>
      <c r="BH70" s="1564"/>
    </row>
    <row r="71" spans="1:68" s="22" customFormat="1" ht="31.5" customHeight="1">
      <c r="A71" s="1521"/>
      <c r="B71" s="1513"/>
      <c r="C71" s="343" t="s">
        <v>395</v>
      </c>
      <c r="D71" s="1394"/>
      <c r="E71" s="343" t="s">
        <v>396</v>
      </c>
      <c r="F71" s="343" t="s">
        <v>395</v>
      </c>
      <c r="G71" s="1394"/>
      <c r="H71" s="343" t="s">
        <v>396</v>
      </c>
      <c r="I71" s="343" t="s">
        <v>395</v>
      </c>
      <c r="J71" s="1394"/>
      <c r="K71" s="343" t="s">
        <v>396</v>
      </c>
      <c r="L71" s="343" t="s">
        <v>395</v>
      </c>
      <c r="M71" s="1394"/>
      <c r="N71" s="343" t="s">
        <v>396</v>
      </c>
      <c r="O71" s="343" t="s">
        <v>395</v>
      </c>
      <c r="P71" s="343" t="s">
        <v>396</v>
      </c>
      <c r="R71" s="1521"/>
      <c r="S71" s="1521"/>
      <c r="T71" s="343" t="s">
        <v>395</v>
      </c>
      <c r="U71" s="1394"/>
      <c r="V71" s="343" t="s">
        <v>396</v>
      </c>
      <c r="W71" s="343" t="s">
        <v>395</v>
      </c>
      <c r="X71" s="1394"/>
      <c r="Y71" s="343" t="s">
        <v>396</v>
      </c>
      <c r="Z71" s="343" t="s">
        <v>395</v>
      </c>
      <c r="AA71" s="1394"/>
      <c r="AB71" s="343" t="s">
        <v>396</v>
      </c>
      <c r="AC71" s="343" t="s">
        <v>395</v>
      </c>
      <c r="AD71" s="1394"/>
      <c r="AE71" s="343" t="s">
        <v>396</v>
      </c>
      <c r="AF71" s="343" t="s">
        <v>395</v>
      </c>
      <c r="AG71" s="343" t="s">
        <v>396</v>
      </c>
      <c r="AH71" s="24"/>
      <c r="AI71" s="1561"/>
      <c r="AJ71" s="1559"/>
      <c r="AK71" s="343" t="s">
        <v>168</v>
      </c>
      <c r="AL71" s="343" t="s">
        <v>169</v>
      </c>
      <c r="AM71" s="343" t="s">
        <v>170</v>
      </c>
      <c r="AN71" s="343" t="s">
        <v>171</v>
      </c>
      <c r="AO71" s="343" t="s">
        <v>142</v>
      </c>
      <c r="AP71" s="463" t="s">
        <v>736</v>
      </c>
      <c r="AQ71" s="343" t="s">
        <v>156</v>
      </c>
      <c r="AR71" s="343" t="s">
        <v>142</v>
      </c>
      <c r="AS71" s="1572"/>
      <c r="AU71" s="1561"/>
      <c r="AV71" s="1574"/>
      <c r="AW71" s="343" t="s">
        <v>147</v>
      </c>
      <c r="AX71" s="343" t="s">
        <v>408</v>
      </c>
      <c r="AY71" s="344" t="s">
        <v>172</v>
      </c>
      <c r="AZ71" s="344" t="s">
        <v>144</v>
      </c>
      <c r="BA71" s="344" t="s">
        <v>142</v>
      </c>
      <c r="BB71" s="344" t="s">
        <v>151</v>
      </c>
      <c r="BC71" s="304" t="s">
        <v>173</v>
      </c>
      <c r="BD71" s="304" t="s">
        <v>164</v>
      </c>
      <c r="BE71" s="370" t="s">
        <v>165</v>
      </c>
      <c r="BF71" s="370" t="s">
        <v>174</v>
      </c>
      <c r="BG71" s="465" t="s">
        <v>735</v>
      </c>
      <c r="BH71" s="344" t="s">
        <v>145</v>
      </c>
    </row>
    <row r="72" spans="1:68" s="18" customFormat="1">
      <c r="A72" s="20" t="s">
        <v>40</v>
      </c>
      <c r="B72" s="37"/>
      <c r="C72" s="27"/>
      <c r="D72" s="1406"/>
      <c r="E72" s="27"/>
      <c r="F72" s="27"/>
      <c r="G72" s="1406"/>
      <c r="H72" s="27"/>
      <c r="I72" s="27"/>
      <c r="J72" s="1406"/>
      <c r="K72" s="27"/>
      <c r="L72" s="27"/>
      <c r="M72" s="1406"/>
      <c r="N72" s="27"/>
      <c r="O72" s="27"/>
      <c r="P72" s="27"/>
      <c r="R72" s="20" t="s">
        <v>40</v>
      </c>
      <c r="S72" s="27"/>
      <c r="T72" s="27"/>
      <c r="U72" s="1406"/>
      <c r="V72" s="27"/>
      <c r="W72" s="27"/>
      <c r="X72" s="1406"/>
      <c r="Y72" s="27"/>
      <c r="Z72" s="27"/>
      <c r="AA72" s="1406"/>
      <c r="AB72" s="27"/>
      <c r="AC72" s="27"/>
      <c r="AD72" s="1406"/>
      <c r="AE72" s="27"/>
      <c r="AF72" s="27"/>
      <c r="AG72" s="27"/>
      <c r="AH72" s="33"/>
      <c r="AI72" s="165" t="s">
        <v>40</v>
      </c>
      <c r="AJ72" s="45"/>
      <c r="AK72" s="27"/>
      <c r="AL72" s="27"/>
      <c r="AM72" s="27"/>
      <c r="AN72" s="27"/>
      <c r="AO72" s="27"/>
      <c r="AP72" s="27"/>
      <c r="AQ72" s="27"/>
      <c r="AR72" s="27"/>
      <c r="AS72" s="27"/>
      <c r="AU72" s="20" t="s">
        <v>40</v>
      </c>
      <c r="AV72" s="3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</row>
    <row r="73" spans="1:68" s="18" customFormat="1">
      <c r="A73" s="19" t="s">
        <v>160</v>
      </c>
      <c r="B73" s="37">
        <v>519</v>
      </c>
      <c r="C73" s="27">
        <v>1037</v>
      </c>
      <c r="D73" s="1406"/>
      <c r="E73" s="27">
        <v>545</v>
      </c>
      <c r="F73" s="27">
        <v>314</v>
      </c>
      <c r="G73" s="1406"/>
      <c r="H73" s="27">
        <v>130</v>
      </c>
      <c r="I73" s="27">
        <v>233</v>
      </c>
      <c r="J73" s="1406"/>
      <c r="K73" s="27">
        <v>93</v>
      </c>
      <c r="L73" s="27">
        <v>256</v>
      </c>
      <c r="M73" s="1406"/>
      <c r="N73" s="27">
        <v>109</v>
      </c>
      <c r="O73" s="27">
        <v>1840</v>
      </c>
      <c r="P73" s="27">
        <v>877</v>
      </c>
      <c r="R73" s="19" t="s">
        <v>160</v>
      </c>
      <c r="S73" s="27">
        <v>519</v>
      </c>
      <c r="T73" s="27">
        <v>120</v>
      </c>
      <c r="U73" s="1406"/>
      <c r="V73" s="27">
        <v>59</v>
      </c>
      <c r="W73" s="27">
        <v>32</v>
      </c>
      <c r="X73" s="1406"/>
      <c r="Y73" s="27">
        <v>16</v>
      </c>
      <c r="Z73" s="27">
        <v>42</v>
      </c>
      <c r="AA73" s="1406"/>
      <c r="AB73" s="27">
        <v>15</v>
      </c>
      <c r="AC73" s="27">
        <v>85</v>
      </c>
      <c r="AD73" s="1406"/>
      <c r="AE73" s="27">
        <v>36</v>
      </c>
      <c r="AF73" s="27">
        <v>279</v>
      </c>
      <c r="AG73" s="27">
        <v>126</v>
      </c>
      <c r="AH73" s="33"/>
      <c r="AI73" s="34" t="s">
        <v>160</v>
      </c>
      <c r="AJ73" s="45">
        <v>519</v>
      </c>
      <c r="AK73" s="27">
        <v>18</v>
      </c>
      <c r="AL73" s="27">
        <v>11</v>
      </c>
      <c r="AM73" s="27">
        <v>9</v>
      </c>
      <c r="AN73" s="27">
        <v>7</v>
      </c>
      <c r="AO73" s="27">
        <v>45</v>
      </c>
      <c r="AP73" s="27">
        <v>34</v>
      </c>
      <c r="AQ73" s="27">
        <v>14</v>
      </c>
      <c r="AR73" s="27">
        <v>48</v>
      </c>
      <c r="AS73" s="27">
        <v>10</v>
      </c>
      <c r="AU73" s="19" t="s">
        <v>160</v>
      </c>
      <c r="AV73" s="37">
        <v>519</v>
      </c>
      <c r="AW73" s="27">
        <v>56</v>
      </c>
      <c r="AX73" s="27">
        <v>2</v>
      </c>
      <c r="AY73" s="27">
        <v>6</v>
      </c>
      <c r="AZ73" s="27">
        <v>0</v>
      </c>
      <c r="BA73" s="27">
        <v>64</v>
      </c>
      <c r="BB73" s="27">
        <v>16</v>
      </c>
      <c r="BC73" s="27">
        <v>29</v>
      </c>
      <c r="BD73" s="27">
        <v>34</v>
      </c>
      <c r="BE73" s="27">
        <v>1</v>
      </c>
      <c r="BF73" s="27">
        <v>0</v>
      </c>
      <c r="BG73" s="27">
        <v>1</v>
      </c>
      <c r="BH73" s="27">
        <v>15</v>
      </c>
    </row>
    <row r="74" spans="1:68" s="18" customFormat="1">
      <c r="A74" s="19" t="s">
        <v>42</v>
      </c>
      <c r="B74" s="37">
        <v>517</v>
      </c>
      <c r="C74" s="27">
        <v>0</v>
      </c>
      <c r="D74" s="1406"/>
      <c r="E74" s="27">
        <v>0</v>
      </c>
      <c r="F74" s="27">
        <v>471</v>
      </c>
      <c r="G74" s="1406"/>
      <c r="H74" s="27">
        <v>182</v>
      </c>
      <c r="I74" s="27">
        <v>398</v>
      </c>
      <c r="J74" s="1406"/>
      <c r="K74" s="27">
        <v>184</v>
      </c>
      <c r="L74" s="27">
        <v>296</v>
      </c>
      <c r="M74" s="1406"/>
      <c r="N74" s="27">
        <v>134</v>
      </c>
      <c r="O74" s="27">
        <v>1165</v>
      </c>
      <c r="P74" s="27">
        <v>500</v>
      </c>
      <c r="R74" s="19" t="s">
        <v>42</v>
      </c>
      <c r="S74" s="27">
        <v>517</v>
      </c>
      <c r="T74" s="27">
        <v>0</v>
      </c>
      <c r="U74" s="1406"/>
      <c r="V74" s="27">
        <v>0</v>
      </c>
      <c r="W74" s="27">
        <v>83</v>
      </c>
      <c r="X74" s="1406"/>
      <c r="Y74" s="27">
        <v>31</v>
      </c>
      <c r="Z74" s="27">
        <v>46</v>
      </c>
      <c r="AA74" s="1406"/>
      <c r="AB74" s="27">
        <v>21</v>
      </c>
      <c r="AC74" s="27">
        <v>56</v>
      </c>
      <c r="AD74" s="1406"/>
      <c r="AE74" s="27">
        <v>20</v>
      </c>
      <c r="AF74" s="27">
        <v>185</v>
      </c>
      <c r="AG74" s="27">
        <v>72</v>
      </c>
      <c r="AH74" s="33"/>
      <c r="AI74" s="34" t="s">
        <v>42</v>
      </c>
      <c r="AJ74" s="45">
        <v>517</v>
      </c>
      <c r="AK74" s="27">
        <v>0</v>
      </c>
      <c r="AL74" s="27">
        <v>10</v>
      </c>
      <c r="AM74" s="27">
        <v>10</v>
      </c>
      <c r="AN74" s="27">
        <v>7</v>
      </c>
      <c r="AO74" s="27">
        <v>27</v>
      </c>
      <c r="AP74" s="27">
        <v>31</v>
      </c>
      <c r="AQ74" s="27">
        <v>2</v>
      </c>
      <c r="AR74" s="27">
        <v>33</v>
      </c>
      <c r="AS74" s="27">
        <v>5</v>
      </c>
      <c r="AU74" s="19" t="s">
        <v>42</v>
      </c>
      <c r="AV74" s="37">
        <v>517</v>
      </c>
      <c r="AW74" s="27">
        <v>44</v>
      </c>
      <c r="AX74" s="27">
        <v>8</v>
      </c>
      <c r="AY74" s="27">
        <v>2</v>
      </c>
      <c r="AZ74" s="27">
        <v>1</v>
      </c>
      <c r="BA74" s="27">
        <v>55</v>
      </c>
      <c r="BB74" s="27">
        <v>20</v>
      </c>
      <c r="BC74" s="27">
        <v>26</v>
      </c>
      <c r="BD74" s="27">
        <v>27</v>
      </c>
      <c r="BE74" s="27">
        <v>2</v>
      </c>
      <c r="BF74" s="27">
        <v>0</v>
      </c>
      <c r="BG74" s="27">
        <v>10</v>
      </c>
      <c r="BH74" s="27">
        <v>3</v>
      </c>
    </row>
    <row r="75" spans="1:68" s="18" customFormat="1">
      <c r="A75" s="19" t="s">
        <v>43</v>
      </c>
      <c r="B75" s="37">
        <v>515</v>
      </c>
      <c r="C75" s="27">
        <v>1163</v>
      </c>
      <c r="D75" s="1406"/>
      <c r="E75" s="27">
        <v>467</v>
      </c>
      <c r="F75" s="27">
        <v>796</v>
      </c>
      <c r="G75" s="1406"/>
      <c r="H75" s="27">
        <v>321</v>
      </c>
      <c r="I75" s="27">
        <v>566</v>
      </c>
      <c r="J75" s="1406"/>
      <c r="K75" s="27">
        <v>243</v>
      </c>
      <c r="L75" s="27">
        <v>573</v>
      </c>
      <c r="M75" s="1406"/>
      <c r="N75" s="27">
        <v>228</v>
      </c>
      <c r="O75" s="27">
        <v>3098</v>
      </c>
      <c r="P75" s="27">
        <v>1259</v>
      </c>
      <c r="R75" s="19" t="s">
        <v>43</v>
      </c>
      <c r="S75" s="27">
        <v>515</v>
      </c>
      <c r="T75" s="27">
        <v>121</v>
      </c>
      <c r="U75" s="1406"/>
      <c r="V75" s="27">
        <v>49</v>
      </c>
      <c r="W75" s="27">
        <v>135</v>
      </c>
      <c r="X75" s="1406"/>
      <c r="Y75" s="27">
        <v>71</v>
      </c>
      <c r="Z75" s="27">
        <v>95</v>
      </c>
      <c r="AA75" s="1406"/>
      <c r="AB75" s="27">
        <v>51</v>
      </c>
      <c r="AC75" s="27">
        <v>159</v>
      </c>
      <c r="AD75" s="1406"/>
      <c r="AE75" s="27">
        <v>60</v>
      </c>
      <c r="AF75" s="27">
        <v>510</v>
      </c>
      <c r="AG75" s="27">
        <v>231</v>
      </c>
      <c r="AH75" s="33"/>
      <c r="AI75" s="34" t="s">
        <v>43</v>
      </c>
      <c r="AJ75" s="45">
        <v>515</v>
      </c>
      <c r="AK75" s="27">
        <v>17</v>
      </c>
      <c r="AL75" s="27">
        <v>13</v>
      </c>
      <c r="AM75" s="27">
        <v>12</v>
      </c>
      <c r="AN75" s="27">
        <v>12</v>
      </c>
      <c r="AO75" s="27">
        <v>54</v>
      </c>
      <c r="AP75" s="27">
        <v>37</v>
      </c>
      <c r="AQ75" s="27">
        <v>10</v>
      </c>
      <c r="AR75" s="27">
        <v>47</v>
      </c>
      <c r="AS75" s="27">
        <v>8</v>
      </c>
      <c r="AU75" s="19" t="s">
        <v>43</v>
      </c>
      <c r="AV75" s="37">
        <v>515</v>
      </c>
      <c r="AW75" s="27">
        <v>62</v>
      </c>
      <c r="AX75" s="27">
        <v>1</v>
      </c>
      <c r="AY75" s="27">
        <v>4</v>
      </c>
      <c r="AZ75" s="27">
        <v>0</v>
      </c>
      <c r="BA75" s="27">
        <v>67</v>
      </c>
      <c r="BB75" s="27">
        <v>30</v>
      </c>
      <c r="BC75" s="27">
        <v>32</v>
      </c>
      <c r="BD75" s="27">
        <v>33</v>
      </c>
      <c r="BE75" s="27">
        <v>2</v>
      </c>
      <c r="BF75" s="27">
        <v>0</v>
      </c>
      <c r="BG75" s="27">
        <v>3</v>
      </c>
      <c r="BH75" s="27">
        <v>40</v>
      </c>
    </row>
    <row r="76" spans="1:68" s="18" customFormat="1">
      <c r="A76" s="20" t="s">
        <v>44</v>
      </c>
      <c r="B76" s="37"/>
      <c r="C76" s="27"/>
      <c r="D76" s="1406"/>
      <c r="E76" s="27"/>
      <c r="F76" s="27"/>
      <c r="G76" s="1406"/>
      <c r="H76" s="27"/>
      <c r="I76" s="27"/>
      <c r="J76" s="1406"/>
      <c r="K76" s="27"/>
      <c r="L76" s="27"/>
      <c r="M76" s="1406"/>
      <c r="N76" s="27"/>
      <c r="O76" s="27"/>
      <c r="P76" s="27"/>
      <c r="R76" s="20" t="s">
        <v>44</v>
      </c>
      <c r="S76" s="27"/>
      <c r="T76" s="27"/>
      <c r="U76" s="1406"/>
      <c r="V76" s="27"/>
      <c r="W76" s="27"/>
      <c r="X76" s="1406"/>
      <c r="Y76" s="27"/>
      <c r="Z76" s="27"/>
      <c r="AA76" s="1406"/>
      <c r="AB76" s="27"/>
      <c r="AC76" s="27"/>
      <c r="AD76" s="1406"/>
      <c r="AE76" s="27"/>
      <c r="AF76" s="27"/>
      <c r="AG76" s="27"/>
      <c r="AH76" s="33"/>
      <c r="AI76" s="165" t="s">
        <v>44</v>
      </c>
      <c r="AJ76" s="45"/>
      <c r="AK76" s="27"/>
      <c r="AL76" s="27"/>
      <c r="AM76" s="27"/>
      <c r="AN76" s="27"/>
      <c r="AO76" s="27"/>
      <c r="AP76" s="27"/>
      <c r="AQ76" s="27"/>
      <c r="AR76" s="27"/>
      <c r="AS76" s="27"/>
      <c r="AU76" s="20" t="s">
        <v>44</v>
      </c>
      <c r="AV76" s="3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</row>
    <row r="77" spans="1:68" s="18" customFormat="1">
      <c r="A77" s="19" t="s">
        <v>45</v>
      </c>
      <c r="B77" s="37">
        <v>507</v>
      </c>
      <c r="C77" s="27">
        <v>1131</v>
      </c>
      <c r="D77" s="1406"/>
      <c r="E77" s="27">
        <v>547</v>
      </c>
      <c r="F77" s="27">
        <v>641</v>
      </c>
      <c r="G77" s="1406"/>
      <c r="H77" s="27">
        <v>322</v>
      </c>
      <c r="I77" s="27">
        <v>378</v>
      </c>
      <c r="J77" s="1406"/>
      <c r="K77" s="27">
        <v>178</v>
      </c>
      <c r="L77" s="27">
        <v>324</v>
      </c>
      <c r="M77" s="1406"/>
      <c r="N77" s="27">
        <v>155</v>
      </c>
      <c r="O77" s="27">
        <v>2474</v>
      </c>
      <c r="P77" s="27">
        <v>1202</v>
      </c>
      <c r="R77" s="19" t="s">
        <v>45</v>
      </c>
      <c r="S77" s="27">
        <v>507</v>
      </c>
      <c r="T77" s="27">
        <v>174</v>
      </c>
      <c r="U77" s="1406"/>
      <c r="V77" s="27">
        <v>95</v>
      </c>
      <c r="W77" s="27">
        <v>128</v>
      </c>
      <c r="X77" s="1406"/>
      <c r="Y77" s="27">
        <v>79</v>
      </c>
      <c r="Z77" s="27">
        <v>44</v>
      </c>
      <c r="AA77" s="1406"/>
      <c r="AB77" s="27">
        <v>21</v>
      </c>
      <c r="AC77" s="27">
        <v>97</v>
      </c>
      <c r="AD77" s="1406"/>
      <c r="AE77" s="27">
        <v>39</v>
      </c>
      <c r="AF77" s="27">
        <v>443</v>
      </c>
      <c r="AG77" s="27">
        <v>234</v>
      </c>
      <c r="AH77" s="33"/>
      <c r="AI77" s="34" t="s">
        <v>45</v>
      </c>
      <c r="AJ77" s="45">
        <v>507</v>
      </c>
      <c r="AK77" s="27">
        <v>18</v>
      </c>
      <c r="AL77" s="27">
        <v>11</v>
      </c>
      <c r="AM77" s="27">
        <v>8</v>
      </c>
      <c r="AN77" s="27">
        <v>7</v>
      </c>
      <c r="AO77" s="27">
        <v>44</v>
      </c>
      <c r="AP77" s="27">
        <v>30</v>
      </c>
      <c r="AQ77" s="27">
        <v>4</v>
      </c>
      <c r="AR77" s="27">
        <v>34</v>
      </c>
      <c r="AS77" s="27">
        <v>6</v>
      </c>
      <c r="AU77" s="19" t="s">
        <v>45</v>
      </c>
      <c r="AV77" s="37">
        <v>507</v>
      </c>
      <c r="AW77" s="27">
        <v>52</v>
      </c>
      <c r="AX77" s="27">
        <v>3</v>
      </c>
      <c r="AY77" s="27">
        <v>3</v>
      </c>
      <c r="AZ77" s="27">
        <v>1</v>
      </c>
      <c r="BA77" s="27">
        <v>59</v>
      </c>
      <c r="BB77" s="27">
        <v>29</v>
      </c>
      <c r="BC77" s="27">
        <v>20</v>
      </c>
      <c r="BD77" s="27">
        <v>31</v>
      </c>
      <c r="BE77" s="27">
        <v>2</v>
      </c>
      <c r="BF77" s="27">
        <v>6</v>
      </c>
      <c r="BG77" s="27">
        <v>14</v>
      </c>
      <c r="BH77" s="27">
        <v>4</v>
      </c>
    </row>
    <row r="78" spans="1:68" s="18" customFormat="1">
      <c r="A78" s="19" t="s">
        <v>46</v>
      </c>
      <c r="B78" s="37">
        <v>505</v>
      </c>
      <c r="C78" s="27">
        <v>386</v>
      </c>
      <c r="D78" s="1406"/>
      <c r="E78" s="27">
        <v>204</v>
      </c>
      <c r="F78" s="27">
        <v>233</v>
      </c>
      <c r="G78" s="1406"/>
      <c r="H78" s="27">
        <v>103</v>
      </c>
      <c r="I78" s="27">
        <v>171</v>
      </c>
      <c r="J78" s="1406"/>
      <c r="K78" s="27">
        <v>74</v>
      </c>
      <c r="L78" s="27">
        <v>181</v>
      </c>
      <c r="M78" s="1406"/>
      <c r="N78" s="27">
        <v>84</v>
      </c>
      <c r="O78" s="27">
        <v>971</v>
      </c>
      <c r="P78" s="27">
        <v>465</v>
      </c>
      <c r="R78" s="19" t="s">
        <v>46</v>
      </c>
      <c r="S78" s="27">
        <v>505</v>
      </c>
      <c r="T78" s="27">
        <v>64</v>
      </c>
      <c r="U78" s="1406"/>
      <c r="V78" s="27">
        <v>30</v>
      </c>
      <c r="W78" s="27">
        <v>19</v>
      </c>
      <c r="X78" s="1406"/>
      <c r="Y78" s="27">
        <v>8</v>
      </c>
      <c r="Z78" s="27">
        <v>4</v>
      </c>
      <c r="AA78" s="1406"/>
      <c r="AB78" s="27">
        <v>2</v>
      </c>
      <c r="AC78" s="27">
        <v>38</v>
      </c>
      <c r="AD78" s="1406"/>
      <c r="AE78" s="27">
        <v>18</v>
      </c>
      <c r="AF78" s="27">
        <v>125</v>
      </c>
      <c r="AG78" s="27">
        <v>58</v>
      </c>
      <c r="AH78" s="33"/>
      <c r="AI78" s="34" t="s">
        <v>46</v>
      </c>
      <c r="AJ78" s="45">
        <v>505</v>
      </c>
      <c r="AK78" s="27">
        <v>6</v>
      </c>
      <c r="AL78" s="27">
        <v>4</v>
      </c>
      <c r="AM78" s="27">
        <v>4</v>
      </c>
      <c r="AN78" s="27">
        <v>3</v>
      </c>
      <c r="AO78" s="27">
        <v>17</v>
      </c>
      <c r="AP78" s="27">
        <v>8</v>
      </c>
      <c r="AQ78" s="27">
        <v>5</v>
      </c>
      <c r="AR78" s="27">
        <v>13</v>
      </c>
      <c r="AS78" s="27">
        <v>3</v>
      </c>
      <c r="AU78" s="19" t="s">
        <v>46</v>
      </c>
      <c r="AV78" s="37">
        <v>505</v>
      </c>
      <c r="AW78" s="27">
        <v>20</v>
      </c>
      <c r="AX78" s="27">
        <v>8</v>
      </c>
      <c r="AY78" s="27">
        <v>0</v>
      </c>
      <c r="AZ78" s="27">
        <v>0</v>
      </c>
      <c r="BA78" s="27">
        <v>28</v>
      </c>
      <c r="BB78" s="27">
        <v>10</v>
      </c>
      <c r="BC78" s="27">
        <v>13</v>
      </c>
      <c r="BD78" s="27">
        <v>15</v>
      </c>
      <c r="BE78" s="27">
        <v>0</v>
      </c>
      <c r="BF78" s="27">
        <v>0</v>
      </c>
      <c r="BG78" s="27">
        <v>9</v>
      </c>
      <c r="BH78" s="27">
        <v>1</v>
      </c>
    </row>
    <row r="79" spans="1:68" s="18" customFormat="1">
      <c r="A79" s="19" t="s">
        <v>47</v>
      </c>
      <c r="B79" s="37">
        <v>521</v>
      </c>
      <c r="C79" s="27">
        <v>154</v>
      </c>
      <c r="D79" s="1406"/>
      <c r="E79" s="27">
        <v>73</v>
      </c>
      <c r="F79" s="27">
        <v>108</v>
      </c>
      <c r="G79" s="1406"/>
      <c r="H79" s="27">
        <v>43</v>
      </c>
      <c r="I79" s="27">
        <v>85</v>
      </c>
      <c r="J79" s="1406"/>
      <c r="K79" s="27">
        <v>35</v>
      </c>
      <c r="L79" s="27">
        <v>27</v>
      </c>
      <c r="M79" s="1406"/>
      <c r="N79" s="27">
        <v>11</v>
      </c>
      <c r="O79" s="27">
        <v>374</v>
      </c>
      <c r="P79" s="27">
        <v>162</v>
      </c>
      <c r="R79" s="19" t="s">
        <v>47</v>
      </c>
      <c r="S79" s="27">
        <v>521</v>
      </c>
      <c r="T79" s="27">
        <v>0</v>
      </c>
      <c r="U79" s="1406"/>
      <c r="V79" s="27">
        <v>0</v>
      </c>
      <c r="W79" s="27">
        <v>0</v>
      </c>
      <c r="X79" s="1406"/>
      <c r="Y79" s="27">
        <v>0</v>
      </c>
      <c r="Z79" s="27">
        <v>0</v>
      </c>
      <c r="AA79" s="1406"/>
      <c r="AB79" s="27">
        <v>0</v>
      </c>
      <c r="AC79" s="27">
        <v>0</v>
      </c>
      <c r="AD79" s="1406"/>
      <c r="AE79" s="27">
        <v>0</v>
      </c>
      <c r="AF79" s="27">
        <v>0</v>
      </c>
      <c r="AG79" s="27">
        <v>0</v>
      </c>
      <c r="AH79" s="33"/>
      <c r="AI79" s="34" t="s">
        <v>47</v>
      </c>
      <c r="AJ79" s="45">
        <v>521</v>
      </c>
      <c r="AK79" s="27">
        <v>3</v>
      </c>
      <c r="AL79" s="27">
        <v>2</v>
      </c>
      <c r="AM79" s="27">
        <v>2</v>
      </c>
      <c r="AN79" s="27">
        <v>1</v>
      </c>
      <c r="AO79" s="27">
        <v>8</v>
      </c>
      <c r="AP79" s="27">
        <v>3</v>
      </c>
      <c r="AQ79" s="27">
        <v>2</v>
      </c>
      <c r="AR79" s="27">
        <v>5</v>
      </c>
      <c r="AS79" s="27">
        <v>1</v>
      </c>
      <c r="AU79" s="19" t="s">
        <v>47</v>
      </c>
      <c r="AV79" s="37">
        <v>521</v>
      </c>
      <c r="AW79" s="27">
        <v>9</v>
      </c>
      <c r="AX79" s="27">
        <v>0</v>
      </c>
      <c r="AY79" s="27">
        <v>0</v>
      </c>
      <c r="AZ79" s="27">
        <v>0</v>
      </c>
      <c r="BA79" s="27">
        <v>9</v>
      </c>
      <c r="BB79" s="27">
        <v>4</v>
      </c>
      <c r="BC79" s="27">
        <v>4</v>
      </c>
      <c r="BD79" s="27">
        <v>5</v>
      </c>
      <c r="BE79" s="27">
        <v>0</v>
      </c>
      <c r="BF79" s="27">
        <v>0</v>
      </c>
      <c r="BG79" s="27">
        <v>0</v>
      </c>
      <c r="BH79" s="27">
        <v>5</v>
      </c>
    </row>
    <row r="80" spans="1:68" s="18" customFormat="1">
      <c r="A80" s="19" t="s">
        <v>48</v>
      </c>
      <c r="B80" s="37">
        <v>503</v>
      </c>
      <c r="C80" s="27">
        <v>270</v>
      </c>
      <c r="D80" s="1406"/>
      <c r="E80" s="27">
        <v>132</v>
      </c>
      <c r="F80" s="27">
        <v>86</v>
      </c>
      <c r="G80" s="1406"/>
      <c r="H80" s="27">
        <v>42</v>
      </c>
      <c r="I80" s="27">
        <v>66</v>
      </c>
      <c r="J80" s="1406"/>
      <c r="K80" s="27">
        <v>26</v>
      </c>
      <c r="L80" s="27">
        <v>37</v>
      </c>
      <c r="M80" s="1406"/>
      <c r="N80" s="27">
        <v>12</v>
      </c>
      <c r="O80" s="27">
        <v>459</v>
      </c>
      <c r="P80" s="27">
        <v>212</v>
      </c>
      <c r="R80" s="19" t="s">
        <v>48</v>
      </c>
      <c r="S80" s="27">
        <v>503</v>
      </c>
      <c r="T80" s="27">
        <v>59</v>
      </c>
      <c r="U80" s="1406"/>
      <c r="V80" s="27">
        <v>32</v>
      </c>
      <c r="W80" s="27">
        <v>28</v>
      </c>
      <c r="X80" s="1406"/>
      <c r="Y80" s="27">
        <v>12</v>
      </c>
      <c r="Z80" s="27">
        <v>20</v>
      </c>
      <c r="AA80" s="1406"/>
      <c r="AB80" s="27">
        <v>7</v>
      </c>
      <c r="AC80" s="27">
        <v>6</v>
      </c>
      <c r="AD80" s="1406"/>
      <c r="AE80" s="27">
        <v>1</v>
      </c>
      <c r="AF80" s="27">
        <v>113</v>
      </c>
      <c r="AG80" s="27">
        <v>52</v>
      </c>
      <c r="AH80" s="33"/>
      <c r="AI80" s="34" t="s">
        <v>48</v>
      </c>
      <c r="AJ80" s="45">
        <v>503</v>
      </c>
      <c r="AK80" s="27">
        <v>6</v>
      </c>
      <c r="AL80" s="27">
        <v>4</v>
      </c>
      <c r="AM80" s="27">
        <v>4</v>
      </c>
      <c r="AN80" s="27">
        <v>2</v>
      </c>
      <c r="AO80" s="27">
        <v>16</v>
      </c>
      <c r="AP80" s="27">
        <v>11</v>
      </c>
      <c r="AQ80" s="27">
        <v>3</v>
      </c>
      <c r="AR80" s="27">
        <v>14</v>
      </c>
      <c r="AS80" s="27">
        <v>4</v>
      </c>
      <c r="AU80" s="19" t="s">
        <v>48</v>
      </c>
      <c r="AV80" s="37">
        <v>503</v>
      </c>
      <c r="AW80" s="27">
        <v>28</v>
      </c>
      <c r="AX80" s="27">
        <v>0</v>
      </c>
      <c r="AY80" s="27">
        <v>0</v>
      </c>
      <c r="AZ80" s="27">
        <v>0</v>
      </c>
      <c r="BA80" s="27">
        <v>28</v>
      </c>
      <c r="BB80" s="27">
        <v>11</v>
      </c>
      <c r="BC80" s="27">
        <v>15</v>
      </c>
      <c r="BD80" s="27">
        <v>12</v>
      </c>
      <c r="BE80" s="27">
        <v>1</v>
      </c>
      <c r="BF80" s="27">
        <v>0</v>
      </c>
      <c r="BG80" s="27">
        <v>1</v>
      </c>
      <c r="BH80" s="27">
        <v>12</v>
      </c>
    </row>
    <row r="81" spans="1:60" s="18" customFormat="1">
      <c r="A81" s="19" t="s">
        <v>49</v>
      </c>
      <c r="B81" s="37">
        <v>506</v>
      </c>
      <c r="C81" s="27">
        <v>1255</v>
      </c>
      <c r="D81" s="1406"/>
      <c r="E81" s="27">
        <v>609</v>
      </c>
      <c r="F81" s="27">
        <v>759</v>
      </c>
      <c r="G81" s="1406"/>
      <c r="H81" s="27">
        <v>328</v>
      </c>
      <c r="I81" s="27">
        <v>580</v>
      </c>
      <c r="J81" s="1406"/>
      <c r="K81" s="27">
        <v>248</v>
      </c>
      <c r="L81" s="27">
        <v>583</v>
      </c>
      <c r="M81" s="1406"/>
      <c r="N81" s="27">
        <v>227</v>
      </c>
      <c r="O81" s="27">
        <v>3177</v>
      </c>
      <c r="P81" s="27">
        <v>1412</v>
      </c>
      <c r="R81" s="19" t="s">
        <v>49</v>
      </c>
      <c r="S81" s="27">
        <v>506</v>
      </c>
      <c r="T81" s="27">
        <v>259</v>
      </c>
      <c r="U81" s="1406"/>
      <c r="V81" s="27">
        <v>155</v>
      </c>
      <c r="W81" s="27">
        <v>161</v>
      </c>
      <c r="X81" s="1406"/>
      <c r="Y81" s="27">
        <v>77</v>
      </c>
      <c r="Z81" s="27">
        <v>109</v>
      </c>
      <c r="AA81" s="1406"/>
      <c r="AB81" s="27">
        <v>62</v>
      </c>
      <c r="AC81" s="27">
        <v>218</v>
      </c>
      <c r="AD81" s="1406"/>
      <c r="AE81" s="27">
        <v>76</v>
      </c>
      <c r="AF81" s="27">
        <v>747</v>
      </c>
      <c r="AG81" s="27">
        <v>370</v>
      </c>
      <c r="AH81" s="33"/>
      <c r="AI81" s="34" t="s">
        <v>49</v>
      </c>
      <c r="AJ81" s="45">
        <v>506</v>
      </c>
      <c r="AK81" s="27">
        <v>16</v>
      </c>
      <c r="AL81" s="27">
        <v>12</v>
      </c>
      <c r="AM81" s="27">
        <v>9</v>
      </c>
      <c r="AN81" s="27">
        <v>10</v>
      </c>
      <c r="AO81" s="27">
        <v>47</v>
      </c>
      <c r="AP81" s="27">
        <v>29</v>
      </c>
      <c r="AQ81" s="27">
        <v>6</v>
      </c>
      <c r="AR81" s="27">
        <v>35</v>
      </c>
      <c r="AS81" s="27">
        <v>7</v>
      </c>
      <c r="AU81" s="19" t="s">
        <v>49</v>
      </c>
      <c r="AV81" s="37">
        <v>506</v>
      </c>
      <c r="AW81" s="27">
        <v>56</v>
      </c>
      <c r="AX81" s="27">
        <v>23</v>
      </c>
      <c r="AY81" s="27">
        <v>0</v>
      </c>
      <c r="AZ81" s="27">
        <v>0</v>
      </c>
      <c r="BA81" s="27">
        <v>79</v>
      </c>
      <c r="BB81" s="27">
        <v>27</v>
      </c>
      <c r="BC81" s="27">
        <v>34</v>
      </c>
      <c r="BD81" s="27">
        <v>38</v>
      </c>
      <c r="BE81" s="27">
        <v>4</v>
      </c>
      <c r="BF81" s="27">
        <v>3</v>
      </c>
      <c r="BG81" s="27">
        <v>34</v>
      </c>
      <c r="BH81" s="27">
        <v>2</v>
      </c>
    </row>
    <row r="82" spans="1:60" s="18" customFormat="1">
      <c r="A82" s="19" t="s">
        <v>50</v>
      </c>
      <c r="B82" s="37">
        <v>504</v>
      </c>
      <c r="C82" s="27">
        <v>669</v>
      </c>
      <c r="D82" s="1406"/>
      <c r="E82" s="27">
        <v>334</v>
      </c>
      <c r="F82" s="27">
        <v>406</v>
      </c>
      <c r="G82" s="1406"/>
      <c r="H82" s="27">
        <v>166</v>
      </c>
      <c r="I82" s="27">
        <v>295</v>
      </c>
      <c r="J82" s="1406"/>
      <c r="K82" s="27">
        <v>127</v>
      </c>
      <c r="L82" s="27">
        <v>298</v>
      </c>
      <c r="M82" s="1406"/>
      <c r="N82" s="27">
        <v>136</v>
      </c>
      <c r="O82" s="27">
        <v>1668</v>
      </c>
      <c r="P82" s="27">
        <v>763</v>
      </c>
      <c r="R82" s="19" t="s">
        <v>50</v>
      </c>
      <c r="S82" s="27">
        <v>504</v>
      </c>
      <c r="T82" s="27">
        <v>137</v>
      </c>
      <c r="U82" s="1406"/>
      <c r="V82" s="27">
        <v>71</v>
      </c>
      <c r="W82" s="27">
        <v>12</v>
      </c>
      <c r="X82" s="1406"/>
      <c r="Y82" s="27">
        <v>4</v>
      </c>
      <c r="Z82" s="27">
        <v>24</v>
      </c>
      <c r="AA82" s="1406"/>
      <c r="AB82" s="27">
        <v>14</v>
      </c>
      <c r="AC82" s="27">
        <v>75</v>
      </c>
      <c r="AD82" s="1406"/>
      <c r="AE82" s="27">
        <v>25</v>
      </c>
      <c r="AF82" s="27">
        <v>248</v>
      </c>
      <c r="AG82" s="27">
        <v>114</v>
      </c>
      <c r="AH82" s="33"/>
      <c r="AI82" s="34" t="s">
        <v>50</v>
      </c>
      <c r="AJ82" s="45">
        <v>504</v>
      </c>
      <c r="AK82" s="27">
        <v>10</v>
      </c>
      <c r="AL82" s="27">
        <v>7</v>
      </c>
      <c r="AM82" s="27">
        <v>7</v>
      </c>
      <c r="AN82" s="27">
        <v>6</v>
      </c>
      <c r="AO82" s="27">
        <v>30</v>
      </c>
      <c r="AP82" s="27">
        <v>21</v>
      </c>
      <c r="AQ82" s="27">
        <v>7</v>
      </c>
      <c r="AR82" s="27">
        <v>28</v>
      </c>
      <c r="AS82" s="27">
        <v>6</v>
      </c>
      <c r="AU82" s="19" t="s">
        <v>50</v>
      </c>
      <c r="AV82" s="37">
        <v>504</v>
      </c>
      <c r="AW82" s="27">
        <v>41</v>
      </c>
      <c r="AX82" s="27">
        <v>2</v>
      </c>
      <c r="AY82" s="27">
        <v>0</v>
      </c>
      <c r="AZ82" s="27">
        <v>0</v>
      </c>
      <c r="BA82" s="27">
        <v>43</v>
      </c>
      <c r="BB82" s="27">
        <v>10</v>
      </c>
      <c r="BC82" s="27">
        <v>27</v>
      </c>
      <c r="BD82" s="27">
        <v>16</v>
      </c>
      <c r="BE82" s="27">
        <v>0</v>
      </c>
      <c r="BF82" s="27">
        <v>0</v>
      </c>
      <c r="BG82" s="27">
        <v>6</v>
      </c>
      <c r="BH82" s="27">
        <v>14</v>
      </c>
    </row>
    <row r="83" spans="1:60" s="18" customFormat="1">
      <c r="A83" s="19" t="s">
        <v>51</v>
      </c>
      <c r="B83" s="37">
        <v>512</v>
      </c>
      <c r="C83" s="27">
        <v>0</v>
      </c>
      <c r="D83" s="1406"/>
      <c r="E83" s="27">
        <v>0</v>
      </c>
      <c r="F83" s="27">
        <v>527</v>
      </c>
      <c r="G83" s="1406"/>
      <c r="H83" s="27">
        <v>233</v>
      </c>
      <c r="I83" s="27">
        <v>211</v>
      </c>
      <c r="J83" s="1406"/>
      <c r="K83" s="27">
        <v>80</v>
      </c>
      <c r="L83" s="27">
        <v>204</v>
      </c>
      <c r="M83" s="1406"/>
      <c r="N83" s="27">
        <v>98</v>
      </c>
      <c r="O83" s="27">
        <v>942</v>
      </c>
      <c r="P83" s="27">
        <v>411</v>
      </c>
      <c r="R83" s="19" t="s">
        <v>51</v>
      </c>
      <c r="S83" s="27">
        <v>512</v>
      </c>
      <c r="T83" s="27">
        <v>0</v>
      </c>
      <c r="U83" s="1406"/>
      <c r="V83" s="27">
        <v>0</v>
      </c>
      <c r="W83" s="27">
        <v>67</v>
      </c>
      <c r="X83" s="1406"/>
      <c r="Y83" s="27">
        <v>31</v>
      </c>
      <c r="Z83" s="27">
        <v>30</v>
      </c>
      <c r="AA83" s="1406"/>
      <c r="AB83" s="27">
        <v>10</v>
      </c>
      <c r="AC83" s="27">
        <v>34</v>
      </c>
      <c r="AD83" s="1406"/>
      <c r="AE83" s="27">
        <v>13</v>
      </c>
      <c r="AF83" s="27">
        <v>131</v>
      </c>
      <c r="AG83" s="27">
        <v>54</v>
      </c>
      <c r="AH83" s="33"/>
      <c r="AI83" s="34" t="s">
        <v>51</v>
      </c>
      <c r="AJ83" s="45">
        <v>512</v>
      </c>
      <c r="AK83" s="27">
        <v>0</v>
      </c>
      <c r="AL83" s="27">
        <v>9</v>
      </c>
      <c r="AM83" s="27">
        <v>6</v>
      </c>
      <c r="AN83" s="27">
        <v>6</v>
      </c>
      <c r="AO83" s="27">
        <v>21</v>
      </c>
      <c r="AP83" s="27">
        <v>20</v>
      </c>
      <c r="AQ83" s="27">
        <v>4</v>
      </c>
      <c r="AR83" s="27">
        <v>24</v>
      </c>
      <c r="AS83" s="27">
        <v>4</v>
      </c>
      <c r="AU83" s="19" t="s">
        <v>51</v>
      </c>
      <c r="AV83" s="37">
        <v>512</v>
      </c>
      <c r="AW83" s="27">
        <v>36</v>
      </c>
      <c r="AX83" s="27">
        <v>3</v>
      </c>
      <c r="AY83" s="27">
        <v>0</v>
      </c>
      <c r="AZ83" s="27">
        <v>0</v>
      </c>
      <c r="BA83" s="27">
        <v>39</v>
      </c>
      <c r="BB83" s="27">
        <v>12</v>
      </c>
      <c r="BC83" s="27">
        <v>17</v>
      </c>
      <c r="BD83" s="27">
        <v>21</v>
      </c>
      <c r="BE83" s="27">
        <v>1</v>
      </c>
      <c r="BF83" s="27">
        <v>0</v>
      </c>
      <c r="BG83" s="27">
        <v>3</v>
      </c>
      <c r="BH83" s="27">
        <v>14</v>
      </c>
    </row>
    <row r="84" spans="1:60" s="18" customFormat="1">
      <c r="A84" s="19" t="s">
        <v>52</v>
      </c>
      <c r="B84" s="37">
        <v>501</v>
      </c>
      <c r="C84" s="27">
        <v>1691</v>
      </c>
      <c r="D84" s="1406"/>
      <c r="E84" s="27">
        <v>908</v>
      </c>
      <c r="F84" s="27">
        <v>1241</v>
      </c>
      <c r="G84" s="1406"/>
      <c r="H84" s="27">
        <v>630</v>
      </c>
      <c r="I84" s="27">
        <v>1256</v>
      </c>
      <c r="J84" s="1406"/>
      <c r="K84" s="27">
        <v>631</v>
      </c>
      <c r="L84" s="27">
        <v>1245</v>
      </c>
      <c r="M84" s="1406"/>
      <c r="N84" s="27">
        <v>595</v>
      </c>
      <c r="O84" s="27">
        <v>5433</v>
      </c>
      <c r="P84" s="27">
        <v>2764</v>
      </c>
      <c r="R84" s="19" t="s">
        <v>52</v>
      </c>
      <c r="S84" s="27">
        <v>501</v>
      </c>
      <c r="T84" s="27">
        <v>222</v>
      </c>
      <c r="U84" s="1406"/>
      <c r="V84" s="27">
        <v>130</v>
      </c>
      <c r="W84" s="27">
        <v>142</v>
      </c>
      <c r="X84" s="1406"/>
      <c r="Y84" s="27">
        <v>66</v>
      </c>
      <c r="Z84" s="27">
        <v>142</v>
      </c>
      <c r="AA84" s="1406"/>
      <c r="AB84" s="27">
        <v>69</v>
      </c>
      <c r="AC84" s="27">
        <v>259</v>
      </c>
      <c r="AD84" s="1406"/>
      <c r="AE84" s="27">
        <v>116</v>
      </c>
      <c r="AF84" s="27">
        <v>765</v>
      </c>
      <c r="AG84" s="27">
        <v>381</v>
      </c>
      <c r="AH84" s="33"/>
      <c r="AI84" s="34" t="s">
        <v>52</v>
      </c>
      <c r="AJ84" s="45">
        <v>501</v>
      </c>
      <c r="AK84" s="27">
        <v>26</v>
      </c>
      <c r="AL84" s="27">
        <v>21</v>
      </c>
      <c r="AM84" s="27">
        <v>20</v>
      </c>
      <c r="AN84" s="27">
        <v>20</v>
      </c>
      <c r="AO84" s="27">
        <v>87</v>
      </c>
      <c r="AP84" s="27">
        <v>57</v>
      </c>
      <c r="AQ84" s="27">
        <v>0</v>
      </c>
      <c r="AR84" s="27">
        <v>57</v>
      </c>
      <c r="AS84" s="27">
        <v>7</v>
      </c>
      <c r="AU84" s="19" t="s">
        <v>52</v>
      </c>
      <c r="AV84" s="37">
        <v>501</v>
      </c>
      <c r="AW84" s="27">
        <v>139</v>
      </c>
      <c r="AX84" s="27">
        <v>15</v>
      </c>
      <c r="AY84" s="27">
        <v>0</v>
      </c>
      <c r="AZ84" s="27">
        <v>0</v>
      </c>
      <c r="BA84" s="27">
        <v>154</v>
      </c>
      <c r="BB84" s="27">
        <v>87</v>
      </c>
      <c r="BC84" s="27">
        <v>60</v>
      </c>
      <c r="BD84" s="27">
        <v>83</v>
      </c>
      <c r="BE84" s="27">
        <v>10</v>
      </c>
      <c r="BF84" s="27">
        <v>1</v>
      </c>
      <c r="BG84" s="27">
        <v>138</v>
      </c>
      <c r="BH84" s="27">
        <v>53</v>
      </c>
    </row>
    <row r="85" spans="1:60" s="18" customFormat="1">
      <c r="A85" s="19" t="s">
        <v>53</v>
      </c>
      <c r="B85" s="37">
        <v>520</v>
      </c>
      <c r="C85" s="27">
        <v>3258</v>
      </c>
      <c r="D85" s="1406"/>
      <c r="E85" s="27">
        <v>1631</v>
      </c>
      <c r="F85" s="27">
        <v>1908</v>
      </c>
      <c r="G85" s="1406"/>
      <c r="H85" s="27">
        <v>939</v>
      </c>
      <c r="I85" s="27">
        <v>1369</v>
      </c>
      <c r="J85" s="1406"/>
      <c r="K85" s="27">
        <v>572</v>
      </c>
      <c r="L85" s="27">
        <v>1304</v>
      </c>
      <c r="M85" s="1406"/>
      <c r="N85" s="27">
        <v>487</v>
      </c>
      <c r="O85" s="27">
        <v>7839</v>
      </c>
      <c r="P85" s="27">
        <v>3629</v>
      </c>
      <c r="R85" s="19" t="s">
        <v>53</v>
      </c>
      <c r="S85" s="27">
        <v>520</v>
      </c>
      <c r="T85" s="27">
        <v>628</v>
      </c>
      <c r="U85" s="1406"/>
      <c r="V85" s="27">
        <v>330</v>
      </c>
      <c r="W85" s="27">
        <v>304</v>
      </c>
      <c r="X85" s="1406"/>
      <c r="Y85" s="27">
        <v>145</v>
      </c>
      <c r="Z85" s="27">
        <v>154</v>
      </c>
      <c r="AA85" s="1406"/>
      <c r="AB85" s="27">
        <v>51</v>
      </c>
      <c r="AC85" s="27">
        <v>333</v>
      </c>
      <c r="AD85" s="1406"/>
      <c r="AE85" s="27">
        <v>134</v>
      </c>
      <c r="AF85" s="27">
        <v>1419</v>
      </c>
      <c r="AG85" s="27">
        <v>660</v>
      </c>
      <c r="AH85" s="33"/>
      <c r="AI85" s="34" t="s">
        <v>53</v>
      </c>
      <c r="AJ85" s="45">
        <v>520</v>
      </c>
      <c r="AK85" s="27">
        <v>49</v>
      </c>
      <c r="AL85" s="27">
        <v>36</v>
      </c>
      <c r="AM85" s="27">
        <v>29</v>
      </c>
      <c r="AN85" s="27">
        <v>27</v>
      </c>
      <c r="AO85" s="27">
        <v>141</v>
      </c>
      <c r="AP85" s="27">
        <v>85</v>
      </c>
      <c r="AQ85" s="27">
        <v>31</v>
      </c>
      <c r="AR85" s="27">
        <v>116</v>
      </c>
      <c r="AS85" s="27">
        <v>25</v>
      </c>
      <c r="AU85" s="19" t="s">
        <v>53</v>
      </c>
      <c r="AV85" s="37">
        <v>520</v>
      </c>
      <c r="AW85" s="27">
        <v>193</v>
      </c>
      <c r="AX85" s="27">
        <v>9</v>
      </c>
      <c r="AY85" s="27">
        <v>31</v>
      </c>
      <c r="AZ85" s="27">
        <v>0</v>
      </c>
      <c r="BA85" s="27">
        <v>233</v>
      </c>
      <c r="BB85" s="27">
        <v>87</v>
      </c>
      <c r="BC85" s="27">
        <v>89</v>
      </c>
      <c r="BD85" s="27">
        <v>121</v>
      </c>
      <c r="BE85" s="27">
        <v>11</v>
      </c>
      <c r="BF85" s="27">
        <v>12</v>
      </c>
      <c r="BG85" s="27">
        <v>48</v>
      </c>
      <c r="BH85" s="27">
        <v>49</v>
      </c>
    </row>
    <row r="86" spans="1:60" s="18" customFormat="1">
      <c r="A86" s="20" t="s">
        <v>54</v>
      </c>
      <c r="B86" s="37"/>
      <c r="C86" s="27"/>
      <c r="D86" s="1406"/>
      <c r="E86" s="27"/>
      <c r="F86" s="27"/>
      <c r="G86" s="1406"/>
      <c r="H86" s="27"/>
      <c r="I86" s="27"/>
      <c r="J86" s="1406"/>
      <c r="K86" s="27"/>
      <c r="L86" s="27"/>
      <c r="M86" s="1406"/>
      <c r="N86" s="27"/>
      <c r="O86" s="27"/>
      <c r="P86" s="27"/>
      <c r="R86" s="20" t="s">
        <v>54</v>
      </c>
      <c r="S86" s="27"/>
      <c r="T86" s="27"/>
      <c r="U86" s="1406"/>
      <c r="V86" s="27"/>
      <c r="W86" s="27"/>
      <c r="X86" s="1406"/>
      <c r="Y86" s="27"/>
      <c r="Z86" s="27"/>
      <c r="AA86" s="1406"/>
      <c r="AB86" s="27"/>
      <c r="AC86" s="27"/>
      <c r="AD86" s="1406"/>
      <c r="AE86" s="27"/>
      <c r="AF86" s="27"/>
      <c r="AG86" s="27"/>
      <c r="AH86" s="33"/>
      <c r="AI86" s="165" t="s">
        <v>54</v>
      </c>
      <c r="AJ86" s="45"/>
      <c r="AK86" s="27"/>
      <c r="AL86" s="27"/>
      <c r="AM86" s="27"/>
      <c r="AN86" s="27"/>
      <c r="AO86" s="27"/>
      <c r="AP86" s="27"/>
      <c r="AQ86" s="27"/>
      <c r="AR86" s="27"/>
      <c r="AS86" s="27"/>
      <c r="AU86" s="20" t="s">
        <v>54</v>
      </c>
      <c r="AV86" s="3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</row>
    <row r="87" spans="1:60" s="18" customFormat="1">
      <c r="A87" s="19" t="s">
        <v>161</v>
      </c>
      <c r="B87" s="37">
        <v>222</v>
      </c>
      <c r="C87" s="27">
        <v>180</v>
      </c>
      <c r="D87" s="1406"/>
      <c r="E87" s="27">
        <v>59</v>
      </c>
      <c r="F87" s="27">
        <v>75</v>
      </c>
      <c r="G87" s="1406"/>
      <c r="H87" s="27">
        <v>31</v>
      </c>
      <c r="I87" s="27">
        <v>57</v>
      </c>
      <c r="J87" s="1406"/>
      <c r="K87" s="27">
        <v>22</v>
      </c>
      <c r="L87" s="27">
        <v>46</v>
      </c>
      <c r="M87" s="1406"/>
      <c r="N87" s="27">
        <v>18</v>
      </c>
      <c r="O87" s="27">
        <v>358</v>
      </c>
      <c r="P87" s="27">
        <v>130</v>
      </c>
      <c r="R87" s="19" t="s">
        <v>161</v>
      </c>
      <c r="S87" s="27">
        <v>222</v>
      </c>
      <c r="T87" s="27">
        <v>37</v>
      </c>
      <c r="U87" s="1406"/>
      <c r="V87" s="27">
        <v>18</v>
      </c>
      <c r="W87" s="27">
        <v>10</v>
      </c>
      <c r="X87" s="1406"/>
      <c r="Y87" s="27">
        <v>4</v>
      </c>
      <c r="Z87" s="27">
        <v>0</v>
      </c>
      <c r="AA87" s="1406"/>
      <c r="AB87" s="27">
        <v>0</v>
      </c>
      <c r="AC87" s="27">
        <v>7</v>
      </c>
      <c r="AD87" s="1406"/>
      <c r="AE87" s="27">
        <v>1</v>
      </c>
      <c r="AF87" s="27">
        <v>54</v>
      </c>
      <c r="AG87" s="27">
        <v>23</v>
      </c>
      <c r="AH87" s="33"/>
      <c r="AI87" s="34" t="s">
        <v>161</v>
      </c>
      <c r="AJ87" s="45">
        <v>222</v>
      </c>
      <c r="AK87" s="27">
        <v>4</v>
      </c>
      <c r="AL87" s="27">
        <v>2</v>
      </c>
      <c r="AM87" s="27">
        <v>1</v>
      </c>
      <c r="AN87" s="27">
        <v>1</v>
      </c>
      <c r="AO87" s="27">
        <v>8</v>
      </c>
      <c r="AP87" s="27">
        <v>8</v>
      </c>
      <c r="AQ87" s="27">
        <v>0</v>
      </c>
      <c r="AR87" s="27">
        <v>8</v>
      </c>
      <c r="AS87" s="27">
        <v>1</v>
      </c>
      <c r="AU87" s="19" t="s">
        <v>161</v>
      </c>
      <c r="AV87" s="37">
        <v>222</v>
      </c>
      <c r="AW87" s="27">
        <v>11</v>
      </c>
      <c r="AX87" s="27">
        <v>2</v>
      </c>
      <c r="AY87" s="27">
        <v>0</v>
      </c>
      <c r="AZ87" s="27">
        <v>0</v>
      </c>
      <c r="BA87" s="27">
        <v>13</v>
      </c>
      <c r="BB87" s="27">
        <v>6</v>
      </c>
      <c r="BC87" s="27">
        <v>4</v>
      </c>
      <c r="BD87" s="27">
        <v>9</v>
      </c>
      <c r="BE87" s="27">
        <v>0</v>
      </c>
      <c r="BF87" s="27">
        <v>0</v>
      </c>
      <c r="BG87" s="27">
        <v>0</v>
      </c>
      <c r="BH87" s="27">
        <v>2</v>
      </c>
    </row>
    <row r="88" spans="1:60" s="18" customFormat="1">
      <c r="A88" s="19" t="s">
        <v>56</v>
      </c>
      <c r="B88" s="37">
        <v>213</v>
      </c>
      <c r="C88" s="27">
        <v>2199</v>
      </c>
      <c r="D88" s="1406"/>
      <c r="E88" s="27">
        <v>997</v>
      </c>
      <c r="F88" s="27">
        <v>1538</v>
      </c>
      <c r="G88" s="1406"/>
      <c r="H88" s="27">
        <v>648</v>
      </c>
      <c r="I88" s="27">
        <v>1276</v>
      </c>
      <c r="J88" s="1406"/>
      <c r="K88" s="27">
        <v>553</v>
      </c>
      <c r="L88" s="27">
        <v>1160</v>
      </c>
      <c r="M88" s="1406"/>
      <c r="N88" s="27">
        <v>493</v>
      </c>
      <c r="O88" s="27">
        <v>6173</v>
      </c>
      <c r="P88" s="27">
        <v>2691</v>
      </c>
      <c r="R88" s="19" t="s">
        <v>56</v>
      </c>
      <c r="S88" s="27">
        <v>213</v>
      </c>
      <c r="T88" s="27">
        <v>517</v>
      </c>
      <c r="U88" s="1406"/>
      <c r="V88" s="27">
        <v>273</v>
      </c>
      <c r="W88" s="27">
        <v>214</v>
      </c>
      <c r="X88" s="1406"/>
      <c r="Y88" s="27">
        <v>92</v>
      </c>
      <c r="Z88" s="27">
        <v>218</v>
      </c>
      <c r="AA88" s="1406"/>
      <c r="AB88" s="27">
        <v>97</v>
      </c>
      <c r="AC88" s="27">
        <v>461</v>
      </c>
      <c r="AD88" s="1406"/>
      <c r="AE88" s="27">
        <v>212</v>
      </c>
      <c r="AF88" s="27">
        <v>1410</v>
      </c>
      <c r="AG88" s="27">
        <v>674</v>
      </c>
      <c r="AH88" s="33"/>
      <c r="AI88" s="34" t="s">
        <v>56</v>
      </c>
      <c r="AJ88" s="45">
        <v>213</v>
      </c>
      <c r="AK88" s="27">
        <v>34</v>
      </c>
      <c r="AL88" s="27">
        <v>30</v>
      </c>
      <c r="AM88" s="27">
        <v>25</v>
      </c>
      <c r="AN88" s="27">
        <v>24</v>
      </c>
      <c r="AO88" s="27">
        <v>113</v>
      </c>
      <c r="AP88" s="27">
        <v>86</v>
      </c>
      <c r="AQ88" s="27">
        <v>20</v>
      </c>
      <c r="AR88" s="27">
        <v>106</v>
      </c>
      <c r="AS88" s="27">
        <v>18</v>
      </c>
      <c r="AU88" s="19" t="s">
        <v>56</v>
      </c>
      <c r="AV88" s="37">
        <v>213</v>
      </c>
      <c r="AW88" s="27">
        <v>99</v>
      </c>
      <c r="AX88" s="27">
        <v>39</v>
      </c>
      <c r="AY88" s="27">
        <v>16</v>
      </c>
      <c r="AZ88" s="27">
        <v>0</v>
      </c>
      <c r="BA88" s="27">
        <v>154</v>
      </c>
      <c r="BB88" s="27">
        <v>53</v>
      </c>
      <c r="BC88" s="27">
        <v>50</v>
      </c>
      <c r="BD88" s="27">
        <v>97</v>
      </c>
      <c r="BE88" s="27">
        <v>3</v>
      </c>
      <c r="BF88" s="27">
        <v>4</v>
      </c>
      <c r="BG88" s="27">
        <v>22</v>
      </c>
      <c r="BH88" s="27">
        <v>12</v>
      </c>
    </row>
    <row r="89" spans="1:60" s="18" customFormat="1">
      <c r="A89" s="19" t="s">
        <v>162</v>
      </c>
      <c r="B89" s="37">
        <v>215</v>
      </c>
      <c r="C89" s="27">
        <v>529</v>
      </c>
      <c r="D89" s="1406"/>
      <c r="E89" s="27">
        <v>167</v>
      </c>
      <c r="F89" s="27">
        <v>178</v>
      </c>
      <c r="G89" s="1406"/>
      <c r="H89" s="27">
        <v>56</v>
      </c>
      <c r="I89" s="27">
        <v>225</v>
      </c>
      <c r="J89" s="1406"/>
      <c r="K89" s="27">
        <v>73</v>
      </c>
      <c r="L89" s="27">
        <v>189</v>
      </c>
      <c r="M89" s="1406"/>
      <c r="N89" s="27">
        <v>64</v>
      </c>
      <c r="O89" s="27">
        <v>1121</v>
      </c>
      <c r="P89" s="27">
        <v>360</v>
      </c>
      <c r="R89" s="19" t="s">
        <v>162</v>
      </c>
      <c r="S89" s="27">
        <v>215</v>
      </c>
      <c r="T89" s="27">
        <v>138</v>
      </c>
      <c r="U89" s="1406"/>
      <c r="V89" s="27">
        <v>54</v>
      </c>
      <c r="W89" s="27">
        <v>35</v>
      </c>
      <c r="X89" s="1406"/>
      <c r="Y89" s="27">
        <v>13</v>
      </c>
      <c r="Z89" s="27">
        <v>21</v>
      </c>
      <c r="AA89" s="1406"/>
      <c r="AB89" s="27">
        <v>6</v>
      </c>
      <c r="AC89" s="27">
        <v>63</v>
      </c>
      <c r="AD89" s="1406"/>
      <c r="AE89" s="27">
        <v>21</v>
      </c>
      <c r="AF89" s="27">
        <v>257</v>
      </c>
      <c r="AG89" s="27">
        <v>94</v>
      </c>
      <c r="AH89" s="33"/>
      <c r="AI89" s="34" t="s">
        <v>162</v>
      </c>
      <c r="AJ89" s="45">
        <v>215</v>
      </c>
      <c r="AK89" s="27">
        <v>7</v>
      </c>
      <c r="AL89" s="27">
        <v>3</v>
      </c>
      <c r="AM89" s="27">
        <v>3</v>
      </c>
      <c r="AN89" s="27">
        <v>3</v>
      </c>
      <c r="AO89" s="27">
        <v>16</v>
      </c>
      <c r="AP89" s="27">
        <v>13</v>
      </c>
      <c r="AQ89" s="27">
        <v>3</v>
      </c>
      <c r="AR89" s="27">
        <v>16</v>
      </c>
      <c r="AS89" s="27">
        <v>3</v>
      </c>
      <c r="AU89" s="19" t="s">
        <v>162</v>
      </c>
      <c r="AV89" s="37">
        <v>215</v>
      </c>
      <c r="AW89" s="27">
        <v>18</v>
      </c>
      <c r="AX89" s="27">
        <v>2</v>
      </c>
      <c r="AY89" s="27">
        <v>1</v>
      </c>
      <c r="AZ89" s="27">
        <v>0</v>
      </c>
      <c r="BA89" s="27">
        <v>21</v>
      </c>
      <c r="BB89" s="27">
        <v>5</v>
      </c>
      <c r="BC89" s="27">
        <v>11</v>
      </c>
      <c r="BD89" s="27">
        <v>10</v>
      </c>
      <c r="BE89" s="27">
        <v>0</v>
      </c>
      <c r="BF89" s="27">
        <v>0</v>
      </c>
      <c r="BG89" s="27">
        <v>0</v>
      </c>
      <c r="BH89" s="27">
        <v>3</v>
      </c>
    </row>
    <row r="90" spans="1:60" s="18" customFormat="1">
      <c r="A90" s="19" t="s">
        <v>58</v>
      </c>
      <c r="B90" s="37">
        <v>214</v>
      </c>
      <c r="C90" s="27">
        <v>2414</v>
      </c>
      <c r="D90" s="1406"/>
      <c r="E90" s="27">
        <v>875</v>
      </c>
      <c r="F90" s="27">
        <v>1324</v>
      </c>
      <c r="G90" s="1406"/>
      <c r="H90" s="27">
        <v>438</v>
      </c>
      <c r="I90" s="27">
        <v>992</v>
      </c>
      <c r="J90" s="1406"/>
      <c r="K90" s="27">
        <v>316</v>
      </c>
      <c r="L90" s="27">
        <v>864</v>
      </c>
      <c r="M90" s="1406"/>
      <c r="N90" s="27">
        <v>264</v>
      </c>
      <c r="O90" s="27">
        <v>5594</v>
      </c>
      <c r="P90" s="27">
        <v>1893</v>
      </c>
      <c r="R90" s="19" t="s">
        <v>58</v>
      </c>
      <c r="S90" s="27">
        <v>214</v>
      </c>
      <c r="T90" s="27">
        <v>419</v>
      </c>
      <c r="U90" s="1406"/>
      <c r="V90" s="27">
        <v>182</v>
      </c>
      <c r="W90" s="27">
        <v>276</v>
      </c>
      <c r="X90" s="1406"/>
      <c r="Y90" s="27">
        <v>96</v>
      </c>
      <c r="Z90" s="27">
        <v>89</v>
      </c>
      <c r="AA90" s="1406"/>
      <c r="AB90" s="27">
        <v>29</v>
      </c>
      <c r="AC90" s="27">
        <v>319</v>
      </c>
      <c r="AD90" s="1406"/>
      <c r="AE90" s="27">
        <v>85</v>
      </c>
      <c r="AF90" s="27">
        <v>1103</v>
      </c>
      <c r="AG90" s="27">
        <v>392</v>
      </c>
      <c r="AH90" s="33"/>
      <c r="AI90" s="34" t="s">
        <v>58</v>
      </c>
      <c r="AJ90" s="45">
        <v>214</v>
      </c>
      <c r="AK90" s="27">
        <v>44</v>
      </c>
      <c r="AL90" s="27">
        <v>29</v>
      </c>
      <c r="AM90" s="27">
        <v>24</v>
      </c>
      <c r="AN90" s="27">
        <v>18</v>
      </c>
      <c r="AO90" s="27">
        <v>115</v>
      </c>
      <c r="AP90" s="27">
        <v>81</v>
      </c>
      <c r="AQ90" s="27">
        <v>24</v>
      </c>
      <c r="AR90" s="27">
        <v>105</v>
      </c>
      <c r="AS90" s="27">
        <v>17</v>
      </c>
      <c r="AU90" s="19" t="s">
        <v>58</v>
      </c>
      <c r="AV90" s="37">
        <v>214</v>
      </c>
      <c r="AW90" s="27">
        <v>61</v>
      </c>
      <c r="AX90" s="27">
        <v>86</v>
      </c>
      <c r="AY90" s="27">
        <v>0</v>
      </c>
      <c r="AZ90" s="27">
        <v>1</v>
      </c>
      <c r="BA90" s="27">
        <v>148</v>
      </c>
      <c r="BB90" s="27">
        <v>42</v>
      </c>
      <c r="BC90" s="27">
        <v>62</v>
      </c>
      <c r="BD90" s="27">
        <v>84</v>
      </c>
      <c r="BE90" s="27">
        <v>1</v>
      </c>
      <c r="BF90" s="27">
        <v>1</v>
      </c>
      <c r="BG90" s="27">
        <v>0</v>
      </c>
      <c r="BH90" s="27">
        <v>21</v>
      </c>
    </row>
    <row r="91" spans="1:60" s="18" customFormat="1">
      <c r="A91" s="19" t="s">
        <v>59</v>
      </c>
      <c r="B91" s="37">
        <v>217</v>
      </c>
      <c r="C91" s="27">
        <v>404</v>
      </c>
      <c r="D91" s="1406"/>
      <c r="E91" s="27">
        <v>146</v>
      </c>
      <c r="F91" s="27">
        <v>275</v>
      </c>
      <c r="G91" s="1406"/>
      <c r="H91" s="27">
        <v>94</v>
      </c>
      <c r="I91" s="27">
        <v>220</v>
      </c>
      <c r="J91" s="1406"/>
      <c r="K91" s="27">
        <v>68</v>
      </c>
      <c r="L91" s="27">
        <v>165</v>
      </c>
      <c r="M91" s="1406"/>
      <c r="N91" s="27">
        <v>53</v>
      </c>
      <c r="O91" s="27">
        <v>1064</v>
      </c>
      <c r="P91" s="27">
        <v>361</v>
      </c>
      <c r="R91" s="19" t="s">
        <v>59</v>
      </c>
      <c r="S91" s="27">
        <v>217</v>
      </c>
      <c r="T91" s="27">
        <v>81</v>
      </c>
      <c r="U91" s="1406"/>
      <c r="V91" s="27">
        <v>33</v>
      </c>
      <c r="W91" s="27">
        <v>31</v>
      </c>
      <c r="X91" s="1406"/>
      <c r="Y91" s="27">
        <v>14</v>
      </c>
      <c r="Z91" s="27">
        <v>15</v>
      </c>
      <c r="AA91" s="1406"/>
      <c r="AB91" s="27">
        <v>7</v>
      </c>
      <c r="AC91" s="27">
        <v>43</v>
      </c>
      <c r="AD91" s="1406"/>
      <c r="AE91" s="27">
        <v>14</v>
      </c>
      <c r="AF91" s="27">
        <v>170</v>
      </c>
      <c r="AG91" s="27">
        <v>68</v>
      </c>
      <c r="AH91" s="33"/>
      <c r="AI91" s="34" t="s">
        <v>59</v>
      </c>
      <c r="AJ91" s="45">
        <v>217</v>
      </c>
      <c r="AK91" s="27">
        <v>7</v>
      </c>
      <c r="AL91" s="27">
        <v>6</v>
      </c>
      <c r="AM91" s="27">
        <v>5</v>
      </c>
      <c r="AN91" s="27">
        <v>5</v>
      </c>
      <c r="AO91" s="27">
        <v>23</v>
      </c>
      <c r="AP91" s="27">
        <v>17</v>
      </c>
      <c r="AQ91" s="27">
        <v>2</v>
      </c>
      <c r="AR91" s="27">
        <v>19</v>
      </c>
      <c r="AS91" s="27">
        <v>4</v>
      </c>
      <c r="AU91" s="19" t="s">
        <v>59</v>
      </c>
      <c r="AV91" s="37">
        <v>217</v>
      </c>
      <c r="AW91" s="27">
        <v>20</v>
      </c>
      <c r="AX91" s="27">
        <v>12</v>
      </c>
      <c r="AY91" s="27">
        <v>0</v>
      </c>
      <c r="AZ91" s="27">
        <v>0</v>
      </c>
      <c r="BA91" s="27">
        <v>32</v>
      </c>
      <c r="BB91" s="27">
        <v>11</v>
      </c>
      <c r="BC91" s="27">
        <v>12</v>
      </c>
      <c r="BD91" s="27">
        <v>20</v>
      </c>
      <c r="BE91" s="27">
        <v>0</v>
      </c>
      <c r="BF91" s="27">
        <v>0</v>
      </c>
      <c r="BG91" s="27">
        <v>6</v>
      </c>
      <c r="BH91" s="27">
        <v>1</v>
      </c>
    </row>
    <row r="92" spans="1:60" s="18" customFormat="1">
      <c r="A92" s="20" t="s">
        <v>60</v>
      </c>
      <c r="B92" s="37"/>
      <c r="C92" s="27"/>
      <c r="D92" s="1406"/>
      <c r="E92" s="27"/>
      <c r="F92" s="27"/>
      <c r="G92" s="1406"/>
      <c r="H92" s="27"/>
      <c r="I92" s="27"/>
      <c r="J92" s="1406"/>
      <c r="K92" s="27"/>
      <c r="L92" s="27"/>
      <c r="M92" s="1406"/>
      <c r="N92" s="27"/>
      <c r="O92" s="27"/>
      <c r="P92" s="27"/>
      <c r="R92" s="20" t="s">
        <v>60</v>
      </c>
      <c r="S92" s="27"/>
      <c r="T92" s="27"/>
      <c r="U92" s="1406"/>
      <c r="V92" s="27"/>
      <c r="W92" s="27"/>
      <c r="X92" s="1406"/>
      <c r="Y92" s="27"/>
      <c r="Z92" s="27"/>
      <c r="AA92" s="1406"/>
      <c r="AB92" s="27"/>
      <c r="AC92" s="27"/>
      <c r="AD92" s="1406"/>
      <c r="AE92" s="27"/>
      <c r="AF92" s="27"/>
      <c r="AG92" s="27"/>
      <c r="AH92" s="33"/>
      <c r="AI92" s="165" t="s">
        <v>60</v>
      </c>
      <c r="AJ92" s="45"/>
      <c r="AK92" s="27"/>
      <c r="AL92" s="27"/>
      <c r="AM92" s="27"/>
      <c r="AN92" s="27"/>
      <c r="AO92" s="27"/>
      <c r="AP92" s="27"/>
      <c r="AQ92" s="27"/>
      <c r="AR92" s="27"/>
      <c r="AS92" s="27"/>
      <c r="AU92" s="20" t="s">
        <v>60</v>
      </c>
      <c r="AV92" s="3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</row>
    <row r="93" spans="1:60" s="18" customFormat="1">
      <c r="A93" s="19" t="s">
        <v>61</v>
      </c>
      <c r="B93" s="37">
        <v>311</v>
      </c>
      <c r="C93" s="27">
        <v>544</v>
      </c>
      <c r="D93" s="1406"/>
      <c r="E93" s="27">
        <v>279</v>
      </c>
      <c r="F93" s="27">
        <v>305</v>
      </c>
      <c r="G93" s="1406"/>
      <c r="H93" s="27">
        <v>190</v>
      </c>
      <c r="I93" s="27">
        <v>181</v>
      </c>
      <c r="J93" s="1406"/>
      <c r="K93" s="27">
        <v>101</v>
      </c>
      <c r="L93" s="27">
        <v>131</v>
      </c>
      <c r="M93" s="1406"/>
      <c r="N93" s="27">
        <v>58</v>
      </c>
      <c r="O93" s="27">
        <v>1161</v>
      </c>
      <c r="P93" s="27">
        <v>628</v>
      </c>
      <c r="R93" s="19" t="s">
        <v>61</v>
      </c>
      <c r="S93" s="27">
        <v>311</v>
      </c>
      <c r="T93" s="27">
        <v>124</v>
      </c>
      <c r="U93" s="1406"/>
      <c r="V93" s="27">
        <v>57</v>
      </c>
      <c r="W93" s="27">
        <v>8</v>
      </c>
      <c r="X93" s="1406"/>
      <c r="Y93" s="27">
        <v>4</v>
      </c>
      <c r="Z93" s="27">
        <v>36</v>
      </c>
      <c r="AA93" s="1406"/>
      <c r="AB93" s="27">
        <v>23</v>
      </c>
      <c r="AC93" s="27">
        <v>47</v>
      </c>
      <c r="AD93" s="1406"/>
      <c r="AE93" s="27">
        <v>24</v>
      </c>
      <c r="AF93" s="27">
        <v>215</v>
      </c>
      <c r="AG93" s="27">
        <v>108</v>
      </c>
      <c r="AH93" s="33"/>
      <c r="AI93" s="34" t="s">
        <v>61</v>
      </c>
      <c r="AJ93" s="45">
        <v>311</v>
      </c>
      <c r="AK93" s="27">
        <v>10</v>
      </c>
      <c r="AL93" s="27">
        <v>5</v>
      </c>
      <c r="AM93" s="27">
        <v>4</v>
      </c>
      <c r="AN93" s="27">
        <v>3</v>
      </c>
      <c r="AO93" s="27">
        <v>22</v>
      </c>
      <c r="AP93" s="27">
        <v>13</v>
      </c>
      <c r="AQ93" s="27">
        <v>4</v>
      </c>
      <c r="AR93" s="27">
        <v>17</v>
      </c>
      <c r="AS93" s="27">
        <v>2</v>
      </c>
      <c r="AU93" s="19" t="s">
        <v>61</v>
      </c>
      <c r="AV93" s="37">
        <v>311</v>
      </c>
      <c r="AW93" s="27">
        <v>14</v>
      </c>
      <c r="AX93" s="27">
        <v>13</v>
      </c>
      <c r="AY93" s="27">
        <v>0</v>
      </c>
      <c r="AZ93" s="27">
        <v>0</v>
      </c>
      <c r="BA93" s="27">
        <v>27</v>
      </c>
      <c r="BB93" s="27">
        <v>13</v>
      </c>
      <c r="BC93" s="27">
        <v>8</v>
      </c>
      <c r="BD93" s="27">
        <v>12</v>
      </c>
      <c r="BE93" s="27">
        <v>1</v>
      </c>
      <c r="BF93" s="27">
        <v>6</v>
      </c>
      <c r="BG93" s="27">
        <v>0</v>
      </c>
      <c r="BH93" s="27">
        <v>5</v>
      </c>
    </row>
    <row r="94" spans="1:60" s="18" customFormat="1">
      <c r="A94" s="19" t="s">
        <v>62</v>
      </c>
      <c r="B94" s="37">
        <v>306</v>
      </c>
      <c r="C94" s="27">
        <v>1722</v>
      </c>
      <c r="D94" s="1406"/>
      <c r="E94" s="27">
        <v>940</v>
      </c>
      <c r="F94" s="27">
        <v>1322</v>
      </c>
      <c r="G94" s="1406"/>
      <c r="H94" s="27">
        <v>687</v>
      </c>
      <c r="I94" s="27">
        <v>688</v>
      </c>
      <c r="J94" s="1406"/>
      <c r="K94" s="27">
        <v>321</v>
      </c>
      <c r="L94" s="27">
        <v>672</v>
      </c>
      <c r="M94" s="1406"/>
      <c r="N94" s="27">
        <v>358</v>
      </c>
      <c r="O94" s="27">
        <v>4404</v>
      </c>
      <c r="P94" s="27">
        <v>2306</v>
      </c>
      <c r="R94" s="19" t="s">
        <v>62</v>
      </c>
      <c r="S94" s="27">
        <v>306</v>
      </c>
      <c r="T94" s="27">
        <v>251</v>
      </c>
      <c r="U94" s="1406"/>
      <c r="V94" s="27">
        <v>154</v>
      </c>
      <c r="W94" s="27">
        <v>133</v>
      </c>
      <c r="X94" s="1406"/>
      <c r="Y94" s="27">
        <v>72</v>
      </c>
      <c r="Z94" s="27">
        <v>82</v>
      </c>
      <c r="AA94" s="1406"/>
      <c r="AB94" s="27">
        <v>40</v>
      </c>
      <c r="AC94" s="27">
        <v>147</v>
      </c>
      <c r="AD94" s="1406"/>
      <c r="AE94" s="27">
        <v>81</v>
      </c>
      <c r="AF94" s="27">
        <v>613</v>
      </c>
      <c r="AG94" s="27">
        <v>347</v>
      </c>
      <c r="AH94" s="33"/>
      <c r="AI94" s="34" t="s">
        <v>62</v>
      </c>
      <c r="AJ94" s="45">
        <v>306</v>
      </c>
      <c r="AK94" s="27">
        <v>37</v>
      </c>
      <c r="AL94" s="27">
        <v>27</v>
      </c>
      <c r="AM94" s="27">
        <v>18</v>
      </c>
      <c r="AN94" s="27">
        <v>15</v>
      </c>
      <c r="AO94" s="27">
        <v>97</v>
      </c>
      <c r="AP94" s="27">
        <v>63</v>
      </c>
      <c r="AQ94" s="27">
        <v>7</v>
      </c>
      <c r="AR94" s="27">
        <v>70</v>
      </c>
      <c r="AS94" s="27">
        <v>11</v>
      </c>
      <c r="AU94" s="19" t="s">
        <v>62</v>
      </c>
      <c r="AV94" s="37">
        <v>306</v>
      </c>
      <c r="AW94" s="27">
        <v>85</v>
      </c>
      <c r="AX94" s="27">
        <v>42</v>
      </c>
      <c r="AY94" s="27">
        <v>0</v>
      </c>
      <c r="AZ94" s="27">
        <v>0</v>
      </c>
      <c r="BA94" s="27">
        <v>127</v>
      </c>
      <c r="BB94" s="27">
        <v>69</v>
      </c>
      <c r="BC94" s="27">
        <v>44</v>
      </c>
      <c r="BD94" s="27">
        <v>80</v>
      </c>
      <c r="BE94" s="27">
        <v>1</v>
      </c>
      <c r="BF94" s="27">
        <v>2</v>
      </c>
      <c r="BG94" s="27">
        <v>0</v>
      </c>
      <c r="BH94" s="27">
        <v>24</v>
      </c>
    </row>
    <row r="95" spans="1:60" s="18" customFormat="1">
      <c r="A95" s="19" t="s">
        <v>63</v>
      </c>
      <c r="B95" s="37">
        <v>308</v>
      </c>
      <c r="C95" s="27">
        <v>3170</v>
      </c>
      <c r="D95" s="1406"/>
      <c r="E95" s="27">
        <v>1479</v>
      </c>
      <c r="F95" s="27">
        <v>1623</v>
      </c>
      <c r="G95" s="1406"/>
      <c r="H95" s="27">
        <v>769</v>
      </c>
      <c r="I95" s="27">
        <v>809</v>
      </c>
      <c r="J95" s="1406"/>
      <c r="K95" s="27">
        <v>320</v>
      </c>
      <c r="L95" s="27">
        <v>724</v>
      </c>
      <c r="M95" s="1406"/>
      <c r="N95" s="27">
        <v>336</v>
      </c>
      <c r="O95" s="27">
        <v>6326</v>
      </c>
      <c r="P95" s="27">
        <v>2904</v>
      </c>
      <c r="R95" s="19" t="s">
        <v>63</v>
      </c>
      <c r="S95" s="27">
        <v>308</v>
      </c>
      <c r="T95" s="27">
        <v>734</v>
      </c>
      <c r="U95" s="1406"/>
      <c r="V95" s="27">
        <v>319</v>
      </c>
      <c r="W95" s="27">
        <v>281</v>
      </c>
      <c r="X95" s="1406"/>
      <c r="Y95" s="27">
        <v>137</v>
      </c>
      <c r="Z95" s="27">
        <v>169</v>
      </c>
      <c r="AA95" s="1406"/>
      <c r="AB95" s="27">
        <v>74</v>
      </c>
      <c r="AC95" s="27">
        <v>218</v>
      </c>
      <c r="AD95" s="1406"/>
      <c r="AE95" s="27">
        <v>119</v>
      </c>
      <c r="AF95" s="27">
        <v>1402</v>
      </c>
      <c r="AG95" s="27">
        <v>649</v>
      </c>
      <c r="AH95" s="33"/>
      <c r="AI95" s="34" t="s">
        <v>63</v>
      </c>
      <c r="AJ95" s="45">
        <v>308</v>
      </c>
      <c r="AK95" s="27">
        <v>51</v>
      </c>
      <c r="AL95" s="27">
        <v>29</v>
      </c>
      <c r="AM95" s="27">
        <v>16</v>
      </c>
      <c r="AN95" s="27">
        <v>15</v>
      </c>
      <c r="AO95" s="27">
        <v>111</v>
      </c>
      <c r="AP95" s="27">
        <v>55</v>
      </c>
      <c r="AQ95" s="27">
        <v>37</v>
      </c>
      <c r="AR95" s="27">
        <v>92</v>
      </c>
      <c r="AS95" s="27">
        <v>11</v>
      </c>
      <c r="AU95" s="19" t="s">
        <v>63</v>
      </c>
      <c r="AV95" s="37">
        <v>308</v>
      </c>
      <c r="AW95" s="27">
        <v>76</v>
      </c>
      <c r="AX95" s="27">
        <v>53</v>
      </c>
      <c r="AY95" s="27">
        <v>2</v>
      </c>
      <c r="AZ95" s="27">
        <v>0</v>
      </c>
      <c r="BA95" s="27">
        <v>131</v>
      </c>
      <c r="BB95" s="27">
        <v>65</v>
      </c>
      <c r="BC95" s="27">
        <v>46</v>
      </c>
      <c r="BD95" s="27">
        <v>82</v>
      </c>
      <c r="BE95" s="27">
        <v>3</v>
      </c>
      <c r="BF95" s="27">
        <v>0</v>
      </c>
      <c r="BG95" s="27">
        <v>12</v>
      </c>
      <c r="BH95" s="27">
        <v>17</v>
      </c>
    </row>
    <row r="96" spans="1:60" s="18" customFormat="1">
      <c r="A96" s="19" t="s">
        <v>64</v>
      </c>
      <c r="B96" s="37">
        <v>309</v>
      </c>
      <c r="C96" s="27">
        <v>1422</v>
      </c>
      <c r="D96" s="1406"/>
      <c r="E96" s="27">
        <v>708</v>
      </c>
      <c r="F96" s="27">
        <v>957</v>
      </c>
      <c r="G96" s="1406"/>
      <c r="H96" s="27">
        <v>450</v>
      </c>
      <c r="I96" s="27">
        <v>628</v>
      </c>
      <c r="J96" s="1406"/>
      <c r="K96" s="27">
        <v>296</v>
      </c>
      <c r="L96" s="27">
        <v>525</v>
      </c>
      <c r="M96" s="1406"/>
      <c r="N96" s="27">
        <v>235</v>
      </c>
      <c r="O96" s="27">
        <v>3532</v>
      </c>
      <c r="P96" s="27">
        <v>1689</v>
      </c>
      <c r="R96" s="19" t="s">
        <v>64</v>
      </c>
      <c r="S96" s="27">
        <v>309</v>
      </c>
      <c r="T96" s="27">
        <v>417</v>
      </c>
      <c r="U96" s="1406"/>
      <c r="V96" s="27">
        <v>207</v>
      </c>
      <c r="W96" s="27">
        <v>152</v>
      </c>
      <c r="X96" s="1406"/>
      <c r="Y96" s="27">
        <v>78</v>
      </c>
      <c r="Z96" s="27">
        <v>149</v>
      </c>
      <c r="AA96" s="1406"/>
      <c r="AB96" s="27">
        <v>62</v>
      </c>
      <c r="AC96" s="27">
        <v>213</v>
      </c>
      <c r="AD96" s="1406"/>
      <c r="AE96" s="27">
        <v>101</v>
      </c>
      <c r="AF96" s="27">
        <v>931</v>
      </c>
      <c r="AG96" s="27">
        <v>448</v>
      </c>
      <c r="AH96" s="33"/>
      <c r="AI96" s="34" t="s">
        <v>64</v>
      </c>
      <c r="AJ96" s="45">
        <v>309</v>
      </c>
      <c r="AK96" s="27">
        <v>25</v>
      </c>
      <c r="AL96" s="27">
        <v>20</v>
      </c>
      <c r="AM96" s="27">
        <v>15</v>
      </c>
      <c r="AN96" s="27">
        <v>14</v>
      </c>
      <c r="AO96" s="27">
        <v>74</v>
      </c>
      <c r="AP96" s="27">
        <v>57</v>
      </c>
      <c r="AQ96" s="27">
        <v>13</v>
      </c>
      <c r="AR96" s="27">
        <v>70</v>
      </c>
      <c r="AS96" s="27">
        <v>12</v>
      </c>
      <c r="AU96" s="19" t="s">
        <v>64</v>
      </c>
      <c r="AV96" s="37">
        <v>309</v>
      </c>
      <c r="AW96" s="27">
        <v>70</v>
      </c>
      <c r="AX96" s="27">
        <v>50</v>
      </c>
      <c r="AY96" s="27">
        <v>1</v>
      </c>
      <c r="AZ96" s="27">
        <v>0</v>
      </c>
      <c r="BA96" s="27">
        <v>121</v>
      </c>
      <c r="BB96" s="27">
        <v>42</v>
      </c>
      <c r="BC96" s="27">
        <v>42</v>
      </c>
      <c r="BD96" s="27">
        <v>77</v>
      </c>
      <c r="BE96" s="27">
        <v>2</v>
      </c>
      <c r="BF96" s="27">
        <v>0</v>
      </c>
      <c r="BG96" s="27">
        <v>1</v>
      </c>
      <c r="BH96" s="27">
        <v>10</v>
      </c>
    </row>
    <row r="97" spans="1:68" s="18" customFormat="1">
      <c r="A97" s="19" t="s">
        <v>65</v>
      </c>
      <c r="B97" s="37">
        <v>301</v>
      </c>
      <c r="C97" s="27">
        <v>1766</v>
      </c>
      <c r="D97" s="1406"/>
      <c r="E97" s="27">
        <v>940</v>
      </c>
      <c r="F97" s="27">
        <v>2042</v>
      </c>
      <c r="G97" s="1406"/>
      <c r="H97" s="27">
        <v>1086</v>
      </c>
      <c r="I97" s="27">
        <v>1996</v>
      </c>
      <c r="J97" s="1406"/>
      <c r="K97" s="27">
        <v>1028</v>
      </c>
      <c r="L97" s="27">
        <v>1868</v>
      </c>
      <c r="M97" s="1406"/>
      <c r="N97" s="27">
        <v>977</v>
      </c>
      <c r="O97" s="27">
        <v>7672</v>
      </c>
      <c r="P97" s="27">
        <v>4031</v>
      </c>
      <c r="R97" s="19" t="s">
        <v>65</v>
      </c>
      <c r="S97" s="27">
        <v>301</v>
      </c>
      <c r="T97" s="27">
        <v>642</v>
      </c>
      <c r="U97" s="1406"/>
      <c r="V97" s="27">
        <v>313</v>
      </c>
      <c r="W97" s="27">
        <v>540</v>
      </c>
      <c r="X97" s="1406"/>
      <c r="Y97" s="27">
        <v>254</v>
      </c>
      <c r="Z97" s="27">
        <v>373</v>
      </c>
      <c r="AA97" s="1406"/>
      <c r="AB97" s="27">
        <v>184</v>
      </c>
      <c r="AC97" s="27">
        <v>514</v>
      </c>
      <c r="AD97" s="1406"/>
      <c r="AE97" s="27">
        <v>282</v>
      </c>
      <c r="AF97" s="27">
        <v>2069</v>
      </c>
      <c r="AG97" s="27">
        <v>1033</v>
      </c>
      <c r="AH97" s="33"/>
      <c r="AI97" s="34" t="s">
        <v>65</v>
      </c>
      <c r="AJ97" s="45">
        <v>301</v>
      </c>
      <c r="AK97" s="27">
        <v>38</v>
      </c>
      <c r="AL97" s="27">
        <v>35</v>
      </c>
      <c r="AM97" s="27">
        <v>34</v>
      </c>
      <c r="AN97" s="27">
        <v>33</v>
      </c>
      <c r="AO97" s="27">
        <v>140</v>
      </c>
      <c r="AP97" s="27">
        <v>80</v>
      </c>
      <c r="AQ97" s="27">
        <v>10</v>
      </c>
      <c r="AR97" s="27">
        <v>90</v>
      </c>
      <c r="AS97" s="27">
        <v>5</v>
      </c>
      <c r="AU97" s="19" t="s">
        <v>65</v>
      </c>
      <c r="AV97" s="37">
        <v>301</v>
      </c>
      <c r="AW97" s="27">
        <v>179</v>
      </c>
      <c r="AX97" s="27">
        <v>18</v>
      </c>
      <c r="AY97" s="27">
        <v>33</v>
      </c>
      <c r="AZ97" s="27">
        <v>0</v>
      </c>
      <c r="BA97" s="27">
        <v>230</v>
      </c>
      <c r="BB97" s="27">
        <v>170</v>
      </c>
      <c r="BC97" s="27">
        <v>81</v>
      </c>
      <c r="BD97" s="27">
        <v>133</v>
      </c>
      <c r="BE97" s="27">
        <v>12</v>
      </c>
      <c r="BF97" s="27">
        <v>4</v>
      </c>
      <c r="BG97" s="27">
        <v>60</v>
      </c>
      <c r="BH97" s="27">
        <v>22</v>
      </c>
    </row>
    <row r="98" spans="1:68" s="18" customFormat="1">
      <c r="A98" s="19" t="s">
        <v>66</v>
      </c>
      <c r="B98" s="37">
        <v>310</v>
      </c>
      <c r="C98" s="27">
        <v>2012</v>
      </c>
      <c r="D98" s="1406"/>
      <c r="E98" s="27">
        <v>1004</v>
      </c>
      <c r="F98" s="27">
        <v>1056</v>
      </c>
      <c r="G98" s="1406"/>
      <c r="H98" s="27">
        <v>503</v>
      </c>
      <c r="I98" s="27">
        <v>683</v>
      </c>
      <c r="J98" s="1406"/>
      <c r="K98" s="27">
        <v>329</v>
      </c>
      <c r="L98" s="27">
        <v>502</v>
      </c>
      <c r="M98" s="1406"/>
      <c r="N98" s="27">
        <v>225</v>
      </c>
      <c r="O98" s="27">
        <v>4253</v>
      </c>
      <c r="P98" s="27">
        <v>2061</v>
      </c>
      <c r="R98" s="19" t="s">
        <v>66</v>
      </c>
      <c r="S98" s="27">
        <v>310</v>
      </c>
      <c r="T98" s="27">
        <v>520</v>
      </c>
      <c r="U98" s="1406"/>
      <c r="V98" s="27">
        <v>268</v>
      </c>
      <c r="W98" s="27">
        <v>85</v>
      </c>
      <c r="X98" s="1406"/>
      <c r="Y98" s="27">
        <v>39</v>
      </c>
      <c r="Z98" s="27">
        <v>55</v>
      </c>
      <c r="AA98" s="1406"/>
      <c r="AB98" s="27">
        <v>21</v>
      </c>
      <c r="AC98" s="27">
        <v>102</v>
      </c>
      <c r="AD98" s="1406"/>
      <c r="AE98" s="27">
        <v>46</v>
      </c>
      <c r="AF98" s="27">
        <v>762</v>
      </c>
      <c r="AG98" s="27">
        <v>374</v>
      </c>
      <c r="AH98" s="33"/>
      <c r="AI98" s="34" t="s">
        <v>66</v>
      </c>
      <c r="AJ98" s="45">
        <v>310</v>
      </c>
      <c r="AK98" s="27">
        <v>33</v>
      </c>
      <c r="AL98" s="27">
        <v>17</v>
      </c>
      <c r="AM98" s="27">
        <v>14</v>
      </c>
      <c r="AN98" s="27">
        <v>11</v>
      </c>
      <c r="AO98" s="27">
        <v>75</v>
      </c>
      <c r="AP98" s="27">
        <v>58</v>
      </c>
      <c r="AQ98" s="27">
        <v>6</v>
      </c>
      <c r="AR98" s="27">
        <v>64</v>
      </c>
      <c r="AS98" s="27">
        <v>15</v>
      </c>
      <c r="AU98" s="19" t="s">
        <v>66</v>
      </c>
      <c r="AV98" s="37">
        <v>310</v>
      </c>
      <c r="AW98" s="27">
        <v>47</v>
      </c>
      <c r="AX98" s="27">
        <v>47</v>
      </c>
      <c r="AY98" s="27">
        <v>0</v>
      </c>
      <c r="AZ98" s="27">
        <v>2</v>
      </c>
      <c r="BA98" s="27">
        <v>96</v>
      </c>
      <c r="BB98" s="27">
        <v>37</v>
      </c>
      <c r="BC98" s="27">
        <v>35</v>
      </c>
      <c r="BD98" s="27">
        <v>59</v>
      </c>
      <c r="BE98" s="27">
        <v>0</v>
      </c>
      <c r="BF98" s="27">
        <v>2</v>
      </c>
      <c r="BG98" s="27">
        <v>0</v>
      </c>
      <c r="BH98" s="27">
        <v>9</v>
      </c>
    </row>
    <row r="99" spans="1:68" s="18" customFormat="1">
      <c r="A99" s="19" t="s">
        <v>67</v>
      </c>
      <c r="B99" s="37">
        <v>307</v>
      </c>
      <c r="C99" s="27">
        <v>0</v>
      </c>
      <c r="D99" s="1406"/>
      <c r="E99" s="27">
        <v>0</v>
      </c>
      <c r="F99" s="27">
        <v>1335</v>
      </c>
      <c r="G99" s="1406"/>
      <c r="H99" s="27">
        <v>671</v>
      </c>
      <c r="I99" s="27">
        <v>620</v>
      </c>
      <c r="J99" s="1406"/>
      <c r="K99" s="27">
        <v>335</v>
      </c>
      <c r="L99" s="27">
        <v>432</v>
      </c>
      <c r="M99" s="1406"/>
      <c r="N99" s="27">
        <v>211</v>
      </c>
      <c r="O99" s="27">
        <v>2387</v>
      </c>
      <c r="P99" s="27">
        <v>1217</v>
      </c>
      <c r="R99" s="19" t="s">
        <v>67</v>
      </c>
      <c r="S99" s="27">
        <v>307</v>
      </c>
      <c r="T99" s="27">
        <v>0</v>
      </c>
      <c r="U99" s="1406"/>
      <c r="V99" s="27">
        <v>0</v>
      </c>
      <c r="W99" s="27">
        <v>207</v>
      </c>
      <c r="X99" s="1406"/>
      <c r="Y99" s="27">
        <v>98</v>
      </c>
      <c r="Z99" s="27">
        <v>147</v>
      </c>
      <c r="AA99" s="1406"/>
      <c r="AB99" s="27">
        <v>79</v>
      </c>
      <c r="AC99" s="27">
        <v>158</v>
      </c>
      <c r="AD99" s="1406"/>
      <c r="AE99" s="27">
        <v>78</v>
      </c>
      <c r="AF99" s="27">
        <v>512</v>
      </c>
      <c r="AG99" s="27">
        <v>255</v>
      </c>
      <c r="AH99" s="33"/>
      <c r="AI99" s="34" t="s">
        <v>67</v>
      </c>
      <c r="AJ99" s="45">
        <v>307</v>
      </c>
      <c r="AK99" s="27">
        <v>0</v>
      </c>
      <c r="AL99" s="27">
        <v>30</v>
      </c>
      <c r="AM99" s="27">
        <v>16</v>
      </c>
      <c r="AN99" s="27">
        <v>10</v>
      </c>
      <c r="AO99" s="27">
        <v>56</v>
      </c>
      <c r="AP99" s="27">
        <v>39</v>
      </c>
      <c r="AQ99" s="27">
        <v>18</v>
      </c>
      <c r="AR99" s="27">
        <v>57</v>
      </c>
      <c r="AS99" s="27">
        <v>6</v>
      </c>
      <c r="AU99" s="19" t="s">
        <v>67</v>
      </c>
      <c r="AV99" s="37">
        <v>307</v>
      </c>
      <c r="AW99" s="27">
        <v>51</v>
      </c>
      <c r="AX99" s="27">
        <v>34</v>
      </c>
      <c r="AY99" s="27">
        <v>0</v>
      </c>
      <c r="AZ99" s="27">
        <v>1</v>
      </c>
      <c r="BA99" s="27">
        <v>86</v>
      </c>
      <c r="BB99" s="27">
        <v>52</v>
      </c>
      <c r="BC99" s="27">
        <v>31</v>
      </c>
      <c r="BD99" s="27">
        <v>52</v>
      </c>
      <c r="BE99" s="27">
        <v>3</v>
      </c>
      <c r="BF99" s="27">
        <v>0</v>
      </c>
      <c r="BG99" s="27">
        <v>16</v>
      </c>
      <c r="BH99" s="27">
        <v>2</v>
      </c>
    </row>
    <row r="100" spans="1:68" s="18" customFormat="1">
      <c r="A100" s="20" t="s">
        <v>68</v>
      </c>
      <c r="B100" s="37"/>
      <c r="C100" s="27"/>
      <c r="D100" s="1406"/>
      <c r="E100" s="27"/>
      <c r="F100" s="27"/>
      <c r="G100" s="1406"/>
      <c r="H100" s="27"/>
      <c r="I100" s="27"/>
      <c r="J100" s="1406"/>
      <c r="K100" s="27"/>
      <c r="L100" s="27"/>
      <c r="M100" s="1406"/>
      <c r="N100" s="27"/>
      <c r="O100" s="27"/>
      <c r="P100" s="27"/>
      <c r="R100" s="20" t="s">
        <v>68</v>
      </c>
      <c r="S100" s="27"/>
      <c r="T100" s="27"/>
      <c r="U100" s="1406"/>
      <c r="V100" s="27"/>
      <c r="W100" s="27"/>
      <c r="X100" s="1406"/>
      <c r="Y100" s="27"/>
      <c r="Z100" s="27"/>
      <c r="AA100" s="1406"/>
      <c r="AB100" s="27"/>
      <c r="AC100" s="27"/>
      <c r="AD100" s="1406"/>
      <c r="AE100" s="27"/>
      <c r="AF100" s="27"/>
      <c r="AG100" s="27"/>
      <c r="AH100" s="33"/>
      <c r="AI100" s="165" t="s">
        <v>68</v>
      </c>
      <c r="AJ100" s="45"/>
      <c r="AK100" s="27"/>
      <c r="AL100" s="27"/>
      <c r="AM100" s="27"/>
      <c r="AN100" s="27"/>
      <c r="AO100" s="27"/>
      <c r="AP100" s="27"/>
      <c r="AQ100" s="27"/>
      <c r="AR100" s="27"/>
      <c r="AS100" s="27"/>
      <c r="AU100" s="20" t="s">
        <v>68</v>
      </c>
      <c r="AV100" s="3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</row>
    <row r="101" spans="1:68" s="15" customFormat="1" ht="14.25" customHeight="1">
      <c r="A101" s="19" t="s">
        <v>69</v>
      </c>
      <c r="B101" s="37">
        <v>416</v>
      </c>
      <c r="C101" s="27">
        <v>62</v>
      </c>
      <c r="D101" s="1406"/>
      <c r="E101" s="27">
        <v>21</v>
      </c>
      <c r="F101" s="27">
        <v>42</v>
      </c>
      <c r="G101" s="1406"/>
      <c r="H101" s="27">
        <v>23</v>
      </c>
      <c r="I101" s="27">
        <v>25</v>
      </c>
      <c r="J101" s="1406"/>
      <c r="K101" s="27">
        <v>11</v>
      </c>
      <c r="L101" s="27">
        <v>28</v>
      </c>
      <c r="M101" s="1406"/>
      <c r="N101" s="27">
        <v>13</v>
      </c>
      <c r="O101" s="27">
        <v>157</v>
      </c>
      <c r="P101" s="27">
        <v>68</v>
      </c>
      <c r="Q101" s="18"/>
      <c r="R101" s="19" t="s">
        <v>69</v>
      </c>
      <c r="S101" s="27">
        <v>416</v>
      </c>
      <c r="T101" s="27">
        <v>37</v>
      </c>
      <c r="U101" s="1406"/>
      <c r="V101" s="27">
        <v>15</v>
      </c>
      <c r="W101" s="27">
        <v>11</v>
      </c>
      <c r="X101" s="1406"/>
      <c r="Y101" s="27">
        <v>6</v>
      </c>
      <c r="Z101" s="27">
        <v>7</v>
      </c>
      <c r="AA101" s="1406"/>
      <c r="AB101" s="27">
        <v>6</v>
      </c>
      <c r="AC101" s="27">
        <v>11</v>
      </c>
      <c r="AD101" s="1406"/>
      <c r="AE101" s="27">
        <v>5</v>
      </c>
      <c r="AF101" s="27">
        <v>66</v>
      </c>
      <c r="AG101" s="27">
        <v>32</v>
      </c>
      <c r="AH101" s="33"/>
      <c r="AI101" s="34" t="s">
        <v>69</v>
      </c>
      <c r="AJ101" s="45">
        <v>416</v>
      </c>
      <c r="AK101" s="27">
        <v>2</v>
      </c>
      <c r="AL101" s="27">
        <v>1</v>
      </c>
      <c r="AM101" s="27">
        <v>1</v>
      </c>
      <c r="AN101" s="27">
        <v>1</v>
      </c>
      <c r="AO101" s="27">
        <v>5</v>
      </c>
      <c r="AP101" s="27">
        <v>4</v>
      </c>
      <c r="AQ101" s="27">
        <v>0</v>
      </c>
      <c r="AR101" s="27">
        <v>4</v>
      </c>
      <c r="AS101" s="27">
        <v>1</v>
      </c>
      <c r="AT101" s="18"/>
      <c r="AU101" s="19" t="s">
        <v>69</v>
      </c>
      <c r="AV101" s="37">
        <v>416</v>
      </c>
      <c r="AW101" s="27">
        <v>8</v>
      </c>
      <c r="AX101" s="27">
        <v>0</v>
      </c>
      <c r="AY101" s="27">
        <v>0</v>
      </c>
      <c r="AZ101" s="27">
        <v>0</v>
      </c>
      <c r="BA101" s="27">
        <v>8</v>
      </c>
      <c r="BB101" s="27">
        <v>2</v>
      </c>
      <c r="BC101" s="27">
        <v>2</v>
      </c>
      <c r="BD101" s="27">
        <v>6</v>
      </c>
      <c r="BE101" s="27">
        <v>0</v>
      </c>
      <c r="BF101" s="27">
        <v>0</v>
      </c>
      <c r="BG101" s="27">
        <v>0</v>
      </c>
      <c r="BH101" s="27">
        <v>0</v>
      </c>
      <c r="BI101" s="109"/>
      <c r="BJ101" s="109"/>
      <c r="BK101" s="109"/>
      <c r="BL101" s="109"/>
      <c r="BM101" s="109"/>
      <c r="BN101" s="109"/>
      <c r="BO101" s="109"/>
      <c r="BP101" s="109"/>
    </row>
    <row r="102" spans="1:68" s="15" customFormat="1" ht="14.25" customHeight="1">
      <c r="A102" s="19" t="s">
        <v>70</v>
      </c>
      <c r="B102" s="37">
        <v>404</v>
      </c>
      <c r="C102" s="27">
        <v>1016</v>
      </c>
      <c r="D102" s="1406"/>
      <c r="E102" s="27">
        <v>487</v>
      </c>
      <c r="F102" s="27">
        <v>884</v>
      </c>
      <c r="G102" s="1406"/>
      <c r="H102" s="27">
        <v>425</v>
      </c>
      <c r="I102" s="27">
        <v>753</v>
      </c>
      <c r="J102" s="1406"/>
      <c r="K102" s="27">
        <v>377</v>
      </c>
      <c r="L102" s="27">
        <v>518</v>
      </c>
      <c r="M102" s="1406"/>
      <c r="N102" s="27">
        <v>294</v>
      </c>
      <c r="O102" s="27">
        <v>3171</v>
      </c>
      <c r="P102" s="27">
        <v>1583</v>
      </c>
      <c r="Q102" s="18"/>
      <c r="R102" s="19" t="s">
        <v>70</v>
      </c>
      <c r="S102" s="27">
        <v>404</v>
      </c>
      <c r="T102" s="27">
        <v>352</v>
      </c>
      <c r="U102" s="1406"/>
      <c r="V102" s="27">
        <v>177</v>
      </c>
      <c r="W102" s="27">
        <v>274</v>
      </c>
      <c r="X102" s="1406"/>
      <c r="Y102" s="27">
        <v>146</v>
      </c>
      <c r="Z102" s="27">
        <v>146</v>
      </c>
      <c r="AA102" s="1406"/>
      <c r="AB102" s="27">
        <v>75</v>
      </c>
      <c r="AC102" s="27">
        <v>264</v>
      </c>
      <c r="AD102" s="1406"/>
      <c r="AE102" s="27">
        <v>140</v>
      </c>
      <c r="AF102" s="27">
        <v>1036</v>
      </c>
      <c r="AG102" s="27">
        <v>538</v>
      </c>
      <c r="AH102" s="33"/>
      <c r="AI102" s="34" t="s">
        <v>70</v>
      </c>
      <c r="AJ102" s="45">
        <v>404</v>
      </c>
      <c r="AK102" s="27">
        <v>20</v>
      </c>
      <c r="AL102" s="27">
        <v>16</v>
      </c>
      <c r="AM102" s="27">
        <v>14</v>
      </c>
      <c r="AN102" s="27">
        <v>13</v>
      </c>
      <c r="AO102" s="27">
        <v>63</v>
      </c>
      <c r="AP102" s="27">
        <v>43</v>
      </c>
      <c r="AQ102" s="27">
        <v>5</v>
      </c>
      <c r="AR102" s="27">
        <v>48</v>
      </c>
      <c r="AS102" s="27">
        <v>7</v>
      </c>
      <c r="AT102" s="18"/>
      <c r="AU102" s="19" t="s">
        <v>70</v>
      </c>
      <c r="AV102" s="37">
        <v>404</v>
      </c>
      <c r="AW102" s="27">
        <v>52</v>
      </c>
      <c r="AX102" s="27">
        <v>39</v>
      </c>
      <c r="AY102" s="27">
        <v>0</v>
      </c>
      <c r="AZ102" s="27">
        <v>1</v>
      </c>
      <c r="BA102" s="27">
        <v>92</v>
      </c>
      <c r="BB102" s="27">
        <v>45</v>
      </c>
      <c r="BC102" s="27">
        <v>41</v>
      </c>
      <c r="BD102" s="27">
        <v>50</v>
      </c>
      <c r="BE102" s="27">
        <v>1</v>
      </c>
      <c r="BF102" s="27">
        <v>0</v>
      </c>
      <c r="BG102" s="27">
        <v>13</v>
      </c>
      <c r="BH102" s="27">
        <v>4</v>
      </c>
      <c r="BI102" s="109"/>
      <c r="BJ102" s="109"/>
      <c r="BK102" s="109"/>
      <c r="BL102" s="109"/>
      <c r="BM102" s="109"/>
      <c r="BN102" s="109"/>
      <c r="BO102" s="109"/>
      <c r="BP102" s="109"/>
    </row>
    <row r="103" spans="1:68" s="15" customFormat="1" ht="14.25" customHeight="1">
      <c r="A103" s="320" t="s">
        <v>71</v>
      </c>
      <c r="B103" s="375">
        <v>408</v>
      </c>
      <c r="C103" s="321">
        <v>818</v>
      </c>
      <c r="D103" s="1407"/>
      <c r="E103" s="321">
        <v>388</v>
      </c>
      <c r="F103" s="321">
        <v>707</v>
      </c>
      <c r="G103" s="1407"/>
      <c r="H103" s="321">
        <v>337</v>
      </c>
      <c r="I103" s="321">
        <v>506</v>
      </c>
      <c r="J103" s="1407"/>
      <c r="K103" s="321">
        <v>220</v>
      </c>
      <c r="L103" s="321">
        <v>312</v>
      </c>
      <c r="M103" s="1407"/>
      <c r="N103" s="321">
        <v>136</v>
      </c>
      <c r="O103" s="321">
        <v>2343</v>
      </c>
      <c r="P103" s="321">
        <v>1081</v>
      </c>
      <c r="Q103" s="18"/>
      <c r="R103" s="320" t="s">
        <v>71</v>
      </c>
      <c r="S103" s="321">
        <v>408</v>
      </c>
      <c r="T103" s="321">
        <v>87</v>
      </c>
      <c r="U103" s="1407"/>
      <c r="V103" s="321">
        <v>47</v>
      </c>
      <c r="W103" s="321">
        <v>46</v>
      </c>
      <c r="X103" s="1407"/>
      <c r="Y103" s="321">
        <v>15</v>
      </c>
      <c r="Z103" s="321">
        <v>45</v>
      </c>
      <c r="AA103" s="1407"/>
      <c r="AB103" s="321">
        <v>21</v>
      </c>
      <c r="AC103" s="321">
        <v>100</v>
      </c>
      <c r="AD103" s="1407"/>
      <c r="AE103" s="321">
        <v>40</v>
      </c>
      <c r="AF103" s="321">
        <v>278</v>
      </c>
      <c r="AG103" s="321">
        <v>123</v>
      </c>
      <c r="AH103" s="33"/>
      <c r="AI103" s="376" t="s">
        <v>71</v>
      </c>
      <c r="AJ103" s="377">
        <v>408</v>
      </c>
      <c r="AK103" s="321">
        <v>18</v>
      </c>
      <c r="AL103" s="321">
        <v>16</v>
      </c>
      <c r="AM103" s="321">
        <v>15</v>
      </c>
      <c r="AN103" s="321">
        <v>11</v>
      </c>
      <c r="AO103" s="321">
        <v>60</v>
      </c>
      <c r="AP103" s="321">
        <v>35</v>
      </c>
      <c r="AQ103" s="321">
        <v>14</v>
      </c>
      <c r="AR103" s="321">
        <v>49</v>
      </c>
      <c r="AS103" s="321">
        <v>10</v>
      </c>
      <c r="AT103" s="18"/>
      <c r="AU103" s="320" t="s">
        <v>71</v>
      </c>
      <c r="AV103" s="375">
        <v>408</v>
      </c>
      <c r="AW103" s="321">
        <v>64</v>
      </c>
      <c r="AX103" s="321">
        <v>19</v>
      </c>
      <c r="AY103" s="321">
        <v>6</v>
      </c>
      <c r="AZ103" s="321">
        <v>0</v>
      </c>
      <c r="BA103" s="321">
        <v>89</v>
      </c>
      <c r="BB103" s="321">
        <v>28</v>
      </c>
      <c r="BC103" s="321">
        <v>41</v>
      </c>
      <c r="BD103" s="321">
        <v>47</v>
      </c>
      <c r="BE103" s="321">
        <v>1</v>
      </c>
      <c r="BF103" s="321">
        <v>0</v>
      </c>
      <c r="BG103" s="321">
        <v>5</v>
      </c>
      <c r="BH103" s="321">
        <v>5</v>
      </c>
      <c r="BI103" s="16"/>
      <c r="BJ103" s="16"/>
      <c r="BK103" s="16"/>
      <c r="BL103" s="16"/>
      <c r="BM103" s="16"/>
      <c r="BN103" s="16"/>
      <c r="BO103" s="16"/>
      <c r="BP103" s="16"/>
    </row>
    <row r="104" spans="1:68" s="22" customFormat="1" ht="12.75" customHeight="1">
      <c r="A104" s="1550" t="s">
        <v>580</v>
      </c>
      <c r="B104" s="1550"/>
      <c r="C104" s="1550"/>
      <c r="D104" s="1550"/>
      <c r="E104" s="1550"/>
      <c r="F104" s="1550"/>
      <c r="G104" s="1550"/>
      <c r="H104" s="1550"/>
      <c r="I104" s="1550"/>
      <c r="J104" s="1550"/>
      <c r="K104" s="1550"/>
      <c r="L104" s="1550"/>
      <c r="M104" s="1550"/>
      <c r="N104" s="1550"/>
      <c r="O104" s="1550"/>
      <c r="P104" s="1550"/>
      <c r="Q104" s="300"/>
      <c r="R104" s="1575" t="s">
        <v>585</v>
      </c>
      <c r="S104" s="1575"/>
      <c r="T104" s="1575"/>
      <c r="U104" s="1576"/>
      <c r="V104" s="1575"/>
      <c r="W104" s="1575"/>
      <c r="X104" s="1576"/>
      <c r="Y104" s="1575"/>
      <c r="Z104" s="1575"/>
      <c r="AA104" s="1576"/>
      <c r="AB104" s="1575"/>
      <c r="AC104" s="1575"/>
      <c r="AD104" s="1576"/>
      <c r="AE104" s="1575"/>
      <c r="AF104" s="1575"/>
      <c r="AG104" s="1575"/>
      <c r="AH104" s="300"/>
      <c r="AI104" s="1565" t="s">
        <v>758</v>
      </c>
      <c r="AJ104" s="1565"/>
      <c r="AK104" s="1565"/>
      <c r="AL104" s="1565"/>
      <c r="AM104" s="1565"/>
      <c r="AN104" s="1565"/>
      <c r="AO104" s="1565"/>
      <c r="AP104" s="1565"/>
      <c r="AQ104" s="1565"/>
      <c r="AR104" s="1565"/>
      <c r="AS104" s="1565"/>
      <c r="AT104" s="300"/>
      <c r="AU104" s="1550" t="s">
        <v>590</v>
      </c>
      <c r="AV104" s="1550"/>
      <c r="AW104" s="1550"/>
      <c r="AX104" s="1550"/>
      <c r="AY104" s="1550"/>
      <c r="AZ104" s="1550"/>
      <c r="BA104" s="1550"/>
      <c r="BB104" s="1550"/>
      <c r="BC104" s="1550"/>
      <c r="BD104" s="1550"/>
      <c r="BE104" s="1550"/>
      <c r="BF104" s="1550"/>
      <c r="BG104" s="1550"/>
      <c r="BH104" s="1550"/>
    </row>
    <row r="105" spans="1:68" s="22" customFormat="1" ht="12" customHeight="1">
      <c r="A105" s="129" t="s">
        <v>227</v>
      </c>
      <c r="B105" s="126"/>
      <c r="C105" s="126"/>
      <c r="D105" s="564"/>
      <c r="E105" s="126"/>
      <c r="F105" s="126"/>
      <c r="G105" s="564"/>
      <c r="H105" s="126"/>
      <c r="I105" s="126"/>
      <c r="J105" s="564"/>
      <c r="K105" s="126"/>
      <c r="L105" s="126"/>
      <c r="M105" s="564"/>
      <c r="N105" s="126"/>
      <c r="O105" s="126"/>
      <c r="P105" s="126"/>
      <c r="Q105" s="300"/>
      <c r="R105" s="129" t="s">
        <v>227</v>
      </c>
      <c r="S105" s="126"/>
      <c r="T105" s="126"/>
      <c r="U105" s="564"/>
      <c r="V105" s="126"/>
      <c r="W105" s="126"/>
      <c r="X105" s="564"/>
      <c r="Y105" s="126"/>
      <c r="Z105" s="126"/>
      <c r="AA105" s="564"/>
      <c r="AB105" s="126"/>
      <c r="AC105" s="126"/>
      <c r="AD105" s="564"/>
      <c r="AE105" s="126"/>
      <c r="AF105" s="126"/>
      <c r="AG105" s="126"/>
      <c r="AH105" s="300"/>
      <c r="AI105" s="129" t="s">
        <v>227</v>
      </c>
      <c r="AJ105" s="126"/>
      <c r="AK105" s="126"/>
      <c r="AL105" s="126"/>
      <c r="AM105" s="126"/>
      <c r="AN105" s="126"/>
      <c r="AO105" s="126"/>
      <c r="AP105" s="126"/>
      <c r="AQ105" s="126"/>
      <c r="AR105" s="126"/>
      <c r="AS105" s="126"/>
      <c r="AT105" s="300"/>
      <c r="AU105" s="129" t="s">
        <v>227</v>
      </c>
      <c r="AV105" s="129"/>
      <c r="AW105" s="129"/>
      <c r="AX105" s="129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</row>
    <row r="106" spans="1:68" s="18" customFormat="1" ht="12.75" customHeight="1">
      <c r="A106" s="300"/>
      <c r="B106" s="36"/>
      <c r="C106" s="111"/>
      <c r="D106" s="493"/>
      <c r="E106" s="111"/>
      <c r="F106" s="111"/>
      <c r="G106" s="493"/>
      <c r="H106" s="111"/>
      <c r="I106" s="111"/>
      <c r="J106" s="493"/>
      <c r="K106" s="111"/>
      <c r="L106" s="111"/>
      <c r="M106" s="493"/>
      <c r="N106" s="111"/>
      <c r="O106" s="111"/>
      <c r="P106" s="111"/>
      <c r="Q106" s="300"/>
      <c r="R106" s="300"/>
      <c r="S106" s="300"/>
      <c r="T106" s="111"/>
      <c r="U106" s="493"/>
      <c r="V106" s="111"/>
      <c r="W106" s="111"/>
      <c r="X106" s="493"/>
      <c r="Y106" s="111"/>
      <c r="Z106" s="111"/>
      <c r="AA106" s="493"/>
      <c r="AB106" s="111"/>
      <c r="AC106" s="111"/>
      <c r="AD106" s="493"/>
      <c r="AE106" s="111"/>
      <c r="AF106" s="111"/>
      <c r="AG106" s="111"/>
      <c r="AH106" s="300"/>
      <c r="AI106" s="300"/>
      <c r="AJ106" s="36"/>
      <c r="AK106" s="111"/>
      <c r="AL106" s="111"/>
      <c r="AM106" s="111"/>
      <c r="AN106" s="111"/>
      <c r="AO106" s="111"/>
      <c r="AP106" s="111"/>
      <c r="AQ106" s="111"/>
      <c r="AR106" s="23"/>
      <c r="AS106" s="300"/>
      <c r="AT106" s="300"/>
      <c r="AU106" s="300"/>
      <c r="AV106" s="36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BG106" s="111"/>
      <c r="BH106" s="111"/>
    </row>
    <row r="107" spans="1:68" s="18" customFormat="1" ht="12.75" customHeight="1">
      <c r="A107" s="1520" t="s">
        <v>6</v>
      </c>
      <c r="B107" s="1512" t="s">
        <v>7</v>
      </c>
      <c r="C107" s="1514" t="s">
        <v>168</v>
      </c>
      <c r="D107" s="1562"/>
      <c r="E107" s="1515"/>
      <c r="F107" s="1514" t="s">
        <v>169</v>
      </c>
      <c r="G107" s="1562"/>
      <c r="H107" s="1515"/>
      <c r="I107" s="1514" t="s">
        <v>170</v>
      </c>
      <c r="J107" s="1562"/>
      <c r="K107" s="1515"/>
      <c r="L107" s="1506" t="s">
        <v>171</v>
      </c>
      <c r="M107" s="1562"/>
      <c r="N107" s="1507"/>
      <c r="O107" s="1506" t="s">
        <v>142</v>
      </c>
      <c r="P107" s="1507"/>
      <c r="Q107" s="22"/>
      <c r="R107" s="1520" t="s">
        <v>6</v>
      </c>
      <c r="S107" s="1520" t="s">
        <v>7</v>
      </c>
      <c r="T107" s="1506" t="s">
        <v>168</v>
      </c>
      <c r="U107" s="1562"/>
      <c r="V107" s="1507"/>
      <c r="W107" s="1506" t="s">
        <v>169</v>
      </c>
      <c r="X107" s="1562"/>
      <c r="Y107" s="1507"/>
      <c r="Z107" s="1506" t="s">
        <v>170</v>
      </c>
      <c r="AA107" s="1562"/>
      <c r="AB107" s="1507"/>
      <c r="AC107" s="1506" t="s">
        <v>171</v>
      </c>
      <c r="AD107" s="1562"/>
      <c r="AE107" s="1507"/>
      <c r="AF107" s="1506" t="s">
        <v>142</v>
      </c>
      <c r="AG107" s="1507"/>
      <c r="AH107" s="24"/>
      <c r="AI107" s="1520" t="s">
        <v>6</v>
      </c>
      <c r="AJ107" s="1538" t="s">
        <v>7</v>
      </c>
      <c r="AK107" s="1506" t="s">
        <v>412</v>
      </c>
      <c r="AL107" s="1557"/>
      <c r="AM107" s="1557"/>
      <c r="AN107" s="1557"/>
      <c r="AO107" s="1507"/>
      <c r="AP107" s="1506" t="s">
        <v>141</v>
      </c>
      <c r="AQ107" s="1557"/>
      <c r="AR107" s="1507"/>
      <c r="AS107" s="1571" t="s">
        <v>153</v>
      </c>
      <c r="AT107" s="22"/>
      <c r="AU107" s="1570" t="s">
        <v>6</v>
      </c>
      <c r="AV107" s="1573" t="s">
        <v>7</v>
      </c>
      <c r="AW107" s="1529" t="s">
        <v>166</v>
      </c>
      <c r="AX107" s="1530"/>
      <c r="AY107" s="1530"/>
      <c r="AZ107" s="1530"/>
      <c r="BA107" s="1530"/>
      <c r="BB107" s="1564"/>
      <c r="BC107" s="1529" t="s">
        <v>175</v>
      </c>
      <c r="BD107" s="1530"/>
      <c r="BE107" s="1530"/>
      <c r="BF107" s="1564"/>
      <c r="BG107" s="1529" t="s">
        <v>167</v>
      </c>
      <c r="BH107" s="1564"/>
    </row>
    <row r="108" spans="1:68" s="18" customFormat="1" ht="12.75" customHeight="1">
      <c r="A108" s="1521"/>
      <c r="B108" s="1513"/>
      <c r="C108" s="343" t="s">
        <v>395</v>
      </c>
      <c r="D108" s="1394"/>
      <c r="E108" s="343" t="s">
        <v>396</v>
      </c>
      <c r="F108" s="343" t="s">
        <v>395</v>
      </c>
      <c r="G108" s="1394"/>
      <c r="H108" s="343" t="s">
        <v>396</v>
      </c>
      <c r="I108" s="343" t="s">
        <v>395</v>
      </c>
      <c r="J108" s="1394"/>
      <c r="K108" s="343" t="s">
        <v>396</v>
      </c>
      <c r="L108" s="343" t="s">
        <v>395</v>
      </c>
      <c r="M108" s="1394"/>
      <c r="N108" s="343" t="s">
        <v>396</v>
      </c>
      <c r="O108" s="343" t="s">
        <v>395</v>
      </c>
      <c r="P108" s="343" t="s">
        <v>396</v>
      </c>
      <c r="Q108" s="22"/>
      <c r="R108" s="1521"/>
      <c r="S108" s="1521"/>
      <c r="T108" s="343" t="s">
        <v>395</v>
      </c>
      <c r="U108" s="1394"/>
      <c r="V108" s="343" t="s">
        <v>396</v>
      </c>
      <c r="W108" s="343" t="s">
        <v>395</v>
      </c>
      <c r="X108" s="1394"/>
      <c r="Y108" s="343" t="s">
        <v>396</v>
      </c>
      <c r="Z108" s="343" t="s">
        <v>395</v>
      </c>
      <c r="AA108" s="1394"/>
      <c r="AB108" s="343" t="s">
        <v>396</v>
      </c>
      <c r="AC108" s="343" t="s">
        <v>395</v>
      </c>
      <c r="AD108" s="1394"/>
      <c r="AE108" s="343" t="s">
        <v>396</v>
      </c>
      <c r="AF108" s="343" t="s">
        <v>395</v>
      </c>
      <c r="AG108" s="343" t="s">
        <v>396</v>
      </c>
      <c r="AH108" s="24"/>
      <c r="AI108" s="1521"/>
      <c r="AJ108" s="1513"/>
      <c r="AK108" s="343" t="s">
        <v>168</v>
      </c>
      <c r="AL108" s="343" t="s">
        <v>169</v>
      </c>
      <c r="AM108" s="343" t="s">
        <v>170</v>
      </c>
      <c r="AN108" s="343" t="s">
        <v>171</v>
      </c>
      <c r="AO108" s="343" t="s">
        <v>142</v>
      </c>
      <c r="AP108" s="463" t="s">
        <v>736</v>
      </c>
      <c r="AQ108" s="343" t="s">
        <v>156</v>
      </c>
      <c r="AR108" s="343" t="s">
        <v>142</v>
      </c>
      <c r="AS108" s="1572"/>
      <c r="AT108" s="22"/>
      <c r="AU108" s="1561"/>
      <c r="AV108" s="1574"/>
      <c r="AW108" s="343" t="s">
        <v>147</v>
      </c>
      <c r="AX108" s="343" t="s">
        <v>408</v>
      </c>
      <c r="AY108" s="344" t="s">
        <v>172</v>
      </c>
      <c r="AZ108" s="344" t="s">
        <v>144</v>
      </c>
      <c r="BA108" s="344" t="s">
        <v>142</v>
      </c>
      <c r="BB108" s="344" t="s">
        <v>151</v>
      </c>
      <c r="BC108" s="304" t="s">
        <v>173</v>
      </c>
      <c r="BD108" s="304" t="s">
        <v>164</v>
      </c>
      <c r="BE108" s="370" t="s">
        <v>165</v>
      </c>
      <c r="BF108" s="370" t="s">
        <v>174</v>
      </c>
      <c r="BG108" s="465" t="s">
        <v>735</v>
      </c>
      <c r="BH108" s="344" t="s">
        <v>145</v>
      </c>
    </row>
    <row r="109" spans="1:68" s="18" customFormat="1" ht="12.75" customHeight="1">
      <c r="A109" s="20" t="s">
        <v>72</v>
      </c>
      <c r="B109" s="37"/>
      <c r="C109" s="27"/>
      <c r="D109" s="1406"/>
      <c r="E109" s="27"/>
      <c r="F109" s="27"/>
      <c r="G109" s="1406"/>
      <c r="H109" s="27"/>
      <c r="I109" s="27"/>
      <c r="J109" s="1406"/>
      <c r="K109" s="27"/>
      <c r="L109" s="27"/>
      <c r="M109" s="1406"/>
      <c r="N109" s="27"/>
      <c r="O109" s="27"/>
      <c r="P109" s="27"/>
      <c r="R109" s="20" t="s">
        <v>72</v>
      </c>
      <c r="S109" s="27"/>
      <c r="T109" s="27"/>
      <c r="U109" s="1406"/>
      <c r="V109" s="27"/>
      <c r="W109" s="27"/>
      <c r="X109" s="1406"/>
      <c r="Y109" s="27"/>
      <c r="Z109" s="27"/>
      <c r="AA109" s="1406"/>
      <c r="AB109" s="27"/>
      <c r="AC109" s="27"/>
      <c r="AD109" s="1406"/>
      <c r="AE109" s="27"/>
      <c r="AF109" s="27"/>
      <c r="AG109" s="27"/>
      <c r="AH109" s="33"/>
      <c r="AI109" s="20" t="s">
        <v>72</v>
      </c>
      <c r="AJ109" s="37"/>
      <c r="AK109" s="27"/>
      <c r="AL109" s="27"/>
      <c r="AM109" s="27"/>
      <c r="AN109" s="27"/>
      <c r="AO109" s="27"/>
      <c r="AP109" s="27"/>
      <c r="AQ109" s="27"/>
      <c r="AR109" s="27"/>
      <c r="AS109" s="27"/>
      <c r="AU109" s="20" t="s">
        <v>72</v>
      </c>
      <c r="AV109" s="3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</row>
    <row r="110" spans="1:68" s="18" customFormat="1" ht="12.75" customHeight="1">
      <c r="A110" s="19" t="s">
        <v>73</v>
      </c>
      <c r="B110" s="37">
        <v>405</v>
      </c>
      <c r="C110" s="27">
        <v>761</v>
      </c>
      <c r="D110" s="1406"/>
      <c r="E110" s="27">
        <v>372</v>
      </c>
      <c r="F110" s="27">
        <v>785</v>
      </c>
      <c r="G110" s="1406"/>
      <c r="H110" s="27">
        <v>366</v>
      </c>
      <c r="I110" s="27">
        <v>618</v>
      </c>
      <c r="J110" s="1406"/>
      <c r="K110" s="27">
        <v>258</v>
      </c>
      <c r="L110" s="27">
        <v>422</v>
      </c>
      <c r="M110" s="1406"/>
      <c r="N110" s="27">
        <v>173</v>
      </c>
      <c r="O110" s="27">
        <v>2586</v>
      </c>
      <c r="P110" s="27">
        <v>1169</v>
      </c>
      <c r="R110" s="19" t="s">
        <v>73</v>
      </c>
      <c r="S110" s="27">
        <v>405</v>
      </c>
      <c r="T110" s="27">
        <v>130</v>
      </c>
      <c r="U110" s="1406"/>
      <c r="V110" s="27">
        <v>73</v>
      </c>
      <c r="W110" s="27">
        <v>60</v>
      </c>
      <c r="X110" s="1406"/>
      <c r="Y110" s="27">
        <v>26</v>
      </c>
      <c r="Z110" s="27">
        <v>54</v>
      </c>
      <c r="AA110" s="1406"/>
      <c r="AB110" s="27">
        <v>23</v>
      </c>
      <c r="AC110" s="27">
        <v>124</v>
      </c>
      <c r="AD110" s="1406"/>
      <c r="AE110" s="27">
        <v>54</v>
      </c>
      <c r="AF110" s="27">
        <v>368</v>
      </c>
      <c r="AG110" s="27">
        <v>176</v>
      </c>
      <c r="AH110" s="33"/>
      <c r="AI110" s="19" t="s">
        <v>73</v>
      </c>
      <c r="AJ110" s="37">
        <v>405</v>
      </c>
      <c r="AK110" s="27">
        <v>18</v>
      </c>
      <c r="AL110" s="27">
        <v>18</v>
      </c>
      <c r="AM110" s="27">
        <v>16</v>
      </c>
      <c r="AN110" s="27">
        <v>13</v>
      </c>
      <c r="AO110" s="27">
        <v>65</v>
      </c>
      <c r="AP110" s="27">
        <v>53</v>
      </c>
      <c r="AQ110" s="27">
        <v>5</v>
      </c>
      <c r="AR110" s="27">
        <v>58</v>
      </c>
      <c r="AS110" s="27">
        <v>10</v>
      </c>
      <c r="AU110" s="19" t="s">
        <v>73</v>
      </c>
      <c r="AV110" s="37">
        <v>405</v>
      </c>
      <c r="AW110" s="27">
        <v>71</v>
      </c>
      <c r="AX110" s="27">
        <v>24</v>
      </c>
      <c r="AY110" s="27">
        <v>0</v>
      </c>
      <c r="AZ110" s="27">
        <v>1</v>
      </c>
      <c r="BA110" s="27">
        <v>96</v>
      </c>
      <c r="BB110" s="27">
        <v>38</v>
      </c>
      <c r="BC110" s="27">
        <v>43</v>
      </c>
      <c r="BD110" s="27">
        <v>48</v>
      </c>
      <c r="BE110" s="27">
        <v>3</v>
      </c>
      <c r="BF110" s="27">
        <v>2</v>
      </c>
      <c r="BG110" s="27">
        <v>1</v>
      </c>
      <c r="BH110" s="27">
        <v>26</v>
      </c>
    </row>
    <row r="111" spans="1:68" s="18" customFormat="1" ht="12.75" customHeight="1">
      <c r="A111" s="19" t="s">
        <v>74</v>
      </c>
      <c r="B111" s="37">
        <v>401</v>
      </c>
      <c r="C111" s="27">
        <v>1587</v>
      </c>
      <c r="D111" s="1406"/>
      <c r="E111" s="27">
        <v>799</v>
      </c>
      <c r="F111" s="27">
        <v>1188</v>
      </c>
      <c r="G111" s="1406"/>
      <c r="H111" s="27">
        <v>642</v>
      </c>
      <c r="I111" s="27">
        <v>1284</v>
      </c>
      <c r="J111" s="1406"/>
      <c r="K111" s="27">
        <v>615</v>
      </c>
      <c r="L111" s="27">
        <v>830</v>
      </c>
      <c r="M111" s="1406"/>
      <c r="N111" s="27">
        <v>395</v>
      </c>
      <c r="O111" s="27">
        <v>4889</v>
      </c>
      <c r="P111" s="27">
        <v>2451</v>
      </c>
      <c r="R111" s="19" t="s">
        <v>74</v>
      </c>
      <c r="S111" s="27">
        <v>401</v>
      </c>
      <c r="T111" s="27">
        <v>344</v>
      </c>
      <c r="U111" s="1406"/>
      <c r="V111" s="27">
        <v>160</v>
      </c>
      <c r="W111" s="27">
        <v>192</v>
      </c>
      <c r="X111" s="1406"/>
      <c r="Y111" s="27">
        <v>104</v>
      </c>
      <c r="Z111" s="27">
        <v>170</v>
      </c>
      <c r="AA111" s="1406"/>
      <c r="AB111" s="27">
        <v>79</v>
      </c>
      <c r="AC111" s="27">
        <v>128</v>
      </c>
      <c r="AD111" s="1406"/>
      <c r="AE111" s="27">
        <v>72</v>
      </c>
      <c r="AF111" s="27">
        <v>834</v>
      </c>
      <c r="AG111" s="27">
        <v>415</v>
      </c>
      <c r="AH111" s="33"/>
      <c r="AI111" s="19" t="s">
        <v>74</v>
      </c>
      <c r="AJ111" s="37">
        <v>401</v>
      </c>
      <c r="AK111" s="27">
        <v>29</v>
      </c>
      <c r="AL111" s="27">
        <v>22</v>
      </c>
      <c r="AM111" s="27">
        <v>19</v>
      </c>
      <c r="AN111" s="27">
        <v>15</v>
      </c>
      <c r="AO111" s="27">
        <v>85</v>
      </c>
      <c r="AP111" s="27">
        <v>59</v>
      </c>
      <c r="AQ111" s="27">
        <v>5</v>
      </c>
      <c r="AR111" s="27">
        <v>64</v>
      </c>
      <c r="AS111" s="27">
        <v>5</v>
      </c>
      <c r="AU111" s="19" t="s">
        <v>74</v>
      </c>
      <c r="AV111" s="37">
        <v>401</v>
      </c>
      <c r="AW111" s="27">
        <v>138</v>
      </c>
      <c r="AX111" s="27">
        <v>2</v>
      </c>
      <c r="AY111" s="27">
        <v>0</v>
      </c>
      <c r="AZ111" s="27">
        <v>0</v>
      </c>
      <c r="BA111" s="27">
        <v>140</v>
      </c>
      <c r="BB111" s="27">
        <v>100</v>
      </c>
      <c r="BC111" s="27">
        <v>55</v>
      </c>
      <c r="BD111" s="27">
        <v>75</v>
      </c>
      <c r="BE111" s="27">
        <v>8</v>
      </c>
      <c r="BF111" s="27">
        <v>2</v>
      </c>
      <c r="BG111" s="27">
        <v>62</v>
      </c>
      <c r="BH111" s="27">
        <v>31</v>
      </c>
    </row>
    <row r="112" spans="1:68" s="18" customFormat="1" ht="12.75" customHeight="1">
      <c r="A112" s="19" t="s">
        <v>75</v>
      </c>
      <c r="B112" s="37">
        <v>415</v>
      </c>
      <c r="C112" s="27">
        <v>268</v>
      </c>
      <c r="D112" s="1406"/>
      <c r="E112" s="27">
        <v>134</v>
      </c>
      <c r="F112" s="27">
        <v>177</v>
      </c>
      <c r="G112" s="1406"/>
      <c r="H112" s="27">
        <v>95</v>
      </c>
      <c r="I112" s="27">
        <v>156</v>
      </c>
      <c r="J112" s="1406"/>
      <c r="K112" s="27">
        <v>81</v>
      </c>
      <c r="L112" s="27">
        <v>82</v>
      </c>
      <c r="M112" s="1406"/>
      <c r="N112" s="27">
        <v>38</v>
      </c>
      <c r="O112" s="27">
        <v>683</v>
      </c>
      <c r="P112" s="27">
        <v>348</v>
      </c>
      <c r="R112" s="19" t="s">
        <v>75</v>
      </c>
      <c r="S112" s="27">
        <v>415</v>
      </c>
      <c r="T112" s="27">
        <v>68</v>
      </c>
      <c r="U112" s="1406"/>
      <c r="V112" s="27">
        <v>30</v>
      </c>
      <c r="W112" s="27">
        <v>21</v>
      </c>
      <c r="X112" s="1406"/>
      <c r="Y112" s="27">
        <v>13</v>
      </c>
      <c r="Z112" s="27">
        <v>7</v>
      </c>
      <c r="AA112" s="1406"/>
      <c r="AB112" s="27">
        <v>3</v>
      </c>
      <c r="AC112" s="27">
        <v>27</v>
      </c>
      <c r="AD112" s="1406"/>
      <c r="AE112" s="27">
        <v>10</v>
      </c>
      <c r="AF112" s="27">
        <v>123</v>
      </c>
      <c r="AG112" s="27">
        <v>56</v>
      </c>
      <c r="AH112" s="33"/>
      <c r="AI112" s="19" t="s">
        <v>75</v>
      </c>
      <c r="AJ112" s="37">
        <v>415</v>
      </c>
      <c r="AK112" s="27">
        <v>6</v>
      </c>
      <c r="AL112" s="27">
        <v>5</v>
      </c>
      <c r="AM112" s="27">
        <v>5</v>
      </c>
      <c r="AN112" s="27">
        <v>4</v>
      </c>
      <c r="AO112" s="27">
        <v>20</v>
      </c>
      <c r="AP112" s="27">
        <v>13</v>
      </c>
      <c r="AQ112" s="27">
        <v>5</v>
      </c>
      <c r="AR112" s="27">
        <v>18</v>
      </c>
      <c r="AS112" s="27">
        <v>4</v>
      </c>
      <c r="AU112" s="19" t="s">
        <v>75</v>
      </c>
      <c r="AV112" s="37">
        <v>415</v>
      </c>
      <c r="AW112" s="27">
        <v>20</v>
      </c>
      <c r="AX112" s="27">
        <v>9</v>
      </c>
      <c r="AY112" s="27">
        <v>0</v>
      </c>
      <c r="AZ112" s="27">
        <v>0</v>
      </c>
      <c r="BA112" s="27">
        <v>29</v>
      </c>
      <c r="BB112" s="27">
        <v>9</v>
      </c>
      <c r="BC112" s="27">
        <v>14</v>
      </c>
      <c r="BD112" s="27">
        <v>15</v>
      </c>
      <c r="BE112" s="27">
        <v>0</v>
      </c>
      <c r="BF112" s="27">
        <v>0</v>
      </c>
      <c r="BG112" s="27">
        <v>2</v>
      </c>
      <c r="BH112" s="27">
        <v>3</v>
      </c>
    </row>
    <row r="113" spans="1:60" s="18" customFormat="1" ht="12.75" customHeight="1">
      <c r="A113" s="19" t="s">
        <v>76</v>
      </c>
      <c r="B113" s="37">
        <v>406</v>
      </c>
      <c r="C113" s="27">
        <v>0</v>
      </c>
      <c r="D113" s="1406"/>
      <c r="E113" s="27">
        <v>0</v>
      </c>
      <c r="F113" s="27">
        <v>1249</v>
      </c>
      <c r="G113" s="1406"/>
      <c r="H113" s="27">
        <v>548</v>
      </c>
      <c r="I113" s="27">
        <v>610</v>
      </c>
      <c r="J113" s="1406"/>
      <c r="K113" s="27">
        <v>281</v>
      </c>
      <c r="L113" s="27">
        <v>549</v>
      </c>
      <c r="M113" s="1406"/>
      <c r="N113" s="27">
        <v>226</v>
      </c>
      <c r="O113" s="27">
        <v>2408</v>
      </c>
      <c r="P113" s="27">
        <v>1055</v>
      </c>
      <c r="R113" s="19" t="s">
        <v>76</v>
      </c>
      <c r="S113" s="27">
        <v>406</v>
      </c>
      <c r="T113" s="27">
        <v>0</v>
      </c>
      <c r="U113" s="1406"/>
      <c r="V113" s="27">
        <v>0</v>
      </c>
      <c r="W113" s="27">
        <v>260</v>
      </c>
      <c r="X113" s="1406"/>
      <c r="Y113" s="27">
        <v>140</v>
      </c>
      <c r="Z113" s="27">
        <v>143</v>
      </c>
      <c r="AA113" s="1406"/>
      <c r="AB113" s="27">
        <v>69</v>
      </c>
      <c r="AC113" s="27">
        <v>186</v>
      </c>
      <c r="AD113" s="1406"/>
      <c r="AE113" s="27">
        <v>89</v>
      </c>
      <c r="AF113" s="27">
        <v>589</v>
      </c>
      <c r="AG113" s="27">
        <v>298</v>
      </c>
      <c r="AH113" s="33"/>
      <c r="AI113" s="19" t="s">
        <v>76</v>
      </c>
      <c r="AJ113" s="37">
        <v>406</v>
      </c>
      <c r="AK113" s="27">
        <v>0</v>
      </c>
      <c r="AL113" s="27">
        <v>33</v>
      </c>
      <c r="AM113" s="27">
        <v>19</v>
      </c>
      <c r="AN113" s="27">
        <v>13</v>
      </c>
      <c r="AO113" s="27">
        <v>65</v>
      </c>
      <c r="AP113" s="27">
        <v>37</v>
      </c>
      <c r="AQ113" s="27">
        <v>4</v>
      </c>
      <c r="AR113" s="27">
        <v>41</v>
      </c>
      <c r="AS113" s="27">
        <v>4</v>
      </c>
      <c r="AU113" s="19" t="s">
        <v>76</v>
      </c>
      <c r="AV113" s="37">
        <v>406</v>
      </c>
      <c r="AW113" s="27">
        <v>101</v>
      </c>
      <c r="AX113" s="27">
        <v>15</v>
      </c>
      <c r="AY113" s="27">
        <v>1</v>
      </c>
      <c r="AZ113" s="27">
        <v>0</v>
      </c>
      <c r="BA113" s="27">
        <v>117</v>
      </c>
      <c r="BB113" s="27">
        <v>50</v>
      </c>
      <c r="BC113" s="27">
        <v>49</v>
      </c>
      <c r="BD113" s="27">
        <v>66</v>
      </c>
      <c r="BE113" s="27">
        <v>2</v>
      </c>
      <c r="BF113" s="27">
        <v>0</v>
      </c>
      <c r="BG113" s="27">
        <v>2</v>
      </c>
      <c r="BH113" s="27">
        <v>20</v>
      </c>
    </row>
    <row r="114" spans="1:60" s="18" customFormat="1" ht="12.75" customHeight="1">
      <c r="A114" s="19" t="s">
        <v>77</v>
      </c>
      <c r="B114" s="37">
        <v>407</v>
      </c>
      <c r="C114" s="27">
        <v>510</v>
      </c>
      <c r="D114" s="1406"/>
      <c r="E114" s="27">
        <v>212</v>
      </c>
      <c r="F114" s="27">
        <v>307</v>
      </c>
      <c r="G114" s="1406"/>
      <c r="H114" s="27">
        <v>118</v>
      </c>
      <c r="I114" s="27">
        <v>241</v>
      </c>
      <c r="J114" s="1406"/>
      <c r="K114" s="27">
        <v>90</v>
      </c>
      <c r="L114" s="27">
        <v>181</v>
      </c>
      <c r="M114" s="1406"/>
      <c r="N114" s="27">
        <v>62</v>
      </c>
      <c r="O114" s="27">
        <v>1239</v>
      </c>
      <c r="P114" s="27">
        <v>482</v>
      </c>
      <c r="R114" s="19" t="s">
        <v>77</v>
      </c>
      <c r="S114" s="27">
        <v>407</v>
      </c>
      <c r="T114" s="27">
        <v>124</v>
      </c>
      <c r="U114" s="1406"/>
      <c r="V114" s="27">
        <v>54</v>
      </c>
      <c r="W114" s="27">
        <v>79</v>
      </c>
      <c r="X114" s="1406"/>
      <c r="Y114" s="27">
        <v>36</v>
      </c>
      <c r="Z114" s="27">
        <v>53</v>
      </c>
      <c r="AA114" s="1406"/>
      <c r="AB114" s="27">
        <v>20</v>
      </c>
      <c r="AC114" s="27">
        <v>51</v>
      </c>
      <c r="AD114" s="1406"/>
      <c r="AE114" s="27">
        <v>20</v>
      </c>
      <c r="AF114" s="27">
        <v>307</v>
      </c>
      <c r="AG114" s="27">
        <v>130</v>
      </c>
      <c r="AH114" s="33"/>
      <c r="AI114" s="19" t="s">
        <v>77</v>
      </c>
      <c r="AJ114" s="37">
        <v>407</v>
      </c>
      <c r="AK114" s="27">
        <v>8</v>
      </c>
      <c r="AL114" s="27">
        <v>5</v>
      </c>
      <c r="AM114" s="27">
        <v>5</v>
      </c>
      <c r="AN114" s="27">
        <v>4</v>
      </c>
      <c r="AO114" s="27">
        <v>22</v>
      </c>
      <c r="AP114" s="27">
        <v>16</v>
      </c>
      <c r="AQ114" s="27">
        <v>5</v>
      </c>
      <c r="AR114" s="27">
        <v>21</v>
      </c>
      <c r="AS114" s="27">
        <v>4</v>
      </c>
      <c r="AU114" s="19" t="s">
        <v>77</v>
      </c>
      <c r="AV114" s="37">
        <v>407</v>
      </c>
      <c r="AW114" s="27">
        <v>20</v>
      </c>
      <c r="AX114" s="27">
        <v>13</v>
      </c>
      <c r="AY114" s="27">
        <v>0</v>
      </c>
      <c r="AZ114" s="27">
        <v>0</v>
      </c>
      <c r="BA114" s="27">
        <v>33</v>
      </c>
      <c r="BB114" s="27">
        <v>15</v>
      </c>
      <c r="BC114" s="27">
        <v>15</v>
      </c>
      <c r="BD114" s="27">
        <v>18</v>
      </c>
      <c r="BE114" s="27">
        <v>0</v>
      </c>
      <c r="BF114" s="27">
        <v>0</v>
      </c>
      <c r="BG114" s="27">
        <v>1</v>
      </c>
      <c r="BH114" s="27">
        <v>8</v>
      </c>
    </row>
    <row r="115" spans="1:60" s="18" customFormat="1" ht="12.75" customHeight="1">
      <c r="A115" s="19" t="s">
        <v>78</v>
      </c>
      <c r="B115" s="37">
        <v>403</v>
      </c>
      <c r="C115" s="27">
        <v>244</v>
      </c>
      <c r="D115" s="1406"/>
      <c r="E115" s="27">
        <v>103</v>
      </c>
      <c r="F115" s="27">
        <v>205</v>
      </c>
      <c r="G115" s="1406"/>
      <c r="H115" s="27">
        <v>72</v>
      </c>
      <c r="I115" s="27">
        <v>148</v>
      </c>
      <c r="J115" s="1406"/>
      <c r="K115" s="27">
        <v>50</v>
      </c>
      <c r="L115" s="27">
        <v>107</v>
      </c>
      <c r="M115" s="1406"/>
      <c r="N115" s="27">
        <v>45</v>
      </c>
      <c r="O115" s="27">
        <v>704</v>
      </c>
      <c r="P115" s="27">
        <v>270</v>
      </c>
      <c r="R115" s="19" t="s">
        <v>78</v>
      </c>
      <c r="S115" s="27">
        <v>403</v>
      </c>
      <c r="T115" s="27">
        <v>21</v>
      </c>
      <c r="U115" s="1406"/>
      <c r="V115" s="27">
        <v>7</v>
      </c>
      <c r="W115" s="27">
        <v>9</v>
      </c>
      <c r="X115" s="1406"/>
      <c r="Y115" s="27">
        <v>3</v>
      </c>
      <c r="Z115" s="27">
        <v>13</v>
      </c>
      <c r="AA115" s="1406"/>
      <c r="AB115" s="27">
        <v>5</v>
      </c>
      <c r="AC115" s="27">
        <v>27</v>
      </c>
      <c r="AD115" s="1406"/>
      <c r="AE115" s="27">
        <v>12</v>
      </c>
      <c r="AF115" s="27">
        <v>70</v>
      </c>
      <c r="AG115" s="27">
        <v>27</v>
      </c>
      <c r="AH115" s="33"/>
      <c r="AI115" s="19" t="s">
        <v>78</v>
      </c>
      <c r="AJ115" s="37">
        <v>403</v>
      </c>
      <c r="AK115" s="27">
        <v>5</v>
      </c>
      <c r="AL115" s="27">
        <v>5</v>
      </c>
      <c r="AM115" s="27">
        <v>4</v>
      </c>
      <c r="AN115" s="27">
        <v>4</v>
      </c>
      <c r="AO115" s="27">
        <v>18</v>
      </c>
      <c r="AP115" s="27">
        <v>12</v>
      </c>
      <c r="AQ115" s="27">
        <v>0</v>
      </c>
      <c r="AR115" s="27">
        <v>12</v>
      </c>
      <c r="AS115" s="27">
        <v>3</v>
      </c>
      <c r="AU115" s="19" t="s">
        <v>78</v>
      </c>
      <c r="AV115" s="37">
        <v>403</v>
      </c>
      <c r="AW115" s="27">
        <v>13</v>
      </c>
      <c r="AX115" s="27">
        <v>8</v>
      </c>
      <c r="AY115" s="27">
        <v>0</v>
      </c>
      <c r="AZ115" s="27">
        <v>0</v>
      </c>
      <c r="BA115" s="27">
        <v>21</v>
      </c>
      <c r="BB115" s="27">
        <v>6</v>
      </c>
      <c r="BC115" s="27">
        <v>9</v>
      </c>
      <c r="BD115" s="27">
        <v>10</v>
      </c>
      <c r="BE115" s="27">
        <v>2</v>
      </c>
      <c r="BF115" s="27">
        <v>0</v>
      </c>
      <c r="BG115" s="27">
        <v>0</v>
      </c>
      <c r="BH115" s="27">
        <v>1</v>
      </c>
    </row>
    <row r="116" spans="1:60" s="18" customFormat="1" ht="12.75" customHeight="1">
      <c r="A116" s="20" t="s">
        <v>79</v>
      </c>
      <c r="B116" s="37"/>
      <c r="C116" s="27"/>
      <c r="D116" s="1406"/>
      <c r="E116" s="27"/>
      <c r="F116" s="27"/>
      <c r="G116" s="1406"/>
      <c r="H116" s="27"/>
      <c r="I116" s="27"/>
      <c r="J116" s="1406"/>
      <c r="K116" s="27"/>
      <c r="L116" s="27"/>
      <c r="M116" s="1406"/>
      <c r="N116" s="27"/>
      <c r="O116" s="27"/>
      <c r="P116" s="27"/>
      <c r="R116" s="20" t="s">
        <v>79</v>
      </c>
      <c r="S116" s="27"/>
      <c r="T116" s="27"/>
      <c r="U116" s="1406"/>
      <c r="V116" s="27"/>
      <c r="W116" s="27"/>
      <c r="X116" s="1406"/>
      <c r="Y116" s="27"/>
      <c r="Z116" s="27"/>
      <c r="AA116" s="1406"/>
      <c r="AB116" s="27"/>
      <c r="AC116" s="27"/>
      <c r="AD116" s="1406"/>
      <c r="AE116" s="27"/>
      <c r="AF116" s="27"/>
      <c r="AG116" s="27"/>
      <c r="AH116" s="33"/>
      <c r="AI116" s="20" t="s">
        <v>79</v>
      </c>
      <c r="AJ116" s="37"/>
      <c r="AK116" s="27"/>
      <c r="AL116" s="27"/>
      <c r="AM116" s="27"/>
      <c r="AN116" s="27"/>
      <c r="AO116" s="27"/>
      <c r="AP116" s="27"/>
      <c r="AQ116" s="27"/>
      <c r="AR116" s="27"/>
      <c r="AS116" s="27"/>
      <c r="AU116" s="20" t="s">
        <v>79</v>
      </c>
      <c r="AV116" s="3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</row>
    <row r="117" spans="1:60" s="18" customFormat="1" ht="12.75" customHeight="1">
      <c r="A117" s="19" t="s">
        <v>80</v>
      </c>
      <c r="B117" s="37">
        <v>119</v>
      </c>
      <c r="C117" s="27">
        <v>567</v>
      </c>
      <c r="D117" s="1406"/>
      <c r="E117" s="27">
        <v>265</v>
      </c>
      <c r="F117" s="27">
        <v>439</v>
      </c>
      <c r="G117" s="1406"/>
      <c r="H117" s="27">
        <v>216</v>
      </c>
      <c r="I117" s="27">
        <v>330</v>
      </c>
      <c r="J117" s="1406"/>
      <c r="K117" s="27">
        <v>174</v>
      </c>
      <c r="L117" s="27">
        <v>256</v>
      </c>
      <c r="M117" s="1406"/>
      <c r="N117" s="27">
        <v>116</v>
      </c>
      <c r="O117" s="27">
        <v>1592</v>
      </c>
      <c r="P117" s="27">
        <v>771</v>
      </c>
      <c r="R117" s="19" t="s">
        <v>80</v>
      </c>
      <c r="S117" s="27">
        <v>119</v>
      </c>
      <c r="T117" s="27">
        <v>14</v>
      </c>
      <c r="U117" s="1406"/>
      <c r="V117" s="27">
        <v>7</v>
      </c>
      <c r="W117" s="27">
        <v>55</v>
      </c>
      <c r="X117" s="1406"/>
      <c r="Y117" s="27">
        <v>28</v>
      </c>
      <c r="Z117" s="27">
        <v>10</v>
      </c>
      <c r="AA117" s="1406"/>
      <c r="AB117" s="27">
        <v>5</v>
      </c>
      <c r="AC117" s="27">
        <v>33</v>
      </c>
      <c r="AD117" s="1406"/>
      <c r="AE117" s="27">
        <v>16</v>
      </c>
      <c r="AF117" s="27">
        <v>112</v>
      </c>
      <c r="AG117" s="27">
        <v>56</v>
      </c>
      <c r="AH117" s="33"/>
      <c r="AI117" s="19" t="s">
        <v>80</v>
      </c>
      <c r="AJ117" s="37">
        <v>119</v>
      </c>
      <c r="AK117" s="27">
        <v>12</v>
      </c>
      <c r="AL117" s="27">
        <v>11</v>
      </c>
      <c r="AM117" s="27">
        <v>9</v>
      </c>
      <c r="AN117" s="27">
        <v>7</v>
      </c>
      <c r="AO117" s="27">
        <v>39</v>
      </c>
      <c r="AP117" s="27">
        <v>30</v>
      </c>
      <c r="AQ117" s="27">
        <v>8</v>
      </c>
      <c r="AR117" s="27">
        <v>38</v>
      </c>
      <c r="AS117" s="27">
        <v>6</v>
      </c>
      <c r="AU117" s="19" t="s">
        <v>80</v>
      </c>
      <c r="AV117" s="37">
        <v>119</v>
      </c>
      <c r="AW117" s="27">
        <v>28</v>
      </c>
      <c r="AX117" s="27">
        <v>26</v>
      </c>
      <c r="AY117" s="27">
        <v>0</v>
      </c>
      <c r="AZ117" s="27">
        <v>0</v>
      </c>
      <c r="BA117" s="27">
        <v>54</v>
      </c>
      <c r="BB117" s="27">
        <v>26</v>
      </c>
      <c r="BC117" s="27">
        <v>22</v>
      </c>
      <c r="BD117" s="27">
        <v>30</v>
      </c>
      <c r="BE117" s="27">
        <v>2</v>
      </c>
      <c r="BF117" s="27">
        <v>0</v>
      </c>
      <c r="BG117" s="27">
        <v>3</v>
      </c>
      <c r="BH117" s="27">
        <v>1</v>
      </c>
    </row>
    <row r="118" spans="1:60" s="18" customFormat="1" ht="12.75" customHeight="1">
      <c r="A118" s="19" t="s">
        <v>81</v>
      </c>
      <c r="B118" s="37">
        <v>111</v>
      </c>
      <c r="C118" s="27">
        <v>2312</v>
      </c>
      <c r="D118" s="1406"/>
      <c r="E118" s="27">
        <v>1091</v>
      </c>
      <c r="F118" s="27">
        <v>1855</v>
      </c>
      <c r="G118" s="1406"/>
      <c r="H118" s="27">
        <v>875</v>
      </c>
      <c r="I118" s="27">
        <v>1461</v>
      </c>
      <c r="J118" s="1406"/>
      <c r="K118" s="27">
        <v>708</v>
      </c>
      <c r="L118" s="27">
        <v>1209</v>
      </c>
      <c r="M118" s="1406"/>
      <c r="N118" s="27">
        <v>547</v>
      </c>
      <c r="O118" s="27">
        <v>6837</v>
      </c>
      <c r="P118" s="27">
        <v>3221</v>
      </c>
      <c r="R118" s="19" t="s">
        <v>81</v>
      </c>
      <c r="S118" s="27">
        <v>111</v>
      </c>
      <c r="T118" s="27">
        <v>200</v>
      </c>
      <c r="U118" s="1406"/>
      <c r="V118" s="27">
        <v>85</v>
      </c>
      <c r="W118" s="27">
        <v>149</v>
      </c>
      <c r="X118" s="1406"/>
      <c r="Y118" s="27">
        <v>70</v>
      </c>
      <c r="Z118" s="27">
        <v>207</v>
      </c>
      <c r="AA118" s="1406"/>
      <c r="AB118" s="27">
        <v>117</v>
      </c>
      <c r="AC118" s="27">
        <v>108</v>
      </c>
      <c r="AD118" s="1406"/>
      <c r="AE118" s="27">
        <v>42</v>
      </c>
      <c r="AF118" s="27">
        <v>664</v>
      </c>
      <c r="AG118" s="27">
        <v>314</v>
      </c>
      <c r="AH118" s="33"/>
      <c r="AI118" s="19" t="s">
        <v>81</v>
      </c>
      <c r="AJ118" s="37">
        <v>111</v>
      </c>
      <c r="AK118" s="27">
        <v>46</v>
      </c>
      <c r="AL118" s="27">
        <v>39</v>
      </c>
      <c r="AM118" s="27">
        <v>33</v>
      </c>
      <c r="AN118" s="27">
        <v>30</v>
      </c>
      <c r="AO118" s="27">
        <v>148</v>
      </c>
      <c r="AP118" s="27">
        <v>116</v>
      </c>
      <c r="AQ118" s="27">
        <v>22</v>
      </c>
      <c r="AR118" s="27">
        <v>138</v>
      </c>
      <c r="AS118" s="27">
        <v>19</v>
      </c>
      <c r="AU118" s="19" t="s">
        <v>81</v>
      </c>
      <c r="AV118" s="37">
        <v>111</v>
      </c>
      <c r="AW118" s="27">
        <v>79</v>
      </c>
      <c r="AX118" s="27">
        <v>147</v>
      </c>
      <c r="AY118" s="27">
        <v>1</v>
      </c>
      <c r="AZ118" s="27">
        <v>0</v>
      </c>
      <c r="BA118" s="27">
        <v>227</v>
      </c>
      <c r="BB118" s="27">
        <v>121</v>
      </c>
      <c r="BC118" s="27">
        <v>79</v>
      </c>
      <c r="BD118" s="27">
        <v>136</v>
      </c>
      <c r="BE118" s="27">
        <v>4</v>
      </c>
      <c r="BF118" s="27">
        <v>8</v>
      </c>
      <c r="BG118" s="27">
        <v>7</v>
      </c>
      <c r="BH118" s="27">
        <v>23</v>
      </c>
    </row>
    <row r="119" spans="1:60" s="18" customFormat="1" ht="12.75" customHeight="1">
      <c r="A119" s="20" t="s">
        <v>82</v>
      </c>
      <c r="B119" s="37"/>
      <c r="C119" s="27"/>
      <c r="D119" s="1406"/>
      <c r="E119" s="27"/>
      <c r="F119" s="27"/>
      <c r="G119" s="1406"/>
      <c r="H119" s="27"/>
      <c r="I119" s="27"/>
      <c r="J119" s="1406"/>
      <c r="K119" s="27"/>
      <c r="L119" s="27"/>
      <c r="M119" s="1406"/>
      <c r="N119" s="27"/>
      <c r="O119" s="27"/>
      <c r="P119" s="27"/>
      <c r="R119" s="20" t="s">
        <v>82</v>
      </c>
      <c r="S119" s="27"/>
      <c r="T119" s="27"/>
      <c r="U119" s="1406"/>
      <c r="V119" s="27"/>
      <c r="W119" s="27"/>
      <c r="X119" s="1406"/>
      <c r="Y119" s="27"/>
      <c r="Z119" s="27"/>
      <c r="AA119" s="1406"/>
      <c r="AB119" s="27"/>
      <c r="AC119" s="27"/>
      <c r="AD119" s="1406"/>
      <c r="AE119" s="27"/>
      <c r="AF119" s="27"/>
      <c r="AG119" s="27"/>
      <c r="AH119" s="33"/>
      <c r="AI119" s="20" t="s">
        <v>82</v>
      </c>
      <c r="AJ119" s="37"/>
      <c r="AK119" s="27"/>
      <c r="AL119" s="27"/>
      <c r="AM119" s="27"/>
      <c r="AN119" s="27"/>
      <c r="AO119" s="27"/>
      <c r="AP119" s="27"/>
      <c r="AQ119" s="27"/>
      <c r="AR119" s="27"/>
      <c r="AS119" s="27"/>
      <c r="AU119" s="20" t="s">
        <v>82</v>
      </c>
      <c r="AV119" s="3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</row>
    <row r="120" spans="1:60" s="18" customFormat="1" ht="12.75" customHeight="1">
      <c r="A120" s="19" t="s">
        <v>83</v>
      </c>
      <c r="B120" s="37">
        <v>618</v>
      </c>
      <c r="C120" s="27">
        <v>0</v>
      </c>
      <c r="D120" s="1406"/>
      <c r="E120" s="27">
        <v>0</v>
      </c>
      <c r="F120" s="27">
        <v>876</v>
      </c>
      <c r="G120" s="1406"/>
      <c r="H120" s="27">
        <v>437</v>
      </c>
      <c r="I120" s="27">
        <v>695</v>
      </c>
      <c r="J120" s="1406"/>
      <c r="K120" s="27">
        <v>333</v>
      </c>
      <c r="L120" s="27">
        <v>621</v>
      </c>
      <c r="M120" s="1406"/>
      <c r="N120" s="27">
        <v>326</v>
      </c>
      <c r="O120" s="27">
        <v>2192</v>
      </c>
      <c r="P120" s="27">
        <v>1096</v>
      </c>
      <c r="R120" s="19" t="s">
        <v>83</v>
      </c>
      <c r="S120" s="27">
        <v>618</v>
      </c>
      <c r="T120" s="27">
        <v>0</v>
      </c>
      <c r="U120" s="1406"/>
      <c r="V120" s="27">
        <v>0</v>
      </c>
      <c r="W120" s="27">
        <v>75</v>
      </c>
      <c r="X120" s="1406"/>
      <c r="Y120" s="27">
        <v>41</v>
      </c>
      <c r="Z120" s="27">
        <v>79</v>
      </c>
      <c r="AA120" s="1406"/>
      <c r="AB120" s="27">
        <v>36</v>
      </c>
      <c r="AC120" s="27">
        <v>202</v>
      </c>
      <c r="AD120" s="1406"/>
      <c r="AE120" s="27">
        <v>103</v>
      </c>
      <c r="AF120" s="27">
        <v>356</v>
      </c>
      <c r="AG120" s="27">
        <v>180</v>
      </c>
      <c r="AH120" s="33"/>
      <c r="AI120" s="19" t="s">
        <v>83</v>
      </c>
      <c r="AJ120" s="37">
        <v>618</v>
      </c>
      <c r="AK120" s="27">
        <v>0</v>
      </c>
      <c r="AL120" s="27">
        <v>17</v>
      </c>
      <c r="AM120" s="27">
        <v>13</v>
      </c>
      <c r="AN120" s="27">
        <v>11</v>
      </c>
      <c r="AO120" s="27">
        <v>41</v>
      </c>
      <c r="AP120" s="27">
        <v>41</v>
      </c>
      <c r="AQ120" s="27">
        <v>3</v>
      </c>
      <c r="AR120" s="27">
        <v>44</v>
      </c>
      <c r="AS120" s="27">
        <v>10</v>
      </c>
      <c r="AU120" s="19" t="s">
        <v>83</v>
      </c>
      <c r="AV120" s="37">
        <v>618</v>
      </c>
      <c r="AW120" s="27">
        <v>68</v>
      </c>
      <c r="AX120" s="27">
        <v>4</v>
      </c>
      <c r="AY120" s="27">
        <v>0</v>
      </c>
      <c r="AZ120" s="27">
        <v>0</v>
      </c>
      <c r="BA120" s="27">
        <v>72</v>
      </c>
      <c r="BB120" s="27">
        <v>23</v>
      </c>
      <c r="BC120" s="27">
        <v>35</v>
      </c>
      <c r="BD120" s="27">
        <v>34</v>
      </c>
      <c r="BE120" s="27">
        <v>2</v>
      </c>
      <c r="BF120" s="27">
        <v>1</v>
      </c>
      <c r="BG120" s="27">
        <v>1</v>
      </c>
      <c r="BH120" s="27">
        <v>15</v>
      </c>
    </row>
    <row r="121" spans="1:60" s="18" customFormat="1" ht="12.75" customHeight="1">
      <c r="A121" s="19" t="s">
        <v>84</v>
      </c>
      <c r="B121" s="37">
        <v>616</v>
      </c>
      <c r="C121" s="27">
        <v>2186</v>
      </c>
      <c r="D121" s="1406"/>
      <c r="E121" s="27">
        <v>1044</v>
      </c>
      <c r="F121" s="27">
        <v>1307</v>
      </c>
      <c r="G121" s="1406"/>
      <c r="H121" s="27">
        <v>648</v>
      </c>
      <c r="I121" s="27">
        <v>964</v>
      </c>
      <c r="J121" s="1406"/>
      <c r="K121" s="27">
        <v>466</v>
      </c>
      <c r="L121" s="27">
        <v>816</v>
      </c>
      <c r="M121" s="1406"/>
      <c r="N121" s="27">
        <v>378</v>
      </c>
      <c r="O121" s="27">
        <v>5273</v>
      </c>
      <c r="P121" s="27">
        <v>2536</v>
      </c>
      <c r="R121" s="19" t="s">
        <v>84</v>
      </c>
      <c r="S121" s="27">
        <v>616</v>
      </c>
      <c r="T121" s="27">
        <v>142</v>
      </c>
      <c r="U121" s="1406"/>
      <c r="V121" s="27">
        <v>76</v>
      </c>
      <c r="W121" s="27">
        <v>67</v>
      </c>
      <c r="X121" s="1406"/>
      <c r="Y121" s="27">
        <v>31</v>
      </c>
      <c r="Z121" s="27">
        <v>56</v>
      </c>
      <c r="AA121" s="1406"/>
      <c r="AB121" s="27">
        <v>27</v>
      </c>
      <c r="AC121" s="27">
        <v>171</v>
      </c>
      <c r="AD121" s="1406"/>
      <c r="AE121" s="27">
        <v>80</v>
      </c>
      <c r="AF121" s="27">
        <v>436</v>
      </c>
      <c r="AG121" s="27">
        <v>214</v>
      </c>
      <c r="AH121" s="33"/>
      <c r="AI121" s="19" t="s">
        <v>84</v>
      </c>
      <c r="AJ121" s="37">
        <v>616</v>
      </c>
      <c r="AK121" s="27">
        <v>28</v>
      </c>
      <c r="AL121" s="27">
        <v>20</v>
      </c>
      <c r="AM121" s="27">
        <v>17</v>
      </c>
      <c r="AN121" s="27">
        <v>18</v>
      </c>
      <c r="AO121" s="27">
        <v>83</v>
      </c>
      <c r="AP121" s="27">
        <v>80</v>
      </c>
      <c r="AQ121" s="27">
        <v>5</v>
      </c>
      <c r="AR121" s="27">
        <v>85</v>
      </c>
      <c r="AS121" s="27">
        <v>13</v>
      </c>
      <c r="AU121" s="19" t="s">
        <v>84</v>
      </c>
      <c r="AV121" s="37">
        <v>616</v>
      </c>
      <c r="AW121" s="27">
        <v>93</v>
      </c>
      <c r="AX121" s="27">
        <v>31</v>
      </c>
      <c r="AY121" s="27">
        <v>1</v>
      </c>
      <c r="AZ121" s="27">
        <v>0</v>
      </c>
      <c r="BA121" s="27">
        <v>125</v>
      </c>
      <c r="BB121" s="27">
        <v>37</v>
      </c>
      <c r="BC121" s="27">
        <v>55</v>
      </c>
      <c r="BD121" s="27">
        <v>61</v>
      </c>
      <c r="BE121" s="27">
        <v>4</v>
      </c>
      <c r="BF121" s="27">
        <v>5</v>
      </c>
      <c r="BG121" s="27">
        <v>2</v>
      </c>
      <c r="BH121" s="27">
        <v>11</v>
      </c>
    </row>
    <row r="122" spans="1:60" s="18" customFormat="1" ht="12.75" customHeight="1">
      <c r="A122" s="19" t="s">
        <v>85</v>
      </c>
      <c r="B122" s="37">
        <v>614</v>
      </c>
      <c r="C122" s="27">
        <v>965</v>
      </c>
      <c r="D122" s="1406"/>
      <c r="E122" s="27">
        <v>491</v>
      </c>
      <c r="F122" s="27">
        <v>819</v>
      </c>
      <c r="G122" s="1406"/>
      <c r="H122" s="27">
        <v>407</v>
      </c>
      <c r="I122" s="27">
        <v>744</v>
      </c>
      <c r="J122" s="1406"/>
      <c r="K122" s="27">
        <v>401</v>
      </c>
      <c r="L122" s="27">
        <v>644</v>
      </c>
      <c r="M122" s="1406"/>
      <c r="N122" s="27">
        <v>356</v>
      </c>
      <c r="O122" s="27">
        <v>3172</v>
      </c>
      <c r="P122" s="27">
        <v>1655</v>
      </c>
      <c r="R122" s="19" t="s">
        <v>85</v>
      </c>
      <c r="S122" s="27">
        <v>614</v>
      </c>
      <c r="T122" s="27">
        <v>136</v>
      </c>
      <c r="U122" s="1406"/>
      <c r="V122" s="27">
        <v>60</v>
      </c>
      <c r="W122" s="27">
        <v>93</v>
      </c>
      <c r="X122" s="1406"/>
      <c r="Y122" s="27">
        <v>47</v>
      </c>
      <c r="Z122" s="27">
        <v>124</v>
      </c>
      <c r="AA122" s="1406"/>
      <c r="AB122" s="27">
        <v>71</v>
      </c>
      <c r="AC122" s="27">
        <v>206</v>
      </c>
      <c r="AD122" s="1406"/>
      <c r="AE122" s="27">
        <v>127</v>
      </c>
      <c r="AF122" s="27">
        <v>559</v>
      </c>
      <c r="AG122" s="27">
        <v>305</v>
      </c>
      <c r="AH122" s="33"/>
      <c r="AI122" s="19" t="s">
        <v>85</v>
      </c>
      <c r="AJ122" s="37">
        <v>614</v>
      </c>
      <c r="AK122" s="27">
        <v>15</v>
      </c>
      <c r="AL122" s="27">
        <v>11</v>
      </c>
      <c r="AM122" s="27">
        <v>10</v>
      </c>
      <c r="AN122" s="27">
        <v>10</v>
      </c>
      <c r="AO122" s="27">
        <v>46</v>
      </c>
      <c r="AP122" s="27">
        <v>46</v>
      </c>
      <c r="AQ122" s="27">
        <v>0</v>
      </c>
      <c r="AR122" s="27">
        <v>46</v>
      </c>
      <c r="AS122" s="27">
        <v>2</v>
      </c>
      <c r="AU122" s="19" t="s">
        <v>85</v>
      </c>
      <c r="AV122" s="37">
        <v>614</v>
      </c>
      <c r="AW122" s="27">
        <v>54</v>
      </c>
      <c r="AX122" s="27">
        <v>14</v>
      </c>
      <c r="AY122" s="27">
        <v>4</v>
      </c>
      <c r="AZ122" s="27">
        <v>0</v>
      </c>
      <c r="BA122" s="27">
        <v>72</v>
      </c>
      <c r="BB122" s="27">
        <v>38</v>
      </c>
      <c r="BC122" s="27">
        <v>30</v>
      </c>
      <c r="BD122" s="27">
        <v>41</v>
      </c>
      <c r="BE122" s="27">
        <v>1</v>
      </c>
      <c r="BF122" s="27">
        <v>0</v>
      </c>
      <c r="BG122" s="27">
        <v>5</v>
      </c>
      <c r="BH122" s="27">
        <v>22</v>
      </c>
    </row>
    <row r="123" spans="1:60" s="18" customFormat="1" ht="12.75" customHeight="1">
      <c r="A123" s="19" t="s">
        <v>86</v>
      </c>
      <c r="B123" s="37">
        <v>613</v>
      </c>
      <c r="C123" s="27">
        <v>1102</v>
      </c>
      <c r="D123" s="1406"/>
      <c r="E123" s="27">
        <v>557</v>
      </c>
      <c r="F123" s="27">
        <v>560</v>
      </c>
      <c r="G123" s="1406"/>
      <c r="H123" s="27">
        <v>269</v>
      </c>
      <c r="I123" s="27">
        <v>401</v>
      </c>
      <c r="J123" s="1406"/>
      <c r="K123" s="27">
        <v>194</v>
      </c>
      <c r="L123" s="27">
        <v>328</v>
      </c>
      <c r="M123" s="1406"/>
      <c r="N123" s="27">
        <v>140</v>
      </c>
      <c r="O123" s="27">
        <v>2391</v>
      </c>
      <c r="P123" s="27">
        <v>1160</v>
      </c>
      <c r="R123" s="19" t="s">
        <v>86</v>
      </c>
      <c r="S123" s="27">
        <v>613</v>
      </c>
      <c r="T123" s="27">
        <v>91</v>
      </c>
      <c r="U123" s="1406"/>
      <c r="V123" s="27">
        <v>49</v>
      </c>
      <c r="W123" s="27">
        <v>17</v>
      </c>
      <c r="X123" s="1406"/>
      <c r="Y123" s="27">
        <v>9</v>
      </c>
      <c r="Z123" s="27">
        <v>80</v>
      </c>
      <c r="AA123" s="1406"/>
      <c r="AB123" s="27">
        <v>51</v>
      </c>
      <c r="AC123" s="27">
        <v>86</v>
      </c>
      <c r="AD123" s="1406"/>
      <c r="AE123" s="27">
        <v>37</v>
      </c>
      <c r="AF123" s="27">
        <v>274</v>
      </c>
      <c r="AG123" s="27">
        <v>146</v>
      </c>
      <c r="AH123" s="33"/>
      <c r="AI123" s="19" t="s">
        <v>86</v>
      </c>
      <c r="AJ123" s="37">
        <v>613</v>
      </c>
      <c r="AK123" s="27">
        <v>19</v>
      </c>
      <c r="AL123" s="27">
        <v>13</v>
      </c>
      <c r="AM123" s="27">
        <v>12</v>
      </c>
      <c r="AN123" s="27">
        <v>11</v>
      </c>
      <c r="AO123" s="27">
        <v>55</v>
      </c>
      <c r="AP123" s="27">
        <v>37</v>
      </c>
      <c r="AQ123" s="27">
        <v>10</v>
      </c>
      <c r="AR123" s="27">
        <v>47</v>
      </c>
      <c r="AS123" s="27">
        <v>10</v>
      </c>
      <c r="AU123" s="19" t="s">
        <v>86</v>
      </c>
      <c r="AV123" s="37">
        <v>613</v>
      </c>
      <c r="AW123" s="27">
        <v>52</v>
      </c>
      <c r="AX123" s="27">
        <v>15</v>
      </c>
      <c r="AY123" s="27">
        <v>2</v>
      </c>
      <c r="AZ123" s="27">
        <v>3</v>
      </c>
      <c r="BA123" s="27">
        <v>72</v>
      </c>
      <c r="BB123" s="27">
        <v>22</v>
      </c>
      <c r="BC123" s="27">
        <v>29</v>
      </c>
      <c r="BD123" s="27">
        <v>42</v>
      </c>
      <c r="BE123" s="27">
        <v>1</v>
      </c>
      <c r="BF123" s="27">
        <v>0</v>
      </c>
      <c r="BG123" s="27">
        <v>2</v>
      </c>
      <c r="BH123" s="27">
        <v>1</v>
      </c>
    </row>
    <row r="124" spans="1:60" s="18" customFormat="1" ht="12.75" customHeight="1">
      <c r="A124" s="19" t="s">
        <v>163</v>
      </c>
      <c r="B124" s="37">
        <v>617</v>
      </c>
      <c r="C124" s="27">
        <v>0</v>
      </c>
      <c r="D124" s="1406"/>
      <c r="E124" s="27">
        <v>0</v>
      </c>
      <c r="F124" s="27">
        <v>700</v>
      </c>
      <c r="G124" s="1406"/>
      <c r="H124" s="27">
        <v>345</v>
      </c>
      <c r="I124" s="27">
        <v>405</v>
      </c>
      <c r="J124" s="1406"/>
      <c r="K124" s="27">
        <v>211</v>
      </c>
      <c r="L124" s="27">
        <v>385</v>
      </c>
      <c r="M124" s="1406"/>
      <c r="N124" s="27">
        <v>198</v>
      </c>
      <c r="O124" s="27">
        <v>1490</v>
      </c>
      <c r="P124" s="27">
        <v>754</v>
      </c>
      <c r="R124" s="19" t="s">
        <v>163</v>
      </c>
      <c r="S124" s="27">
        <v>617</v>
      </c>
      <c r="T124" s="27">
        <v>0</v>
      </c>
      <c r="U124" s="1406"/>
      <c r="V124" s="27">
        <v>0</v>
      </c>
      <c r="W124" s="27">
        <v>122</v>
      </c>
      <c r="X124" s="1406"/>
      <c r="Y124" s="27">
        <v>56</v>
      </c>
      <c r="Z124" s="27">
        <v>59</v>
      </c>
      <c r="AA124" s="1406"/>
      <c r="AB124" s="27">
        <v>32</v>
      </c>
      <c r="AC124" s="27">
        <v>58</v>
      </c>
      <c r="AD124" s="1406"/>
      <c r="AE124" s="27">
        <v>30</v>
      </c>
      <c r="AF124" s="27">
        <v>239</v>
      </c>
      <c r="AG124" s="27">
        <v>118</v>
      </c>
      <c r="AH124" s="33"/>
      <c r="AI124" s="19" t="s">
        <v>163</v>
      </c>
      <c r="AJ124" s="37">
        <v>617</v>
      </c>
      <c r="AK124" s="27">
        <v>0</v>
      </c>
      <c r="AL124" s="27">
        <v>12</v>
      </c>
      <c r="AM124" s="27">
        <v>9</v>
      </c>
      <c r="AN124" s="27">
        <v>8</v>
      </c>
      <c r="AO124" s="27">
        <v>29</v>
      </c>
      <c r="AP124" s="27">
        <v>27</v>
      </c>
      <c r="AQ124" s="27">
        <v>3</v>
      </c>
      <c r="AR124" s="27">
        <v>30</v>
      </c>
      <c r="AS124" s="27">
        <v>5</v>
      </c>
      <c r="AU124" s="19" t="s">
        <v>163</v>
      </c>
      <c r="AV124" s="37">
        <v>617</v>
      </c>
      <c r="AW124" s="27">
        <v>33</v>
      </c>
      <c r="AX124" s="27">
        <v>14</v>
      </c>
      <c r="AY124" s="27">
        <v>0</v>
      </c>
      <c r="AZ124" s="27">
        <v>6</v>
      </c>
      <c r="BA124" s="27">
        <v>53</v>
      </c>
      <c r="BB124" s="27">
        <v>17</v>
      </c>
      <c r="BC124" s="27">
        <v>21</v>
      </c>
      <c r="BD124" s="27">
        <v>28</v>
      </c>
      <c r="BE124" s="27">
        <v>4</v>
      </c>
      <c r="BF124" s="27">
        <v>0</v>
      </c>
      <c r="BG124" s="27">
        <v>4</v>
      </c>
      <c r="BH124" s="27">
        <v>7</v>
      </c>
    </row>
    <row r="125" spans="1:60" s="18" customFormat="1" ht="12.75" customHeight="1">
      <c r="A125" s="20" t="s">
        <v>88</v>
      </c>
      <c r="B125" s="37"/>
      <c r="C125" s="27"/>
      <c r="D125" s="1406"/>
      <c r="E125" s="27"/>
      <c r="F125" s="27"/>
      <c r="G125" s="1406"/>
      <c r="H125" s="27"/>
      <c r="I125" s="27"/>
      <c r="J125" s="1406"/>
      <c r="K125" s="27"/>
      <c r="L125" s="27"/>
      <c r="M125" s="1406"/>
      <c r="N125" s="27"/>
      <c r="O125" s="27"/>
      <c r="P125" s="27"/>
      <c r="R125" s="20" t="s">
        <v>88</v>
      </c>
      <c r="S125" s="27"/>
      <c r="T125" s="27"/>
      <c r="U125" s="1406"/>
      <c r="V125" s="27"/>
      <c r="W125" s="27"/>
      <c r="X125" s="1406"/>
      <c r="Y125" s="27"/>
      <c r="Z125" s="27"/>
      <c r="AA125" s="1406"/>
      <c r="AB125" s="27"/>
      <c r="AC125" s="27"/>
      <c r="AD125" s="1406"/>
      <c r="AE125" s="27"/>
      <c r="AF125" s="27"/>
      <c r="AG125" s="27"/>
      <c r="AH125" s="33"/>
      <c r="AI125" s="20" t="s">
        <v>88</v>
      </c>
      <c r="AJ125" s="37"/>
      <c r="AK125" s="27"/>
      <c r="AL125" s="27"/>
      <c r="AM125" s="27"/>
      <c r="AN125" s="27"/>
      <c r="AO125" s="27"/>
      <c r="AP125" s="27"/>
      <c r="AQ125" s="27"/>
      <c r="AR125" s="27"/>
      <c r="AS125" s="27"/>
      <c r="AU125" s="20" t="s">
        <v>88</v>
      </c>
      <c r="AV125" s="3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</row>
    <row r="126" spans="1:60" s="18" customFormat="1" ht="12.75" customHeight="1">
      <c r="A126" s="19" t="s">
        <v>89</v>
      </c>
      <c r="B126" s="37">
        <v>205</v>
      </c>
      <c r="C126" s="27">
        <v>0</v>
      </c>
      <c r="D126" s="1406"/>
      <c r="E126" s="27">
        <v>0</v>
      </c>
      <c r="F126" s="27">
        <v>2881</v>
      </c>
      <c r="G126" s="1406"/>
      <c r="H126" s="27">
        <v>1582</v>
      </c>
      <c r="I126" s="27">
        <v>2058</v>
      </c>
      <c r="J126" s="1406"/>
      <c r="K126" s="27">
        <v>1175</v>
      </c>
      <c r="L126" s="27">
        <v>1275</v>
      </c>
      <c r="M126" s="1406"/>
      <c r="N126" s="27">
        <v>667</v>
      </c>
      <c r="O126" s="27">
        <v>6214</v>
      </c>
      <c r="P126" s="27">
        <v>3424</v>
      </c>
      <c r="R126" s="19" t="s">
        <v>89</v>
      </c>
      <c r="S126" s="27">
        <v>205</v>
      </c>
      <c r="T126" s="27">
        <v>0</v>
      </c>
      <c r="U126" s="1406"/>
      <c r="V126" s="27">
        <v>0</v>
      </c>
      <c r="W126" s="27">
        <v>365</v>
      </c>
      <c r="X126" s="1406"/>
      <c r="Y126" s="27">
        <v>207</v>
      </c>
      <c r="Z126" s="27">
        <v>233</v>
      </c>
      <c r="AA126" s="1406"/>
      <c r="AB126" s="27">
        <v>129</v>
      </c>
      <c r="AC126" s="27">
        <v>337</v>
      </c>
      <c r="AD126" s="1406"/>
      <c r="AE126" s="27">
        <v>203</v>
      </c>
      <c r="AF126" s="27">
        <v>935</v>
      </c>
      <c r="AG126" s="27">
        <v>539</v>
      </c>
      <c r="AH126" s="33"/>
      <c r="AI126" s="19" t="s">
        <v>89</v>
      </c>
      <c r="AJ126" s="37">
        <v>205</v>
      </c>
      <c r="AK126" s="27">
        <v>0</v>
      </c>
      <c r="AL126" s="27">
        <v>53</v>
      </c>
      <c r="AM126" s="27">
        <v>38</v>
      </c>
      <c r="AN126" s="27">
        <v>30</v>
      </c>
      <c r="AO126" s="27">
        <v>121</v>
      </c>
      <c r="AP126" s="27">
        <v>119</v>
      </c>
      <c r="AQ126" s="27">
        <v>33</v>
      </c>
      <c r="AR126" s="27">
        <v>152</v>
      </c>
      <c r="AS126" s="27">
        <v>20</v>
      </c>
      <c r="AU126" s="19" t="s">
        <v>89</v>
      </c>
      <c r="AV126" s="37">
        <v>205</v>
      </c>
      <c r="AW126" s="27">
        <v>142</v>
      </c>
      <c r="AX126" s="27">
        <v>90</v>
      </c>
      <c r="AY126" s="27">
        <v>2</v>
      </c>
      <c r="AZ126" s="27">
        <v>1</v>
      </c>
      <c r="BA126" s="27">
        <v>235</v>
      </c>
      <c r="BB126" s="27">
        <v>98</v>
      </c>
      <c r="BC126" s="27">
        <v>81</v>
      </c>
      <c r="BD126" s="27">
        <v>108</v>
      </c>
      <c r="BE126" s="27">
        <v>5</v>
      </c>
      <c r="BF126" s="27">
        <v>41</v>
      </c>
      <c r="BG126" s="27">
        <v>5</v>
      </c>
      <c r="BH126" s="27">
        <v>33</v>
      </c>
    </row>
    <row r="127" spans="1:60" s="18" customFormat="1" ht="12.75" customHeight="1">
      <c r="A127" s="19" t="s">
        <v>90</v>
      </c>
      <c r="B127" s="37">
        <v>208</v>
      </c>
      <c r="C127" s="27">
        <v>2937</v>
      </c>
      <c r="D127" s="1406"/>
      <c r="E127" s="27">
        <v>1569</v>
      </c>
      <c r="F127" s="27">
        <v>1866</v>
      </c>
      <c r="G127" s="1406"/>
      <c r="H127" s="27">
        <v>1004</v>
      </c>
      <c r="I127" s="27">
        <v>1384</v>
      </c>
      <c r="J127" s="1406"/>
      <c r="K127" s="27">
        <v>772</v>
      </c>
      <c r="L127" s="27">
        <v>923</v>
      </c>
      <c r="M127" s="1406"/>
      <c r="N127" s="27">
        <v>470</v>
      </c>
      <c r="O127" s="27">
        <v>7110</v>
      </c>
      <c r="P127" s="27">
        <v>3815</v>
      </c>
      <c r="R127" s="19" t="s">
        <v>90</v>
      </c>
      <c r="S127" s="27">
        <v>208</v>
      </c>
      <c r="T127" s="27">
        <v>647</v>
      </c>
      <c r="U127" s="1406"/>
      <c r="V127" s="27">
        <v>337</v>
      </c>
      <c r="W127" s="27">
        <v>437</v>
      </c>
      <c r="X127" s="1406"/>
      <c r="Y127" s="27">
        <v>246</v>
      </c>
      <c r="Z127" s="27">
        <v>214</v>
      </c>
      <c r="AA127" s="1406"/>
      <c r="AB127" s="27">
        <v>137</v>
      </c>
      <c r="AC127" s="27">
        <v>241</v>
      </c>
      <c r="AD127" s="1406"/>
      <c r="AE127" s="27">
        <v>123</v>
      </c>
      <c r="AF127" s="27">
        <v>1539</v>
      </c>
      <c r="AG127" s="27">
        <v>843</v>
      </c>
      <c r="AH127" s="33"/>
      <c r="AI127" s="19" t="s">
        <v>90</v>
      </c>
      <c r="AJ127" s="37">
        <v>208</v>
      </c>
      <c r="AK127" s="27">
        <v>55</v>
      </c>
      <c r="AL127" s="27">
        <v>38</v>
      </c>
      <c r="AM127" s="27">
        <v>31</v>
      </c>
      <c r="AN127" s="27">
        <v>23</v>
      </c>
      <c r="AO127" s="27">
        <v>147</v>
      </c>
      <c r="AP127" s="27">
        <v>101</v>
      </c>
      <c r="AQ127" s="27">
        <v>25</v>
      </c>
      <c r="AR127" s="27">
        <v>126</v>
      </c>
      <c r="AS127" s="27">
        <v>16</v>
      </c>
      <c r="AU127" s="19" t="s">
        <v>90</v>
      </c>
      <c r="AV127" s="37">
        <v>208</v>
      </c>
      <c r="AW127" s="27">
        <v>100</v>
      </c>
      <c r="AX127" s="27">
        <v>99</v>
      </c>
      <c r="AY127" s="27">
        <v>0</v>
      </c>
      <c r="AZ127" s="27">
        <v>0</v>
      </c>
      <c r="BA127" s="27">
        <v>199</v>
      </c>
      <c r="BB127" s="27">
        <v>94</v>
      </c>
      <c r="BC127" s="27">
        <v>77</v>
      </c>
      <c r="BD127" s="27">
        <v>118</v>
      </c>
      <c r="BE127" s="27">
        <v>1</v>
      </c>
      <c r="BF127" s="27">
        <v>3</v>
      </c>
      <c r="BG127" s="27">
        <v>43</v>
      </c>
      <c r="BH127" s="27">
        <v>2</v>
      </c>
    </row>
    <row r="128" spans="1:60" s="18" customFormat="1" ht="12.75" customHeight="1">
      <c r="A128" s="19" t="s">
        <v>91</v>
      </c>
      <c r="B128" s="37">
        <v>201</v>
      </c>
      <c r="C128" s="27">
        <v>1414</v>
      </c>
      <c r="D128" s="1406"/>
      <c r="E128" s="27">
        <v>701</v>
      </c>
      <c r="F128" s="27">
        <v>1815</v>
      </c>
      <c r="G128" s="1406"/>
      <c r="H128" s="27">
        <v>958</v>
      </c>
      <c r="I128" s="27">
        <v>1500</v>
      </c>
      <c r="J128" s="1406"/>
      <c r="K128" s="27">
        <v>798</v>
      </c>
      <c r="L128" s="27">
        <v>1934</v>
      </c>
      <c r="M128" s="1406"/>
      <c r="N128" s="27">
        <v>1031</v>
      </c>
      <c r="O128" s="27">
        <v>6663</v>
      </c>
      <c r="P128" s="27">
        <v>3488</v>
      </c>
      <c r="R128" s="19" t="s">
        <v>91</v>
      </c>
      <c r="S128" s="27">
        <v>201</v>
      </c>
      <c r="T128" s="27">
        <v>0</v>
      </c>
      <c r="U128" s="1406"/>
      <c r="V128" s="27">
        <v>0</v>
      </c>
      <c r="W128" s="27">
        <v>381</v>
      </c>
      <c r="X128" s="1406"/>
      <c r="Y128" s="27">
        <v>194</v>
      </c>
      <c r="Z128" s="27">
        <v>22</v>
      </c>
      <c r="AA128" s="1406"/>
      <c r="AB128" s="27">
        <v>12</v>
      </c>
      <c r="AC128" s="27">
        <v>759</v>
      </c>
      <c r="AD128" s="1406"/>
      <c r="AE128" s="27">
        <v>387</v>
      </c>
      <c r="AF128" s="27">
        <v>1162</v>
      </c>
      <c r="AG128" s="27">
        <v>593</v>
      </c>
      <c r="AH128" s="33"/>
      <c r="AI128" s="19" t="s">
        <v>91</v>
      </c>
      <c r="AJ128" s="37">
        <v>201</v>
      </c>
      <c r="AK128" s="27">
        <v>23</v>
      </c>
      <c r="AL128" s="27">
        <v>28</v>
      </c>
      <c r="AM128" s="27">
        <v>24</v>
      </c>
      <c r="AN128" s="27">
        <v>30</v>
      </c>
      <c r="AO128" s="27">
        <v>105</v>
      </c>
      <c r="AP128" s="27">
        <v>76</v>
      </c>
      <c r="AQ128" s="27">
        <v>8</v>
      </c>
      <c r="AR128" s="27">
        <v>84</v>
      </c>
      <c r="AS128" s="27">
        <v>5</v>
      </c>
      <c r="AU128" s="19" t="s">
        <v>91</v>
      </c>
      <c r="AV128" s="37">
        <v>201</v>
      </c>
      <c r="AW128" s="27">
        <v>155</v>
      </c>
      <c r="AX128" s="27">
        <v>3</v>
      </c>
      <c r="AY128" s="27">
        <v>0</v>
      </c>
      <c r="AZ128" s="27">
        <v>0</v>
      </c>
      <c r="BA128" s="27">
        <v>158</v>
      </c>
      <c r="BB128" s="27">
        <v>119</v>
      </c>
      <c r="BC128" s="27">
        <v>61</v>
      </c>
      <c r="BD128" s="27">
        <v>81</v>
      </c>
      <c r="BE128" s="27">
        <v>9</v>
      </c>
      <c r="BF128" s="27">
        <v>7</v>
      </c>
      <c r="BG128" s="27">
        <v>96</v>
      </c>
      <c r="BH128" s="27">
        <v>12</v>
      </c>
    </row>
    <row r="129" spans="1:68" s="18" customFormat="1" ht="12.75" customHeight="1">
      <c r="A129" s="19" t="s">
        <v>92</v>
      </c>
      <c r="B129" s="37">
        <v>220</v>
      </c>
      <c r="C129" s="27">
        <v>5664</v>
      </c>
      <c r="D129" s="1406"/>
      <c r="E129" s="27">
        <v>3125</v>
      </c>
      <c r="F129" s="27">
        <v>4161</v>
      </c>
      <c r="G129" s="1406"/>
      <c r="H129" s="27">
        <v>2250</v>
      </c>
      <c r="I129" s="27">
        <v>3399</v>
      </c>
      <c r="J129" s="1406"/>
      <c r="K129" s="27">
        <v>1806</v>
      </c>
      <c r="L129" s="27">
        <v>2889</v>
      </c>
      <c r="M129" s="1406"/>
      <c r="N129" s="27">
        <v>1573</v>
      </c>
      <c r="O129" s="27">
        <v>16113</v>
      </c>
      <c r="P129" s="27">
        <v>8754</v>
      </c>
      <c r="R129" s="19" t="s">
        <v>92</v>
      </c>
      <c r="S129" s="27">
        <v>220</v>
      </c>
      <c r="T129" s="27">
        <v>752</v>
      </c>
      <c r="U129" s="1406"/>
      <c r="V129" s="27">
        <v>413</v>
      </c>
      <c r="W129" s="27">
        <v>638</v>
      </c>
      <c r="X129" s="1406"/>
      <c r="Y129" s="27">
        <v>363</v>
      </c>
      <c r="Z129" s="27">
        <v>455</v>
      </c>
      <c r="AA129" s="1406"/>
      <c r="AB129" s="27">
        <v>247</v>
      </c>
      <c r="AC129" s="27">
        <v>1040</v>
      </c>
      <c r="AD129" s="1406"/>
      <c r="AE129" s="27">
        <v>561</v>
      </c>
      <c r="AF129" s="27">
        <v>2885</v>
      </c>
      <c r="AG129" s="27">
        <v>1584</v>
      </c>
      <c r="AH129" s="33"/>
      <c r="AI129" s="19" t="s">
        <v>92</v>
      </c>
      <c r="AJ129" s="37">
        <v>220</v>
      </c>
      <c r="AK129" s="27">
        <v>108</v>
      </c>
      <c r="AL129" s="27">
        <v>84</v>
      </c>
      <c r="AM129" s="27">
        <v>72</v>
      </c>
      <c r="AN129" s="27">
        <v>65</v>
      </c>
      <c r="AO129" s="27">
        <v>329</v>
      </c>
      <c r="AP129" s="27">
        <v>224</v>
      </c>
      <c r="AQ129" s="27">
        <v>56</v>
      </c>
      <c r="AR129" s="27">
        <v>280</v>
      </c>
      <c r="AS129" s="27">
        <v>40</v>
      </c>
      <c r="AU129" s="19" t="s">
        <v>92</v>
      </c>
      <c r="AV129" s="37">
        <v>220</v>
      </c>
      <c r="AW129" s="27">
        <v>226</v>
      </c>
      <c r="AX129" s="27">
        <v>217</v>
      </c>
      <c r="AY129" s="27">
        <v>43</v>
      </c>
      <c r="AZ129" s="27">
        <v>2</v>
      </c>
      <c r="BA129" s="27">
        <v>488</v>
      </c>
      <c r="BB129" s="27">
        <v>240</v>
      </c>
      <c r="BC129" s="27">
        <v>181</v>
      </c>
      <c r="BD129" s="27">
        <v>260</v>
      </c>
      <c r="BE129" s="27">
        <v>11</v>
      </c>
      <c r="BF129" s="27">
        <v>36</v>
      </c>
      <c r="BG129" s="27">
        <v>57</v>
      </c>
      <c r="BH129" s="27">
        <v>65</v>
      </c>
    </row>
    <row r="130" spans="1:68" s="18" customFormat="1" ht="12.75" customHeight="1">
      <c r="A130" s="19" t="s">
        <v>93</v>
      </c>
      <c r="B130" s="37">
        <v>219</v>
      </c>
      <c r="C130" s="27">
        <v>679</v>
      </c>
      <c r="D130" s="1406"/>
      <c r="E130" s="27">
        <v>363</v>
      </c>
      <c r="F130" s="27">
        <v>332</v>
      </c>
      <c r="G130" s="1406"/>
      <c r="H130" s="27">
        <v>191</v>
      </c>
      <c r="I130" s="27">
        <v>212</v>
      </c>
      <c r="J130" s="1406"/>
      <c r="K130" s="27">
        <v>96</v>
      </c>
      <c r="L130" s="27">
        <v>139</v>
      </c>
      <c r="M130" s="1406"/>
      <c r="N130" s="27">
        <v>56</v>
      </c>
      <c r="O130" s="27">
        <v>1362</v>
      </c>
      <c r="P130" s="27">
        <v>706</v>
      </c>
      <c r="R130" s="19" t="s">
        <v>93</v>
      </c>
      <c r="S130" s="27">
        <v>219</v>
      </c>
      <c r="T130" s="27">
        <v>145</v>
      </c>
      <c r="U130" s="1406"/>
      <c r="V130" s="27">
        <v>79</v>
      </c>
      <c r="W130" s="27">
        <v>54</v>
      </c>
      <c r="X130" s="1406"/>
      <c r="Y130" s="27">
        <v>33</v>
      </c>
      <c r="Z130" s="27">
        <v>11</v>
      </c>
      <c r="AA130" s="1406"/>
      <c r="AB130" s="27">
        <v>4</v>
      </c>
      <c r="AC130" s="27">
        <v>38</v>
      </c>
      <c r="AD130" s="1406"/>
      <c r="AE130" s="27">
        <v>20</v>
      </c>
      <c r="AF130" s="27">
        <v>248</v>
      </c>
      <c r="AG130" s="27">
        <v>136</v>
      </c>
      <c r="AH130" s="33"/>
      <c r="AI130" s="19" t="s">
        <v>93</v>
      </c>
      <c r="AJ130" s="37">
        <v>219</v>
      </c>
      <c r="AK130" s="27">
        <v>12</v>
      </c>
      <c r="AL130" s="27">
        <v>8</v>
      </c>
      <c r="AM130" s="27">
        <v>6</v>
      </c>
      <c r="AN130" s="27">
        <v>4</v>
      </c>
      <c r="AO130" s="27">
        <v>30</v>
      </c>
      <c r="AP130" s="27">
        <v>16</v>
      </c>
      <c r="AQ130" s="27">
        <v>13</v>
      </c>
      <c r="AR130" s="27">
        <v>29</v>
      </c>
      <c r="AS130" s="27">
        <v>5</v>
      </c>
      <c r="AU130" s="19" t="s">
        <v>93</v>
      </c>
      <c r="AV130" s="37">
        <v>219</v>
      </c>
      <c r="AW130" s="27">
        <v>30</v>
      </c>
      <c r="AX130" s="27">
        <v>16</v>
      </c>
      <c r="AY130" s="27">
        <v>0</v>
      </c>
      <c r="AZ130" s="27">
        <v>0</v>
      </c>
      <c r="BA130" s="27">
        <v>46</v>
      </c>
      <c r="BB130" s="27">
        <v>24</v>
      </c>
      <c r="BC130" s="27">
        <v>22</v>
      </c>
      <c r="BD130" s="27">
        <v>24</v>
      </c>
      <c r="BE130" s="27">
        <v>0</v>
      </c>
      <c r="BF130" s="27">
        <v>0</v>
      </c>
      <c r="BG130" s="27">
        <v>4</v>
      </c>
      <c r="BH130" s="27">
        <v>6</v>
      </c>
    </row>
    <row r="131" spans="1:68" s="18" customFormat="1" ht="12.75" customHeight="1">
      <c r="A131" s="20" t="s">
        <v>94</v>
      </c>
      <c r="B131" s="37"/>
      <c r="C131" s="27"/>
      <c r="D131" s="1406"/>
      <c r="E131" s="27"/>
      <c r="F131" s="27"/>
      <c r="G131" s="1406"/>
      <c r="H131" s="27"/>
      <c r="I131" s="27"/>
      <c r="J131" s="1406"/>
      <c r="K131" s="27"/>
      <c r="L131" s="27"/>
      <c r="M131" s="1406"/>
      <c r="N131" s="27"/>
      <c r="O131" s="27"/>
      <c r="P131" s="27"/>
      <c r="R131" s="20" t="s">
        <v>94</v>
      </c>
      <c r="S131" s="27"/>
      <c r="T131" s="27"/>
      <c r="U131" s="1406"/>
      <c r="V131" s="27"/>
      <c r="W131" s="27"/>
      <c r="X131" s="1406"/>
      <c r="Y131" s="27"/>
      <c r="Z131" s="27"/>
      <c r="AA131" s="1406"/>
      <c r="AB131" s="27"/>
      <c r="AC131" s="27"/>
      <c r="AD131" s="1406"/>
      <c r="AE131" s="27"/>
      <c r="AF131" s="27"/>
      <c r="AG131" s="27"/>
      <c r="AH131" s="33"/>
      <c r="AI131" s="20" t="s">
        <v>94</v>
      </c>
      <c r="AJ131" s="37"/>
      <c r="AK131" s="27"/>
      <c r="AL131" s="27"/>
      <c r="AM131" s="27"/>
      <c r="AN131" s="27"/>
      <c r="AO131" s="27"/>
      <c r="AP131" s="27"/>
      <c r="AQ131" s="27"/>
      <c r="AR131" s="27"/>
      <c r="AS131" s="27"/>
      <c r="AU131" s="20" t="s">
        <v>94</v>
      </c>
      <c r="AV131" s="3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</row>
    <row r="132" spans="1:68" s="18" customFormat="1" ht="12.75" customHeight="1">
      <c r="A132" s="19" t="s">
        <v>95</v>
      </c>
      <c r="B132" s="37">
        <v>221</v>
      </c>
      <c r="C132" s="27">
        <v>184</v>
      </c>
      <c r="D132" s="1406"/>
      <c r="E132" s="27">
        <v>79</v>
      </c>
      <c r="F132" s="27">
        <v>128</v>
      </c>
      <c r="G132" s="1406"/>
      <c r="H132" s="27">
        <v>41</v>
      </c>
      <c r="I132" s="27">
        <v>104</v>
      </c>
      <c r="J132" s="1406"/>
      <c r="K132" s="27">
        <v>39</v>
      </c>
      <c r="L132" s="27">
        <v>61</v>
      </c>
      <c r="M132" s="1406"/>
      <c r="N132" s="27">
        <v>20</v>
      </c>
      <c r="O132" s="27">
        <v>477</v>
      </c>
      <c r="P132" s="27">
        <v>179</v>
      </c>
      <c r="R132" s="19" t="s">
        <v>95</v>
      </c>
      <c r="S132" s="27">
        <v>221</v>
      </c>
      <c r="T132" s="27">
        <v>30</v>
      </c>
      <c r="U132" s="1406"/>
      <c r="V132" s="27">
        <v>19</v>
      </c>
      <c r="W132" s="27">
        <v>28</v>
      </c>
      <c r="X132" s="1406"/>
      <c r="Y132" s="27">
        <v>8</v>
      </c>
      <c r="Z132" s="27">
        <v>10</v>
      </c>
      <c r="AA132" s="1406"/>
      <c r="AB132" s="27">
        <v>2</v>
      </c>
      <c r="AC132" s="27">
        <v>18</v>
      </c>
      <c r="AD132" s="1406"/>
      <c r="AE132" s="27">
        <v>5</v>
      </c>
      <c r="AF132" s="27">
        <v>86</v>
      </c>
      <c r="AG132" s="27">
        <v>34</v>
      </c>
      <c r="AH132" s="33"/>
      <c r="AI132" s="19" t="s">
        <v>95</v>
      </c>
      <c r="AJ132" s="37">
        <v>221</v>
      </c>
      <c r="AK132" s="27">
        <v>4</v>
      </c>
      <c r="AL132" s="27">
        <v>2</v>
      </c>
      <c r="AM132" s="27">
        <v>2</v>
      </c>
      <c r="AN132" s="27">
        <v>2</v>
      </c>
      <c r="AO132" s="27">
        <v>10</v>
      </c>
      <c r="AP132" s="27">
        <v>12</v>
      </c>
      <c r="AQ132" s="27">
        <v>0</v>
      </c>
      <c r="AR132" s="27">
        <v>12</v>
      </c>
      <c r="AS132" s="27">
        <v>2</v>
      </c>
      <c r="AU132" s="19" t="s">
        <v>95</v>
      </c>
      <c r="AV132" s="37">
        <v>221</v>
      </c>
      <c r="AW132" s="27">
        <v>16</v>
      </c>
      <c r="AX132" s="27">
        <v>4</v>
      </c>
      <c r="AY132" s="27">
        <v>0</v>
      </c>
      <c r="AZ132" s="27">
        <v>0</v>
      </c>
      <c r="BA132" s="27">
        <v>20</v>
      </c>
      <c r="BB132" s="27">
        <v>7</v>
      </c>
      <c r="BC132" s="27">
        <v>7</v>
      </c>
      <c r="BD132" s="27">
        <v>13</v>
      </c>
      <c r="BE132" s="27">
        <v>0</v>
      </c>
      <c r="BF132" s="27">
        <v>0</v>
      </c>
      <c r="BG132" s="27">
        <v>1</v>
      </c>
      <c r="BH132" s="27">
        <v>4</v>
      </c>
    </row>
    <row r="133" spans="1:68" s="18" customFormat="1" ht="12.75" customHeight="1">
      <c r="A133" s="19" t="s">
        <v>96</v>
      </c>
      <c r="B133" s="37">
        <v>216</v>
      </c>
      <c r="C133" s="27">
        <v>865</v>
      </c>
      <c r="D133" s="1406"/>
      <c r="E133" s="27">
        <v>421</v>
      </c>
      <c r="F133" s="27">
        <v>849</v>
      </c>
      <c r="G133" s="1406"/>
      <c r="H133" s="27">
        <v>423</v>
      </c>
      <c r="I133" s="27">
        <v>597</v>
      </c>
      <c r="J133" s="1406"/>
      <c r="K133" s="27">
        <v>286</v>
      </c>
      <c r="L133" s="27">
        <v>378</v>
      </c>
      <c r="M133" s="1406"/>
      <c r="N133" s="27">
        <v>188</v>
      </c>
      <c r="O133" s="27">
        <v>2689</v>
      </c>
      <c r="P133" s="27">
        <v>1318</v>
      </c>
      <c r="R133" s="19" t="s">
        <v>96</v>
      </c>
      <c r="S133" s="27">
        <v>216</v>
      </c>
      <c r="T133" s="27">
        <v>118</v>
      </c>
      <c r="U133" s="1406"/>
      <c r="V133" s="27">
        <v>50</v>
      </c>
      <c r="W133" s="27">
        <v>138</v>
      </c>
      <c r="X133" s="1406"/>
      <c r="Y133" s="27">
        <v>70</v>
      </c>
      <c r="Z133" s="27">
        <v>86</v>
      </c>
      <c r="AA133" s="1406"/>
      <c r="AB133" s="27">
        <v>42</v>
      </c>
      <c r="AC133" s="27">
        <v>131</v>
      </c>
      <c r="AD133" s="1406"/>
      <c r="AE133" s="27">
        <v>71</v>
      </c>
      <c r="AF133" s="27">
        <v>473</v>
      </c>
      <c r="AG133" s="27">
        <v>233</v>
      </c>
      <c r="AH133" s="33"/>
      <c r="AI133" s="19" t="s">
        <v>96</v>
      </c>
      <c r="AJ133" s="37">
        <v>216</v>
      </c>
      <c r="AK133" s="27">
        <v>16</v>
      </c>
      <c r="AL133" s="27">
        <v>16</v>
      </c>
      <c r="AM133" s="27">
        <v>13</v>
      </c>
      <c r="AN133" s="27">
        <v>9</v>
      </c>
      <c r="AO133" s="27">
        <v>54</v>
      </c>
      <c r="AP133" s="27">
        <v>40</v>
      </c>
      <c r="AQ133" s="27">
        <v>7</v>
      </c>
      <c r="AR133" s="27">
        <v>47</v>
      </c>
      <c r="AS133" s="27">
        <v>9</v>
      </c>
      <c r="AU133" s="19" t="s">
        <v>96</v>
      </c>
      <c r="AV133" s="37">
        <v>216</v>
      </c>
      <c r="AW133" s="27">
        <v>53</v>
      </c>
      <c r="AX133" s="27">
        <v>30</v>
      </c>
      <c r="AY133" s="27">
        <v>5</v>
      </c>
      <c r="AZ133" s="27">
        <v>0</v>
      </c>
      <c r="BA133" s="27">
        <v>88</v>
      </c>
      <c r="BB133" s="27">
        <v>50</v>
      </c>
      <c r="BC133" s="27">
        <v>28</v>
      </c>
      <c r="BD133" s="27">
        <v>35</v>
      </c>
      <c r="BE133" s="27">
        <v>2</v>
      </c>
      <c r="BF133" s="27">
        <v>23</v>
      </c>
      <c r="BG133" s="27">
        <v>8</v>
      </c>
      <c r="BH133" s="27">
        <v>9</v>
      </c>
    </row>
    <row r="134" spans="1:68" s="18" customFormat="1" ht="12.75" customHeight="1">
      <c r="A134" s="19" t="s">
        <v>97</v>
      </c>
      <c r="B134" s="37">
        <v>218</v>
      </c>
      <c r="C134" s="27">
        <v>500</v>
      </c>
      <c r="D134" s="1406"/>
      <c r="E134" s="27">
        <v>205</v>
      </c>
      <c r="F134" s="27">
        <v>239</v>
      </c>
      <c r="G134" s="1406"/>
      <c r="H134" s="27">
        <v>89</v>
      </c>
      <c r="I134" s="27">
        <v>207</v>
      </c>
      <c r="J134" s="1406"/>
      <c r="K134" s="27">
        <v>115</v>
      </c>
      <c r="L134" s="27">
        <v>152</v>
      </c>
      <c r="M134" s="1406"/>
      <c r="N134" s="27">
        <v>64</v>
      </c>
      <c r="O134" s="27">
        <v>1098</v>
      </c>
      <c r="P134" s="27">
        <v>473</v>
      </c>
      <c r="R134" s="19" t="s">
        <v>97</v>
      </c>
      <c r="S134" s="27">
        <v>218</v>
      </c>
      <c r="T134" s="27">
        <v>47</v>
      </c>
      <c r="U134" s="1406"/>
      <c r="V134" s="27">
        <v>23</v>
      </c>
      <c r="W134" s="27">
        <v>92</v>
      </c>
      <c r="X134" s="1406"/>
      <c r="Y134" s="27">
        <v>38</v>
      </c>
      <c r="Z134" s="27">
        <v>48</v>
      </c>
      <c r="AA134" s="1406"/>
      <c r="AB134" s="27">
        <v>29</v>
      </c>
      <c r="AC134" s="27">
        <v>73</v>
      </c>
      <c r="AD134" s="1406"/>
      <c r="AE134" s="27">
        <v>39</v>
      </c>
      <c r="AF134" s="27">
        <v>260</v>
      </c>
      <c r="AG134" s="27">
        <v>129</v>
      </c>
      <c r="AH134" s="33"/>
      <c r="AI134" s="19" t="s">
        <v>97</v>
      </c>
      <c r="AJ134" s="37">
        <v>218</v>
      </c>
      <c r="AK134" s="27">
        <v>10</v>
      </c>
      <c r="AL134" s="27">
        <v>6</v>
      </c>
      <c r="AM134" s="27">
        <v>4</v>
      </c>
      <c r="AN134" s="27">
        <v>4</v>
      </c>
      <c r="AO134" s="27">
        <v>24</v>
      </c>
      <c r="AP134" s="27">
        <v>18</v>
      </c>
      <c r="AQ134" s="27">
        <v>4</v>
      </c>
      <c r="AR134" s="27">
        <v>22</v>
      </c>
      <c r="AS134" s="27">
        <v>4</v>
      </c>
      <c r="AU134" s="19" t="s">
        <v>97</v>
      </c>
      <c r="AV134" s="37">
        <v>218</v>
      </c>
      <c r="AW134" s="27">
        <v>30</v>
      </c>
      <c r="AX134" s="27">
        <v>5</v>
      </c>
      <c r="AY134" s="27">
        <v>0</v>
      </c>
      <c r="AZ134" s="27">
        <v>0</v>
      </c>
      <c r="BA134" s="27">
        <v>35</v>
      </c>
      <c r="BB134" s="27">
        <v>20</v>
      </c>
      <c r="BC134" s="27">
        <v>15</v>
      </c>
      <c r="BD134" s="27">
        <v>19</v>
      </c>
      <c r="BE134" s="27">
        <v>1</v>
      </c>
      <c r="BF134" s="27">
        <v>0</v>
      </c>
      <c r="BG134" s="27">
        <v>4</v>
      </c>
      <c r="BH134" s="27">
        <v>0</v>
      </c>
    </row>
    <row r="135" spans="1:68" s="18" customFormat="1" ht="12" customHeight="1">
      <c r="A135" s="20" t="s">
        <v>98</v>
      </c>
      <c r="B135" s="37"/>
      <c r="C135" s="27"/>
      <c r="D135" s="1406"/>
      <c r="E135" s="27"/>
      <c r="F135" s="27"/>
      <c r="G135" s="1406"/>
      <c r="H135" s="27"/>
      <c r="I135" s="27"/>
      <c r="J135" s="1406"/>
      <c r="K135" s="27"/>
      <c r="L135" s="27"/>
      <c r="M135" s="1406"/>
      <c r="N135" s="27"/>
      <c r="O135" s="27"/>
      <c r="P135" s="27"/>
      <c r="R135" s="20" t="s">
        <v>98</v>
      </c>
      <c r="S135" s="27"/>
      <c r="T135" s="27"/>
      <c r="U135" s="1406"/>
      <c r="V135" s="27"/>
      <c r="W135" s="27"/>
      <c r="X135" s="1406"/>
      <c r="Y135" s="27"/>
      <c r="Z135" s="27"/>
      <c r="AA135" s="1406"/>
      <c r="AB135" s="27"/>
      <c r="AC135" s="27"/>
      <c r="AD135" s="1406"/>
      <c r="AE135" s="27"/>
      <c r="AF135" s="27"/>
      <c r="AG135" s="27"/>
      <c r="AH135" s="33"/>
      <c r="AI135" s="20" t="s">
        <v>98</v>
      </c>
      <c r="AJ135" s="37"/>
      <c r="AK135" s="27"/>
      <c r="AL135" s="27"/>
      <c r="AM135" s="27"/>
      <c r="AN135" s="27"/>
      <c r="AO135" s="27"/>
      <c r="AP135" s="27"/>
      <c r="AQ135" s="27"/>
      <c r="AR135" s="27"/>
      <c r="AS135" s="27"/>
      <c r="AU135" s="20" t="s">
        <v>98</v>
      </c>
      <c r="AV135" s="3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</row>
    <row r="136" spans="1:68" s="15" customFormat="1" ht="12.75" customHeight="1">
      <c r="A136" s="19" t="s">
        <v>99</v>
      </c>
      <c r="B136" s="37">
        <v>105</v>
      </c>
      <c r="C136" s="27">
        <v>2201</v>
      </c>
      <c r="D136" s="1406"/>
      <c r="E136" s="27">
        <v>1088</v>
      </c>
      <c r="F136" s="27">
        <v>1977</v>
      </c>
      <c r="G136" s="1406"/>
      <c r="H136" s="27">
        <v>1025</v>
      </c>
      <c r="I136" s="27">
        <v>1302</v>
      </c>
      <c r="J136" s="1406"/>
      <c r="K136" s="27">
        <v>699</v>
      </c>
      <c r="L136" s="27">
        <v>1540</v>
      </c>
      <c r="M136" s="1406"/>
      <c r="N136" s="27">
        <v>843</v>
      </c>
      <c r="O136" s="27">
        <v>7020</v>
      </c>
      <c r="P136" s="27">
        <v>3655</v>
      </c>
      <c r="Q136" s="18"/>
      <c r="R136" s="19" t="s">
        <v>99</v>
      </c>
      <c r="S136" s="27">
        <v>105</v>
      </c>
      <c r="T136" s="27">
        <v>64</v>
      </c>
      <c r="U136" s="1406"/>
      <c r="V136" s="27">
        <v>21</v>
      </c>
      <c r="W136" s="27">
        <v>302</v>
      </c>
      <c r="X136" s="1406"/>
      <c r="Y136" s="27">
        <v>152</v>
      </c>
      <c r="Z136" s="27">
        <v>48</v>
      </c>
      <c r="AA136" s="1406"/>
      <c r="AB136" s="27">
        <v>32</v>
      </c>
      <c r="AC136" s="27">
        <v>277</v>
      </c>
      <c r="AD136" s="1406"/>
      <c r="AE136" s="27">
        <v>148</v>
      </c>
      <c r="AF136" s="27">
        <v>691</v>
      </c>
      <c r="AG136" s="27">
        <v>353</v>
      </c>
      <c r="AH136" s="33"/>
      <c r="AI136" s="19" t="s">
        <v>99</v>
      </c>
      <c r="AJ136" s="37">
        <v>105</v>
      </c>
      <c r="AK136" s="27">
        <v>42</v>
      </c>
      <c r="AL136" s="27">
        <v>39</v>
      </c>
      <c r="AM136" s="27">
        <v>29</v>
      </c>
      <c r="AN136" s="27">
        <v>35</v>
      </c>
      <c r="AO136" s="27">
        <v>145</v>
      </c>
      <c r="AP136" s="27">
        <v>124</v>
      </c>
      <c r="AQ136" s="27">
        <v>17</v>
      </c>
      <c r="AR136" s="27">
        <v>141</v>
      </c>
      <c r="AS136" s="27">
        <v>19</v>
      </c>
      <c r="AT136" s="18"/>
      <c r="AU136" s="19" t="s">
        <v>99</v>
      </c>
      <c r="AV136" s="37">
        <v>105</v>
      </c>
      <c r="AW136" s="27">
        <v>132</v>
      </c>
      <c r="AX136" s="27">
        <v>72</v>
      </c>
      <c r="AY136" s="27">
        <v>5</v>
      </c>
      <c r="AZ136" s="27">
        <v>5</v>
      </c>
      <c r="BA136" s="27">
        <v>214</v>
      </c>
      <c r="BB136" s="27">
        <v>101</v>
      </c>
      <c r="BC136" s="27">
        <v>81</v>
      </c>
      <c r="BD136" s="27">
        <v>125</v>
      </c>
      <c r="BE136" s="27">
        <v>3</v>
      </c>
      <c r="BF136" s="27">
        <v>5</v>
      </c>
      <c r="BG136" s="27">
        <v>9</v>
      </c>
      <c r="BH136" s="27">
        <v>50</v>
      </c>
      <c r="BI136" s="109"/>
      <c r="BJ136" s="33"/>
      <c r="BK136" s="33"/>
      <c r="BL136" s="33"/>
      <c r="BM136" s="33"/>
      <c r="BN136" s="109"/>
      <c r="BO136" s="109"/>
      <c r="BP136" s="109"/>
    </row>
    <row r="137" spans="1:68" s="15" customFormat="1" ht="12.75" customHeight="1">
      <c r="A137" s="19" t="s">
        <v>100</v>
      </c>
      <c r="B137" s="37">
        <v>112</v>
      </c>
      <c r="C137" s="27">
        <v>1614</v>
      </c>
      <c r="D137" s="1406"/>
      <c r="E137" s="27">
        <v>798</v>
      </c>
      <c r="F137" s="27">
        <v>1216</v>
      </c>
      <c r="G137" s="1406"/>
      <c r="H137" s="27">
        <v>603</v>
      </c>
      <c r="I137" s="27">
        <v>1008</v>
      </c>
      <c r="J137" s="1406"/>
      <c r="K137" s="27">
        <v>526</v>
      </c>
      <c r="L137" s="27">
        <v>833</v>
      </c>
      <c r="M137" s="1406"/>
      <c r="N137" s="27">
        <v>414</v>
      </c>
      <c r="O137" s="27">
        <v>4671</v>
      </c>
      <c r="P137" s="27">
        <v>2341</v>
      </c>
      <c r="Q137" s="18"/>
      <c r="R137" s="19" t="s">
        <v>100</v>
      </c>
      <c r="S137" s="27">
        <v>112</v>
      </c>
      <c r="T137" s="27">
        <v>118</v>
      </c>
      <c r="U137" s="1406"/>
      <c r="V137" s="27">
        <v>44</v>
      </c>
      <c r="W137" s="27">
        <v>131</v>
      </c>
      <c r="X137" s="1406"/>
      <c r="Y137" s="27">
        <v>63</v>
      </c>
      <c r="Z137" s="27">
        <v>112</v>
      </c>
      <c r="AA137" s="1406"/>
      <c r="AB137" s="27">
        <v>66</v>
      </c>
      <c r="AC137" s="27">
        <v>118</v>
      </c>
      <c r="AD137" s="1406"/>
      <c r="AE137" s="27">
        <v>62</v>
      </c>
      <c r="AF137" s="27">
        <v>479</v>
      </c>
      <c r="AG137" s="27">
        <v>235</v>
      </c>
      <c r="AH137" s="33"/>
      <c r="AI137" s="19" t="s">
        <v>100</v>
      </c>
      <c r="AJ137" s="37">
        <v>112</v>
      </c>
      <c r="AK137" s="27">
        <v>33</v>
      </c>
      <c r="AL137" s="27">
        <v>26</v>
      </c>
      <c r="AM137" s="27">
        <v>23</v>
      </c>
      <c r="AN137" s="27">
        <v>21</v>
      </c>
      <c r="AO137" s="27">
        <v>103</v>
      </c>
      <c r="AP137" s="27">
        <v>74</v>
      </c>
      <c r="AQ137" s="27">
        <v>21</v>
      </c>
      <c r="AR137" s="27">
        <v>95</v>
      </c>
      <c r="AS137" s="27">
        <v>16</v>
      </c>
      <c r="AT137" s="18"/>
      <c r="AU137" s="19" t="s">
        <v>100</v>
      </c>
      <c r="AV137" s="37">
        <v>112</v>
      </c>
      <c r="AW137" s="27">
        <v>87</v>
      </c>
      <c r="AX137" s="27">
        <v>55</v>
      </c>
      <c r="AY137" s="27">
        <v>6</v>
      </c>
      <c r="AZ137" s="27">
        <v>3</v>
      </c>
      <c r="BA137" s="27">
        <v>151</v>
      </c>
      <c r="BB137" s="27">
        <v>73</v>
      </c>
      <c r="BC137" s="27">
        <v>60</v>
      </c>
      <c r="BD137" s="27">
        <v>82</v>
      </c>
      <c r="BE137" s="27">
        <v>7</v>
      </c>
      <c r="BF137" s="27">
        <v>2</v>
      </c>
      <c r="BG137" s="27">
        <v>4</v>
      </c>
      <c r="BH137" s="27">
        <v>16</v>
      </c>
      <c r="BI137" s="109"/>
      <c r="BJ137" s="109"/>
      <c r="BK137" s="109"/>
      <c r="BL137" s="109"/>
      <c r="BM137" s="109"/>
      <c r="BN137" s="109"/>
      <c r="BO137" s="109"/>
      <c r="BP137" s="109"/>
    </row>
    <row r="138" spans="1:68" s="15" customFormat="1" ht="12.75" customHeight="1">
      <c r="A138" s="19" t="s">
        <v>101</v>
      </c>
      <c r="B138" s="37">
        <v>113</v>
      </c>
      <c r="C138" s="27">
        <v>0</v>
      </c>
      <c r="D138" s="1406"/>
      <c r="E138" s="27">
        <v>0</v>
      </c>
      <c r="F138" s="27">
        <v>1454</v>
      </c>
      <c r="G138" s="1406"/>
      <c r="H138" s="27">
        <v>740</v>
      </c>
      <c r="I138" s="27">
        <v>1206</v>
      </c>
      <c r="J138" s="1406"/>
      <c r="K138" s="27">
        <v>624</v>
      </c>
      <c r="L138" s="27">
        <v>1106</v>
      </c>
      <c r="M138" s="1406"/>
      <c r="N138" s="27">
        <v>565</v>
      </c>
      <c r="O138" s="27">
        <v>3766</v>
      </c>
      <c r="P138" s="27">
        <v>1929</v>
      </c>
      <c r="Q138" s="18"/>
      <c r="R138" s="19" t="s">
        <v>101</v>
      </c>
      <c r="S138" s="27">
        <v>113</v>
      </c>
      <c r="T138" s="27">
        <v>0</v>
      </c>
      <c r="U138" s="1406"/>
      <c r="V138" s="27">
        <v>0</v>
      </c>
      <c r="W138" s="27">
        <v>68</v>
      </c>
      <c r="X138" s="1406"/>
      <c r="Y138" s="27">
        <v>38</v>
      </c>
      <c r="Z138" s="27">
        <v>73</v>
      </c>
      <c r="AA138" s="1406"/>
      <c r="AB138" s="27">
        <v>38</v>
      </c>
      <c r="AC138" s="27">
        <v>185</v>
      </c>
      <c r="AD138" s="1406"/>
      <c r="AE138" s="27">
        <v>99</v>
      </c>
      <c r="AF138" s="27">
        <v>326</v>
      </c>
      <c r="AG138" s="27">
        <v>175</v>
      </c>
      <c r="AH138" s="33"/>
      <c r="AI138" s="19" t="s">
        <v>101</v>
      </c>
      <c r="AJ138" s="37">
        <v>113</v>
      </c>
      <c r="AK138" s="27">
        <v>0</v>
      </c>
      <c r="AL138" s="27">
        <v>29</v>
      </c>
      <c r="AM138" s="27">
        <v>25</v>
      </c>
      <c r="AN138" s="27">
        <v>25</v>
      </c>
      <c r="AO138" s="27">
        <v>79</v>
      </c>
      <c r="AP138" s="27">
        <v>80</v>
      </c>
      <c r="AQ138" s="27">
        <v>3</v>
      </c>
      <c r="AR138" s="27">
        <v>83</v>
      </c>
      <c r="AS138" s="27">
        <v>15</v>
      </c>
      <c r="AT138" s="18"/>
      <c r="AU138" s="19" t="s">
        <v>101</v>
      </c>
      <c r="AV138" s="37">
        <v>113</v>
      </c>
      <c r="AW138" s="27">
        <v>66</v>
      </c>
      <c r="AX138" s="27">
        <v>76</v>
      </c>
      <c r="AY138" s="27">
        <v>0</v>
      </c>
      <c r="AZ138" s="27">
        <v>0</v>
      </c>
      <c r="BA138" s="27">
        <v>142</v>
      </c>
      <c r="BB138" s="27">
        <v>68</v>
      </c>
      <c r="BC138" s="27">
        <v>51</v>
      </c>
      <c r="BD138" s="27">
        <v>83</v>
      </c>
      <c r="BE138" s="27">
        <v>2</v>
      </c>
      <c r="BF138" s="27">
        <v>6</v>
      </c>
      <c r="BG138" s="27">
        <v>0</v>
      </c>
      <c r="BH138" s="27">
        <v>10</v>
      </c>
      <c r="BI138" s="16"/>
      <c r="BJ138" s="18"/>
      <c r="BK138" s="18"/>
      <c r="BL138" s="18"/>
      <c r="BM138" s="18"/>
      <c r="BN138" s="16"/>
      <c r="BO138" s="16"/>
      <c r="BP138" s="16"/>
    </row>
    <row r="139" spans="1:68" s="22" customFormat="1" ht="15" customHeight="1">
      <c r="A139" s="20" t="s">
        <v>102</v>
      </c>
      <c r="B139" s="37"/>
      <c r="C139" s="27"/>
      <c r="D139" s="1406"/>
      <c r="E139" s="27"/>
      <c r="F139" s="27"/>
      <c r="G139" s="1406"/>
      <c r="H139" s="27"/>
      <c r="I139" s="27"/>
      <c r="J139" s="1406"/>
      <c r="K139" s="27"/>
      <c r="L139" s="27"/>
      <c r="M139" s="1406"/>
      <c r="N139" s="27"/>
      <c r="O139" s="27"/>
      <c r="P139" s="27"/>
      <c r="Q139" s="18"/>
      <c r="R139" s="20" t="s">
        <v>102</v>
      </c>
      <c r="S139" s="27"/>
      <c r="T139" s="27"/>
      <c r="U139" s="1406"/>
      <c r="V139" s="27"/>
      <c r="W139" s="27"/>
      <c r="X139" s="1406"/>
      <c r="Y139" s="27"/>
      <c r="Z139" s="27"/>
      <c r="AA139" s="1406"/>
      <c r="AB139" s="27"/>
      <c r="AC139" s="27"/>
      <c r="AD139" s="1406"/>
      <c r="AE139" s="27"/>
      <c r="AF139" s="27"/>
      <c r="AG139" s="27"/>
      <c r="AH139" s="33"/>
      <c r="AI139" s="20" t="s">
        <v>102</v>
      </c>
      <c r="AJ139" s="37"/>
      <c r="AK139" s="27"/>
      <c r="AL139" s="27"/>
      <c r="AM139" s="27"/>
      <c r="AN139" s="27"/>
      <c r="AO139" s="27"/>
      <c r="AP139" s="27"/>
      <c r="AQ139" s="27"/>
      <c r="AR139" s="27"/>
      <c r="AS139" s="27"/>
      <c r="AT139" s="18"/>
      <c r="AU139" s="20" t="s">
        <v>102</v>
      </c>
      <c r="AV139" s="3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J139" s="18"/>
      <c r="BK139" s="18"/>
      <c r="BL139" s="18"/>
      <c r="BM139" s="18"/>
    </row>
    <row r="140" spans="1:68" s="22" customFormat="1">
      <c r="A140" s="19" t="s">
        <v>103</v>
      </c>
      <c r="B140" s="37">
        <v>417</v>
      </c>
      <c r="C140" s="27">
        <v>68</v>
      </c>
      <c r="D140" s="1406"/>
      <c r="E140" s="27">
        <v>24</v>
      </c>
      <c r="F140" s="27">
        <v>73</v>
      </c>
      <c r="G140" s="1406"/>
      <c r="H140" s="27">
        <v>36</v>
      </c>
      <c r="I140" s="27">
        <v>56</v>
      </c>
      <c r="J140" s="1406"/>
      <c r="K140" s="27">
        <v>23</v>
      </c>
      <c r="L140" s="27">
        <v>27</v>
      </c>
      <c r="M140" s="1406"/>
      <c r="N140" s="27">
        <v>15</v>
      </c>
      <c r="O140" s="27">
        <v>224</v>
      </c>
      <c r="P140" s="27">
        <v>98</v>
      </c>
      <c r="Q140" s="18"/>
      <c r="R140" s="19" t="s">
        <v>103</v>
      </c>
      <c r="S140" s="27">
        <v>417</v>
      </c>
      <c r="T140" s="27">
        <v>6</v>
      </c>
      <c r="U140" s="1406"/>
      <c r="V140" s="27">
        <v>3</v>
      </c>
      <c r="W140" s="27">
        <v>6</v>
      </c>
      <c r="X140" s="1406"/>
      <c r="Y140" s="27">
        <v>4</v>
      </c>
      <c r="Z140" s="27">
        <v>6</v>
      </c>
      <c r="AA140" s="1406"/>
      <c r="AB140" s="27">
        <v>5</v>
      </c>
      <c r="AC140" s="27">
        <v>2</v>
      </c>
      <c r="AD140" s="1406"/>
      <c r="AE140" s="27">
        <v>1</v>
      </c>
      <c r="AF140" s="27">
        <v>20</v>
      </c>
      <c r="AG140" s="27">
        <v>13</v>
      </c>
      <c r="AH140" s="33"/>
      <c r="AI140" s="19" t="s">
        <v>103</v>
      </c>
      <c r="AJ140" s="37">
        <v>417</v>
      </c>
      <c r="AK140" s="27">
        <v>1</v>
      </c>
      <c r="AL140" s="27">
        <v>2</v>
      </c>
      <c r="AM140" s="27">
        <v>2</v>
      </c>
      <c r="AN140" s="27">
        <v>1</v>
      </c>
      <c r="AO140" s="27">
        <v>6</v>
      </c>
      <c r="AP140" s="27">
        <v>6</v>
      </c>
      <c r="AQ140" s="27">
        <v>0</v>
      </c>
      <c r="AR140" s="27">
        <v>6</v>
      </c>
      <c r="AS140" s="27">
        <v>1</v>
      </c>
      <c r="AT140" s="18"/>
      <c r="AU140" s="19" t="s">
        <v>103</v>
      </c>
      <c r="AV140" s="37">
        <v>417</v>
      </c>
      <c r="AW140" s="27">
        <v>7</v>
      </c>
      <c r="AX140" s="27">
        <v>3</v>
      </c>
      <c r="AY140" s="27">
        <v>0</v>
      </c>
      <c r="AZ140" s="27">
        <v>0</v>
      </c>
      <c r="BA140" s="27">
        <v>10</v>
      </c>
      <c r="BB140" s="27">
        <v>4</v>
      </c>
      <c r="BC140" s="27">
        <v>3</v>
      </c>
      <c r="BD140" s="27">
        <v>7</v>
      </c>
      <c r="BE140" s="27">
        <v>0</v>
      </c>
      <c r="BF140" s="27">
        <v>0</v>
      </c>
      <c r="BG140" s="27">
        <v>0</v>
      </c>
      <c r="BH140" s="27">
        <v>2</v>
      </c>
      <c r="BJ140" s="18"/>
      <c r="BK140" s="18"/>
      <c r="BL140" s="18"/>
      <c r="BM140" s="18"/>
    </row>
    <row r="141" spans="1:68" s="18" customFormat="1">
      <c r="A141" s="19" t="s">
        <v>104</v>
      </c>
      <c r="B141" s="37">
        <v>420</v>
      </c>
      <c r="C141" s="27">
        <v>148</v>
      </c>
      <c r="D141" s="1406"/>
      <c r="E141" s="27">
        <v>66</v>
      </c>
      <c r="F141" s="27">
        <v>113</v>
      </c>
      <c r="G141" s="1406"/>
      <c r="H141" s="27">
        <v>33</v>
      </c>
      <c r="I141" s="27">
        <v>82</v>
      </c>
      <c r="J141" s="1406"/>
      <c r="K141" s="27">
        <v>31</v>
      </c>
      <c r="L141" s="27">
        <v>48</v>
      </c>
      <c r="M141" s="1406"/>
      <c r="N141" s="27">
        <v>24</v>
      </c>
      <c r="O141" s="27">
        <v>391</v>
      </c>
      <c r="P141" s="27">
        <v>154</v>
      </c>
      <c r="R141" s="19" t="s">
        <v>104</v>
      </c>
      <c r="S141" s="27">
        <v>420</v>
      </c>
      <c r="T141" s="27">
        <v>37</v>
      </c>
      <c r="U141" s="1406"/>
      <c r="V141" s="27">
        <v>14</v>
      </c>
      <c r="W141" s="27">
        <v>12</v>
      </c>
      <c r="X141" s="1406"/>
      <c r="Y141" s="27">
        <v>4</v>
      </c>
      <c r="Z141" s="27">
        <v>8</v>
      </c>
      <c r="AA141" s="1406"/>
      <c r="AB141" s="27">
        <v>1</v>
      </c>
      <c r="AC141" s="27">
        <v>10</v>
      </c>
      <c r="AD141" s="1406"/>
      <c r="AE141" s="27">
        <v>4</v>
      </c>
      <c r="AF141" s="27">
        <v>67</v>
      </c>
      <c r="AG141" s="27">
        <v>23</v>
      </c>
      <c r="AH141" s="33"/>
      <c r="AI141" s="19" t="s">
        <v>104</v>
      </c>
      <c r="AJ141" s="37">
        <v>420</v>
      </c>
      <c r="AK141" s="27">
        <v>3</v>
      </c>
      <c r="AL141" s="27">
        <v>3</v>
      </c>
      <c r="AM141" s="27">
        <v>3</v>
      </c>
      <c r="AN141" s="27">
        <v>1</v>
      </c>
      <c r="AO141" s="27">
        <v>10</v>
      </c>
      <c r="AP141" s="27">
        <v>11</v>
      </c>
      <c r="AQ141" s="27">
        <v>1</v>
      </c>
      <c r="AR141" s="27">
        <v>12</v>
      </c>
      <c r="AS141" s="27">
        <v>3</v>
      </c>
      <c r="AU141" s="19" t="s">
        <v>104</v>
      </c>
      <c r="AV141" s="37">
        <v>420</v>
      </c>
      <c r="AW141" s="27">
        <v>22</v>
      </c>
      <c r="AX141" s="27">
        <v>0</v>
      </c>
      <c r="AY141" s="27">
        <v>0</v>
      </c>
      <c r="AZ141" s="27">
        <v>0</v>
      </c>
      <c r="BA141" s="27">
        <v>22</v>
      </c>
      <c r="BB141" s="27">
        <v>4</v>
      </c>
      <c r="BC141" s="27">
        <v>7</v>
      </c>
      <c r="BD141" s="27">
        <v>14</v>
      </c>
      <c r="BE141" s="27">
        <v>1</v>
      </c>
      <c r="BF141" s="27">
        <v>0</v>
      </c>
      <c r="BG141" s="27">
        <v>0</v>
      </c>
      <c r="BH141" s="27">
        <v>2</v>
      </c>
    </row>
    <row r="142" spans="1:68" s="18" customFormat="1">
      <c r="A142" s="19" t="s">
        <v>105</v>
      </c>
      <c r="B142" s="37">
        <v>402</v>
      </c>
      <c r="C142" s="27">
        <v>166</v>
      </c>
      <c r="D142" s="1406"/>
      <c r="E142" s="27">
        <v>79</v>
      </c>
      <c r="F142" s="27">
        <v>137</v>
      </c>
      <c r="G142" s="1406"/>
      <c r="H142" s="27">
        <v>68</v>
      </c>
      <c r="I142" s="27">
        <v>90</v>
      </c>
      <c r="J142" s="1406"/>
      <c r="K142" s="27">
        <v>45</v>
      </c>
      <c r="L142" s="27">
        <v>123</v>
      </c>
      <c r="M142" s="1406"/>
      <c r="N142" s="27">
        <v>62</v>
      </c>
      <c r="O142" s="27">
        <v>516</v>
      </c>
      <c r="P142" s="27">
        <v>254</v>
      </c>
      <c r="R142" s="19" t="s">
        <v>105</v>
      </c>
      <c r="S142" s="27">
        <v>402</v>
      </c>
      <c r="T142" s="27">
        <v>28</v>
      </c>
      <c r="U142" s="1406"/>
      <c r="V142" s="27">
        <v>15</v>
      </c>
      <c r="W142" s="27">
        <v>7</v>
      </c>
      <c r="X142" s="1406"/>
      <c r="Y142" s="27">
        <v>4</v>
      </c>
      <c r="Z142" s="27">
        <v>9</v>
      </c>
      <c r="AA142" s="1406"/>
      <c r="AB142" s="27">
        <v>2</v>
      </c>
      <c r="AC142" s="27">
        <v>29</v>
      </c>
      <c r="AD142" s="1406"/>
      <c r="AE142" s="27">
        <v>11</v>
      </c>
      <c r="AF142" s="27">
        <v>73</v>
      </c>
      <c r="AG142" s="27">
        <v>32</v>
      </c>
      <c r="AH142" s="33"/>
      <c r="AI142" s="19" t="s">
        <v>105</v>
      </c>
      <c r="AJ142" s="37">
        <v>402</v>
      </c>
      <c r="AK142" s="27">
        <v>5</v>
      </c>
      <c r="AL142" s="27">
        <v>3</v>
      </c>
      <c r="AM142" s="27">
        <v>2</v>
      </c>
      <c r="AN142" s="27">
        <v>2</v>
      </c>
      <c r="AO142" s="27">
        <v>12</v>
      </c>
      <c r="AP142" s="27">
        <v>10</v>
      </c>
      <c r="AQ142" s="27">
        <v>2</v>
      </c>
      <c r="AR142" s="27">
        <v>12</v>
      </c>
      <c r="AS142" s="27">
        <v>2</v>
      </c>
      <c r="AU142" s="19" t="s">
        <v>105</v>
      </c>
      <c r="AV142" s="37">
        <v>402</v>
      </c>
      <c r="AW142" s="27">
        <v>19</v>
      </c>
      <c r="AX142" s="27">
        <v>0</v>
      </c>
      <c r="AY142" s="27">
        <v>0</v>
      </c>
      <c r="AZ142" s="27">
        <v>0</v>
      </c>
      <c r="BA142" s="27">
        <v>19</v>
      </c>
      <c r="BB142" s="27">
        <v>7</v>
      </c>
      <c r="BC142" s="27">
        <v>8</v>
      </c>
      <c r="BD142" s="27">
        <v>10</v>
      </c>
      <c r="BE142" s="27">
        <v>1</v>
      </c>
      <c r="BF142" s="27">
        <v>0</v>
      </c>
      <c r="BG142" s="27">
        <v>0</v>
      </c>
      <c r="BH142" s="27">
        <v>4</v>
      </c>
    </row>
    <row r="143" spans="1:68" s="18" customFormat="1">
      <c r="A143" s="19" t="s">
        <v>106</v>
      </c>
      <c r="B143" s="37">
        <v>421</v>
      </c>
      <c r="C143" s="27">
        <v>250</v>
      </c>
      <c r="D143" s="1406"/>
      <c r="E143" s="27">
        <v>118</v>
      </c>
      <c r="F143" s="27">
        <v>294</v>
      </c>
      <c r="G143" s="1406"/>
      <c r="H143" s="27">
        <v>129</v>
      </c>
      <c r="I143" s="27">
        <v>164</v>
      </c>
      <c r="J143" s="1406"/>
      <c r="K143" s="27">
        <v>64</v>
      </c>
      <c r="L143" s="27">
        <v>115</v>
      </c>
      <c r="M143" s="1406"/>
      <c r="N143" s="27">
        <v>46</v>
      </c>
      <c r="O143" s="27">
        <v>823</v>
      </c>
      <c r="P143" s="27">
        <v>357</v>
      </c>
      <c r="R143" s="19" t="s">
        <v>106</v>
      </c>
      <c r="S143" s="27">
        <v>421</v>
      </c>
      <c r="T143" s="27">
        <v>21</v>
      </c>
      <c r="U143" s="1406"/>
      <c r="V143" s="27">
        <v>13</v>
      </c>
      <c r="W143" s="27">
        <v>41</v>
      </c>
      <c r="X143" s="1406"/>
      <c r="Y143" s="27">
        <v>18</v>
      </c>
      <c r="Z143" s="27">
        <v>12</v>
      </c>
      <c r="AA143" s="1406"/>
      <c r="AB143" s="27">
        <v>7</v>
      </c>
      <c r="AC143" s="27">
        <v>24</v>
      </c>
      <c r="AD143" s="1406"/>
      <c r="AE143" s="27">
        <v>7</v>
      </c>
      <c r="AF143" s="27">
        <v>98</v>
      </c>
      <c r="AG143" s="27">
        <v>45</v>
      </c>
      <c r="AH143" s="33"/>
      <c r="AI143" s="19" t="s">
        <v>106</v>
      </c>
      <c r="AJ143" s="37">
        <v>421</v>
      </c>
      <c r="AK143" s="27">
        <v>6</v>
      </c>
      <c r="AL143" s="27">
        <v>7</v>
      </c>
      <c r="AM143" s="27">
        <v>5</v>
      </c>
      <c r="AN143" s="27">
        <v>4</v>
      </c>
      <c r="AO143" s="27">
        <v>22</v>
      </c>
      <c r="AP143" s="27">
        <v>22</v>
      </c>
      <c r="AQ143" s="27">
        <v>1</v>
      </c>
      <c r="AR143" s="27">
        <v>23</v>
      </c>
      <c r="AS143" s="27">
        <v>3</v>
      </c>
      <c r="AU143" s="19" t="s">
        <v>106</v>
      </c>
      <c r="AV143" s="37">
        <v>421</v>
      </c>
      <c r="AW143" s="27">
        <v>29</v>
      </c>
      <c r="AX143" s="27">
        <v>4</v>
      </c>
      <c r="AY143" s="27">
        <v>0</v>
      </c>
      <c r="AZ143" s="27">
        <v>0</v>
      </c>
      <c r="BA143" s="27">
        <v>33</v>
      </c>
      <c r="BB143" s="27">
        <v>13</v>
      </c>
      <c r="BC143" s="27">
        <v>12</v>
      </c>
      <c r="BD143" s="27">
        <v>18</v>
      </c>
      <c r="BE143" s="27">
        <v>3</v>
      </c>
      <c r="BF143" s="27">
        <v>0</v>
      </c>
      <c r="BG143" s="27">
        <v>2</v>
      </c>
      <c r="BH143" s="27">
        <v>5</v>
      </c>
    </row>
    <row r="144" spans="1:68" s="18" customFormat="1">
      <c r="A144" s="320" t="s">
        <v>107</v>
      </c>
      <c r="B144" s="375">
        <v>422</v>
      </c>
      <c r="C144" s="321">
        <v>99</v>
      </c>
      <c r="D144" s="1407"/>
      <c r="E144" s="321">
        <v>47</v>
      </c>
      <c r="F144" s="321">
        <v>70</v>
      </c>
      <c r="G144" s="1407"/>
      <c r="H144" s="321">
        <v>30</v>
      </c>
      <c r="I144" s="321">
        <v>93</v>
      </c>
      <c r="J144" s="1407"/>
      <c r="K144" s="321">
        <v>51</v>
      </c>
      <c r="L144" s="321">
        <v>64</v>
      </c>
      <c r="M144" s="1407"/>
      <c r="N144" s="321">
        <v>25</v>
      </c>
      <c r="O144" s="321">
        <v>326</v>
      </c>
      <c r="P144" s="321">
        <v>153</v>
      </c>
      <c r="R144" s="320" t="s">
        <v>107</v>
      </c>
      <c r="S144" s="321">
        <v>422</v>
      </c>
      <c r="T144" s="321">
        <v>34</v>
      </c>
      <c r="U144" s="1407"/>
      <c r="V144" s="321">
        <v>20</v>
      </c>
      <c r="W144" s="321">
        <v>8</v>
      </c>
      <c r="X144" s="1407"/>
      <c r="Y144" s="321">
        <v>6</v>
      </c>
      <c r="Z144" s="321">
        <v>10</v>
      </c>
      <c r="AA144" s="1407"/>
      <c r="AB144" s="321">
        <v>6</v>
      </c>
      <c r="AC144" s="321">
        <v>20</v>
      </c>
      <c r="AD144" s="1407"/>
      <c r="AE144" s="321">
        <v>5</v>
      </c>
      <c r="AF144" s="321">
        <v>72</v>
      </c>
      <c r="AG144" s="321">
        <v>37</v>
      </c>
      <c r="AH144" s="33"/>
      <c r="AI144" s="320" t="s">
        <v>107</v>
      </c>
      <c r="AJ144" s="375">
        <v>422</v>
      </c>
      <c r="AK144" s="321">
        <v>3</v>
      </c>
      <c r="AL144" s="321">
        <v>2</v>
      </c>
      <c r="AM144" s="321">
        <v>3</v>
      </c>
      <c r="AN144" s="321">
        <v>2</v>
      </c>
      <c r="AO144" s="321">
        <v>10</v>
      </c>
      <c r="AP144" s="321">
        <v>8</v>
      </c>
      <c r="AQ144" s="321">
        <v>1</v>
      </c>
      <c r="AR144" s="321">
        <v>9</v>
      </c>
      <c r="AS144" s="321">
        <v>2</v>
      </c>
      <c r="AU144" s="320" t="s">
        <v>107</v>
      </c>
      <c r="AV144" s="375">
        <v>422</v>
      </c>
      <c r="AW144" s="321">
        <v>13</v>
      </c>
      <c r="AX144" s="321">
        <v>0</v>
      </c>
      <c r="AY144" s="321">
        <v>0</v>
      </c>
      <c r="AZ144" s="321">
        <v>0</v>
      </c>
      <c r="BA144" s="321">
        <v>13</v>
      </c>
      <c r="BB144" s="321">
        <v>4</v>
      </c>
      <c r="BC144" s="321">
        <v>5</v>
      </c>
      <c r="BD144" s="321">
        <v>8</v>
      </c>
      <c r="BE144" s="321">
        <v>0</v>
      </c>
      <c r="BF144" s="321">
        <v>0</v>
      </c>
      <c r="BG144" s="321">
        <v>1</v>
      </c>
      <c r="BH144" s="321">
        <v>0</v>
      </c>
    </row>
    <row r="145" spans="1:60" s="18" customFormat="1" ht="12.75" customHeight="1">
      <c r="A145" s="1565" t="s">
        <v>581</v>
      </c>
      <c r="B145" s="1565"/>
      <c r="C145" s="1565"/>
      <c r="D145" s="1565"/>
      <c r="E145" s="1565"/>
      <c r="F145" s="1565"/>
      <c r="G145" s="1565"/>
      <c r="H145" s="1565"/>
      <c r="I145" s="1565"/>
      <c r="J145" s="1565"/>
      <c r="K145" s="1565"/>
      <c r="L145" s="1565"/>
      <c r="M145" s="1565"/>
      <c r="N145" s="1565"/>
      <c r="O145" s="1565"/>
      <c r="P145" s="1565"/>
      <c r="Q145" s="300"/>
      <c r="R145" s="1575" t="s">
        <v>586</v>
      </c>
      <c r="S145" s="1575"/>
      <c r="T145" s="1575"/>
      <c r="U145" s="1576"/>
      <c r="V145" s="1575"/>
      <c r="W145" s="1575"/>
      <c r="X145" s="1576"/>
      <c r="Y145" s="1575"/>
      <c r="Z145" s="1575"/>
      <c r="AA145" s="1576"/>
      <c r="AB145" s="1575"/>
      <c r="AC145" s="1575"/>
      <c r="AD145" s="1576"/>
      <c r="AE145" s="1575"/>
      <c r="AF145" s="1575"/>
      <c r="AG145" s="1575"/>
      <c r="AH145" s="300"/>
      <c r="AI145" s="1550" t="s">
        <v>759</v>
      </c>
      <c r="AJ145" s="1550"/>
      <c r="AK145" s="1550"/>
      <c r="AL145" s="1550"/>
      <c r="AM145" s="1550"/>
      <c r="AN145" s="1550"/>
      <c r="AO145" s="1550"/>
      <c r="AP145" s="1550"/>
      <c r="AQ145" s="1550"/>
      <c r="AR145" s="1550"/>
      <c r="AS145" s="1550"/>
      <c r="AT145" s="300"/>
      <c r="AU145" s="1565" t="s">
        <v>591</v>
      </c>
      <c r="AV145" s="1565"/>
      <c r="AW145" s="1565"/>
      <c r="AX145" s="1565"/>
      <c r="AY145" s="1565"/>
      <c r="AZ145" s="1565"/>
      <c r="BA145" s="1565"/>
      <c r="BB145" s="1565"/>
      <c r="BC145" s="1565"/>
      <c r="BD145" s="1565"/>
      <c r="BE145" s="1565"/>
      <c r="BF145" s="1565"/>
      <c r="BG145" s="1565"/>
      <c r="BH145" s="1565"/>
    </row>
    <row r="146" spans="1:60" s="18" customFormat="1">
      <c r="A146" s="129" t="s">
        <v>227</v>
      </c>
      <c r="B146" s="126"/>
      <c r="C146" s="126"/>
      <c r="D146" s="564"/>
      <c r="E146" s="126"/>
      <c r="F146" s="126"/>
      <c r="G146" s="564"/>
      <c r="H146" s="126"/>
      <c r="I146" s="126"/>
      <c r="J146" s="564"/>
      <c r="K146" s="126"/>
      <c r="L146" s="126"/>
      <c r="M146" s="564"/>
      <c r="N146" s="126"/>
      <c r="O146" s="126"/>
      <c r="P146" s="126"/>
      <c r="Q146" s="300"/>
      <c r="R146" s="129" t="s">
        <v>227</v>
      </c>
      <c r="S146" s="126"/>
      <c r="T146" s="126"/>
      <c r="U146" s="564"/>
      <c r="V146" s="126"/>
      <c r="W146" s="126"/>
      <c r="X146" s="564"/>
      <c r="Y146" s="126"/>
      <c r="Z146" s="126"/>
      <c r="AA146" s="564"/>
      <c r="AB146" s="126"/>
      <c r="AC146" s="126"/>
      <c r="AD146" s="564"/>
      <c r="AE146" s="126"/>
      <c r="AF146" s="126"/>
      <c r="AG146" s="126"/>
      <c r="AH146" s="300"/>
      <c r="AI146" s="129" t="s">
        <v>227</v>
      </c>
      <c r="AJ146" s="126"/>
      <c r="AK146" s="126"/>
      <c r="AL146" s="126"/>
      <c r="AM146" s="126"/>
      <c r="AN146" s="126"/>
      <c r="AO146" s="126"/>
      <c r="AP146" s="126"/>
      <c r="AQ146" s="126"/>
      <c r="AR146" s="126"/>
      <c r="AS146" s="126"/>
      <c r="AT146" s="300"/>
      <c r="AU146" s="129" t="s">
        <v>227</v>
      </c>
      <c r="AV146" s="129"/>
      <c r="AW146" s="129"/>
      <c r="AX146" s="129"/>
      <c r="AY146" s="129"/>
      <c r="AZ146" s="129"/>
      <c r="BA146" s="129"/>
      <c r="BB146" s="129"/>
      <c r="BC146" s="129"/>
      <c r="BD146" s="129"/>
      <c r="BE146" s="129"/>
      <c r="BF146" s="129"/>
      <c r="BG146" s="129"/>
      <c r="BH146" s="129"/>
    </row>
    <row r="147" spans="1:60" s="18" customFormat="1">
      <c r="A147" s="300"/>
      <c r="B147" s="36"/>
      <c r="C147" s="111"/>
      <c r="D147" s="493"/>
      <c r="E147" s="111"/>
      <c r="F147" s="111"/>
      <c r="G147" s="493"/>
      <c r="H147" s="111"/>
      <c r="I147" s="111"/>
      <c r="J147" s="493"/>
      <c r="K147" s="111"/>
      <c r="L147" s="111"/>
      <c r="M147" s="493"/>
      <c r="N147" s="111"/>
      <c r="O147" s="111"/>
      <c r="P147" s="111"/>
      <c r="Q147" s="300"/>
      <c r="R147" s="300"/>
      <c r="S147" s="300"/>
      <c r="T147" s="111"/>
      <c r="U147" s="493"/>
      <c r="V147" s="111"/>
      <c r="W147" s="111"/>
      <c r="X147" s="493"/>
      <c r="Y147" s="111"/>
      <c r="Z147" s="111"/>
      <c r="AA147" s="493"/>
      <c r="AB147" s="111"/>
      <c r="AC147" s="111"/>
      <c r="AD147" s="493"/>
      <c r="AE147" s="111"/>
      <c r="AF147" s="111"/>
      <c r="AG147" s="111"/>
      <c r="AH147" s="300"/>
      <c r="AI147" s="300"/>
      <c r="AJ147" s="36"/>
      <c r="AK147" s="111"/>
      <c r="AL147" s="111"/>
      <c r="AM147" s="111"/>
      <c r="AN147" s="111"/>
      <c r="AO147" s="111"/>
      <c r="AP147" s="111"/>
      <c r="AQ147" s="111"/>
      <c r="AR147" s="23"/>
      <c r="AS147" s="300"/>
      <c r="AT147" s="300"/>
      <c r="AU147" s="300"/>
      <c r="AV147" s="36"/>
      <c r="AW147" s="111"/>
      <c r="AX147" s="111"/>
      <c r="AY147" s="111"/>
      <c r="AZ147" s="111"/>
      <c r="BA147" s="111"/>
      <c r="BB147" s="111"/>
      <c r="BC147" s="111"/>
      <c r="BD147" s="111"/>
      <c r="BE147" s="111"/>
      <c r="BF147" s="111"/>
      <c r="BG147" s="111"/>
      <c r="BH147" s="111"/>
    </row>
    <row r="148" spans="1:60" s="18" customFormat="1" ht="12.75" customHeight="1">
      <c r="A148" s="1520" t="s">
        <v>6</v>
      </c>
      <c r="B148" s="1512" t="s">
        <v>7</v>
      </c>
      <c r="C148" s="1514" t="s">
        <v>168</v>
      </c>
      <c r="D148" s="1562"/>
      <c r="E148" s="1515"/>
      <c r="F148" s="1514" t="s">
        <v>169</v>
      </c>
      <c r="G148" s="1562"/>
      <c r="H148" s="1515"/>
      <c r="I148" s="1514" t="s">
        <v>170</v>
      </c>
      <c r="J148" s="1562"/>
      <c r="K148" s="1515"/>
      <c r="L148" s="1506" t="s">
        <v>171</v>
      </c>
      <c r="M148" s="1562"/>
      <c r="N148" s="1507"/>
      <c r="O148" s="1506" t="s">
        <v>142</v>
      </c>
      <c r="P148" s="1507"/>
      <c r="Q148" s="22"/>
      <c r="R148" s="1520" t="s">
        <v>6</v>
      </c>
      <c r="S148" s="1520" t="s">
        <v>7</v>
      </c>
      <c r="T148" s="1506" t="s">
        <v>168</v>
      </c>
      <c r="U148" s="1562"/>
      <c r="V148" s="1507"/>
      <c r="W148" s="1506" t="s">
        <v>169</v>
      </c>
      <c r="X148" s="1562"/>
      <c r="Y148" s="1507"/>
      <c r="Z148" s="1506" t="s">
        <v>170</v>
      </c>
      <c r="AA148" s="1562"/>
      <c r="AB148" s="1507"/>
      <c r="AC148" s="1506" t="s">
        <v>171</v>
      </c>
      <c r="AD148" s="1562"/>
      <c r="AE148" s="1507"/>
      <c r="AF148" s="1506" t="s">
        <v>142</v>
      </c>
      <c r="AG148" s="1507"/>
      <c r="AH148" s="24"/>
      <c r="AI148" s="1520" t="s">
        <v>6</v>
      </c>
      <c r="AJ148" s="1538" t="s">
        <v>7</v>
      </c>
      <c r="AK148" s="1506" t="s">
        <v>412</v>
      </c>
      <c r="AL148" s="1557"/>
      <c r="AM148" s="1557"/>
      <c r="AN148" s="1557"/>
      <c r="AO148" s="1507"/>
      <c r="AP148" s="1506" t="s">
        <v>141</v>
      </c>
      <c r="AQ148" s="1557"/>
      <c r="AR148" s="1507"/>
      <c r="AS148" s="1571" t="s">
        <v>153</v>
      </c>
      <c r="AT148" s="22"/>
      <c r="AU148" s="1570" t="s">
        <v>6</v>
      </c>
      <c r="AV148" s="1573" t="s">
        <v>7</v>
      </c>
      <c r="AW148" s="1529" t="s">
        <v>166</v>
      </c>
      <c r="AX148" s="1530"/>
      <c r="AY148" s="1530"/>
      <c r="AZ148" s="1530"/>
      <c r="BA148" s="1530"/>
      <c r="BB148" s="1564"/>
      <c r="BC148" s="1529" t="s">
        <v>175</v>
      </c>
      <c r="BD148" s="1530"/>
      <c r="BE148" s="1530"/>
      <c r="BF148" s="1564"/>
      <c r="BG148" s="1529" t="s">
        <v>167</v>
      </c>
      <c r="BH148" s="1564"/>
    </row>
    <row r="149" spans="1:60" s="18" customFormat="1" ht="20.399999999999999">
      <c r="A149" s="1521"/>
      <c r="B149" s="1513"/>
      <c r="C149" s="343" t="s">
        <v>395</v>
      </c>
      <c r="D149" s="1394"/>
      <c r="E149" s="343" t="s">
        <v>396</v>
      </c>
      <c r="F149" s="343" t="s">
        <v>395</v>
      </c>
      <c r="G149" s="1394"/>
      <c r="H149" s="343" t="s">
        <v>396</v>
      </c>
      <c r="I149" s="343" t="s">
        <v>395</v>
      </c>
      <c r="J149" s="1394"/>
      <c r="K149" s="343" t="s">
        <v>396</v>
      </c>
      <c r="L149" s="343" t="s">
        <v>395</v>
      </c>
      <c r="M149" s="1394"/>
      <c r="N149" s="343" t="s">
        <v>396</v>
      </c>
      <c r="O149" s="343" t="s">
        <v>395</v>
      </c>
      <c r="P149" s="343" t="s">
        <v>396</v>
      </c>
      <c r="Q149" s="22"/>
      <c r="R149" s="1521"/>
      <c r="S149" s="1521"/>
      <c r="T149" s="343" t="s">
        <v>395</v>
      </c>
      <c r="U149" s="1394"/>
      <c r="V149" s="343" t="s">
        <v>396</v>
      </c>
      <c r="W149" s="343" t="s">
        <v>395</v>
      </c>
      <c r="X149" s="1394"/>
      <c r="Y149" s="343" t="s">
        <v>396</v>
      </c>
      <c r="Z149" s="343" t="s">
        <v>395</v>
      </c>
      <c r="AA149" s="1394"/>
      <c r="AB149" s="343" t="s">
        <v>396</v>
      </c>
      <c r="AC149" s="343" t="s">
        <v>395</v>
      </c>
      <c r="AD149" s="1394"/>
      <c r="AE149" s="343" t="s">
        <v>396</v>
      </c>
      <c r="AF149" s="343" t="s">
        <v>395</v>
      </c>
      <c r="AG149" s="343" t="s">
        <v>396</v>
      </c>
      <c r="AH149" s="24"/>
      <c r="AI149" s="1521"/>
      <c r="AJ149" s="1513"/>
      <c r="AK149" s="343" t="s">
        <v>168</v>
      </c>
      <c r="AL149" s="343" t="s">
        <v>169</v>
      </c>
      <c r="AM149" s="343" t="s">
        <v>170</v>
      </c>
      <c r="AN149" s="343" t="s">
        <v>171</v>
      </c>
      <c r="AO149" s="343" t="s">
        <v>142</v>
      </c>
      <c r="AP149" s="463" t="s">
        <v>736</v>
      </c>
      <c r="AQ149" s="343" t="s">
        <v>156</v>
      </c>
      <c r="AR149" s="343" t="s">
        <v>142</v>
      </c>
      <c r="AS149" s="1572"/>
      <c r="AT149" s="22"/>
      <c r="AU149" s="1561"/>
      <c r="AV149" s="1574"/>
      <c r="AW149" s="343" t="s">
        <v>147</v>
      </c>
      <c r="AX149" s="343" t="s">
        <v>408</v>
      </c>
      <c r="AY149" s="344" t="s">
        <v>172</v>
      </c>
      <c r="AZ149" s="344" t="s">
        <v>144</v>
      </c>
      <c r="BA149" s="344" t="s">
        <v>142</v>
      </c>
      <c r="BB149" s="344" t="s">
        <v>151</v>
      </c>
      <c r="BC149" s="304" t="s">
        <v>173</v>
      </c>
      <c r="BD149" s="304" t="s">
        <v>164</v>
      </c>
      <c r="BE149" s="370" t="s">
        <v>165</v>
      </c>
      <c r="BF149" s="370" t="s">
        <v>174</v>
      </c>
      <c r="BG149" s="465" t="s">
        <v>735</v>
      </c>
      <c r="BH149" s="344" t="s">
        <v>145</v>
      </c>
    </row>
    <row r="150" spans="1:60" s="18" customFormat="1">
      <c r="A150" s="20" t="s">
        <v>108</v>
      </c>
      <c r="B150" s="37"/>
      <c r="C150" s="27"/>
      <c r="D150" s="1406"/>
      <c r="E150" s="27"/>
      <c r="F150" s="27"/>
      <c r="G150" s="1406"/>
      <c r="H150" s="27"/>
      <c r="I150" s="27"/>
      <c r="J150" s="1406"/>
      <c r="K150" s="27"/>
      <c r="L150" s="27"/>
      <c r="M150" s="1406"/>
      <c r="N150" s="27"/>
      <c r="O150" s="27"/>
      <c r="P150" s="27"/>
      <c r="R150" s="20" t="s">
        <v>108</v>
      </c>
      <c r="S150" s="27"/>
      <c r="T150" s="27"/>
      <c r="U150" s="1406"/>
      <c r="V150" s="27"/>
      <c r="W150" s="27"/>
      <c r="X150" s="1406"/>
      <c r="Y150" s="27"/>
      <c r="Z150" s="27"/>
      <c r="AA150" s="1406"/>
      <c r="AB150" s="27"/>
      <c r="AC150" s="27"/>
      <c r="AD150" s="1406"/>
      <c r="AE150" s="27"/>
      <c r="AF150" s="27"/>
      <c r="AG150" s="27"/>
      <c r="AH150" s="33"/>
      <c r="AI150" s="20" t="s">
        <v>108</v>
      </c>
      <c r="AJ150" s="37"/>
      <c r="AK150" s="27"/>
      <c r="AL150" s="27"/>
      <c r="AM150" s="27"/>
      <c r="AN150" s="27"/>
      <c r="AO150" s="27"/>
      <c r="AP150" s="27"/>
      <c r="AQ150" s="27"/>
      <c r="AR150" s="27"/>
      <c r="AS150" s="27"/>
      <c r="AU150" s="20" t="s">
        <v>108</v>
      </c>
      <c r="AV150" s="3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</row>
    <row r="151" spans="1:60" s="18" customFormat="1">
      <c r="A151" s="19" t="s">
        <v>109</v>
      </c>
      <c r="B151" s="37">
        <v>510</v>
      </c>
      <c r="C151" s="27">
        <v>1030</v>
      </c>
      <c r="D151" s="1406"/>
      <c r="E151" s="27">
        <v>474</v>
      </c>
      <c r="F151" s="27">
        <v>433</v>
      </c>
      <c r="G151" s="1406"/>
      <c r="H151" s="27">
        <v>183</v>
      </c>
      <c r="I151" s="27">
        <v>311</v>
      </c>
      <c r="J151" s="1406"/>
      <c r="K151" s="27">
        <v>118</v>
      </c>
      <c r="L151" s="27">
        <v>308</v>
      </c>
      <c r="M151" s="1406"/>
      <c r="N151" s="27">
        <v>121</v>
      </c>
      <c r="O151" s="27">
        <v>2082</v>
      </c>
      <c r="P151" s="27">
        <v>896</v>
      </c>
      <c r="R151" s="19" t="s">
        <v>109</v>
      </c>
      <c r="S151" s="27">
        <v>510</v>
      </c>
      <c r="T151" s="27">
        <v>119</v>
      </c>
      <c r="U151" s="1406"/>
      <c r="V151" s="27">
        <v>59</v>
      </c>
      <c r="W151" s="27">
        <v>102</v>
      </c>
      <c r="X151" s="1406"/>
      <c r="Y151" s="27">
        <v>50</v>
      </c>
      <c r="Z151" s="27">
        <v>67</v>
      </c>
      <c r="AA151" s="1406"/>
      <c r="AB151" s="27">
        <v>23</v>
      </c>
      <c r="AC151" s="27">
        <v>125</v>
      </c>
      <c r="AD151" s="1406"/>
      <c r="AE151" s="27">
        <v>52</v>
      </c>
      <c r="AF151" s="27">
        <v>413</v>
      </c>
      <c r="AG151" s="27">
        <v>184</v>
      </c>
      <c r="AH151" s="33"/>
      <c r="AI151" s="19" t="s">
        <v>109</v>
      </c>
      <c r="AJ151" s="37">
        <v>510</v>
      </c>
      <c r="AK151" s="27">
        <v>18</v>
      </c>
      <c r="AL151" s="27">
        <v>8</v>
      </c>
      <c r="AM151" s="27">
        <v>7</v>
      </c>
      <c r="AN151" s="27">
        <v>6</v>
      </c>
      <c r="AO151" s="27">
        <v>39</v>
      </c>
      <c r="AP151" s="27">
        <v>16</v>
      </c>
      <c r="AQ151" s="27">
        <v>4</v>
      </c>
      <c r="AR151" s="27">
        <v>20</v>
      </c>
      <c r="AS151" s="27">
        <v>5</v>
      </c>
      <c r="AU151" s="19" t="s">
        <v>109</v>
      </c>
      <c r="AV151" s="37">
        <v>510</v>
      </c>
      <c r="AW151" s="27">
        <v>47</v>
      </c>
      <c r="AX151" s="27">
        <v>1</v>
      </c>
      <c r="AY151" s="27">
        <v>0</v>
      </c>
      <c r="AZ151" s="27">
        <v>0</v>
      </c>
      <c r="BA151" s="27">
        <v>48</v>
      </c>
      <c r="BB151" s="27">
        <v>18</v>
      </c>
      <c r="BC151" s="27">
        <v>21</v>
      </c>
      <c r="BD151" s="27">
        <v>23</v>
      </c>
      <c r="BE151" s="27">
        <v>4</v>
      </c>
      <c r="BF151" s="27">
        <v>0</v>
      </c>
      <c r="BG151" s="27">
        <v>21</v>
      </c>
      <c r="BH151" s="27">
        <v>4</v>
      </c>
    </row>
    <row r="152" spans="1:60" s="18" customFormat="1">
      <c r="A152" s="19" t="s">
        <v>110</v>
      </c>
      <c r="B152" s="37">
        <v>509</v>
      </c>
      <c r="C152" s="27">
        <v>658</v>
      </c>
      <c r="D152" s="1406"/>
      <c r="E152" s="27">
        <v>323</v>
      </c>
      <c r="F152" s="27">
        <v>362</v>
      </c>
      <c r="G152" s="1406"/>
      <c r="H152" s="27">
        <v>140</v>
      </c>
      <c r="I152" s="27">
        <v>288</v>
      </c>
      <c r="J152" s="1406"/>
      <c r="K152" s="27">
        <v>121</v>
      </c>
      <c r="L152" s="27">
        <v>261</v>
      </c>
      <c r="M152" s="1406"/>
      <c r="N152" s="27">
        <v>104</v>
      </c>
      <c r="O152" s="27">
        <v>1569</v>
      </c>
      <c r="P152" s="27">
        <v>688</v>
      </c>
      <c r="R152" s="19" t="s">
        <v>110</v>
      </c>
      <c r="S152" s="27">
        <v>509</v>
      </c>
      <c r="T152" s="27">
        <v>99</v>
      </c>
      <c r="U152" s="1406"/>
      <c r="V152" s="27">
        <v>56</v>
      </c>
      <c r="W152" s="27">
        <v>41</v>
      </c>
      <c r="X152" s="1406"/>
      <c r="Y152" s="27">
        <v>19</v>
      </c>
      <c r="Z152" s="27">
        <v>65</v>
      </c>
      <c r="AA152" s="1406"/>
      <c r="AB152" s="27">
        <v>22</v>
      </c>
      <c r="AC152" s="27">
        <v>115</v>
      </c>
      <c r="AD152" s="1406"/>
      <c r="AE152" s="27">
        <v>53</v>
      </c>
      <c r="AF152" s="27">
        <v>320</v>
      </c>
      <c r="AG152" s="27">
        <v>150</v>
      </c>
      <c r="AH152" s="33"/>
      <c r="AI152" s="19" t="s">
        <v>110</v>
      </c>
      <c r="AJ152" s="37">
        <v>509</v>
      </c>
      <c r="AK152" s="27">
        <v>14</v>
      </c>
      <c r="AL152" s="27">
        <v>9</v>
      </c>
      <c r="AM152" s="27">
        <v>8</v>
      </c>
      <c r="AN152" s="27">
        <v>7</v>
      </c>
      <c r="AO152" s="27">
        <v>38</v>
      </c>
      <c r="AP152" s="27">
        <v>20</v>
      </c>
      <c r="AQ152" s="27">
        <v>7</v>
      </c>
      <c r="AR152" s="27">
        <v>27</v>
      </c>
      <c r="AS152" s="27">
        <v>5</v>
      </c>
      <c r="AU152" s="19" t="s">
        <v>110</v>
      </c>
      <c r="AV152" s="37">
        <v>509</v>
      </c>
      <c r="AW152" s="27">
        <v>43</v>
      </c>
      <c r="AX152" s="27">
        <v>5</v>
      </c>
      <c r="AY152" s="27">
        <v>0</v>
      </c>
      <c r="AZ152" s="27">
        <v>1</v>
      </c>
      <c r="BA152" s="27">
        <v>49</v>
      </c>
      <c r="BB152" s="27">
        <v>16</v>
      </c>
      <c r="BC152" s="27">
        <v>22</v>
      </c>
      <c r="BD152" s="27">
        <v>25</v>
      </c>
      <c r="BE152" s="27">
        <v>2</v>
      </c>
      <c r="BF152" s="27">
        <v>0</v>
      </c>
      <c r="BG152" s="27">
        <v>16</v>
      </c>
      <c r="BH152" s="27">
        <v>4</v>
      </c>
    </row>
    <row r="153" spans="1:60" s="18" customFormat="1">
      <c r="A153" s="19" t="s">
        <v>111</v>
      </c>
      <c r="B153" s="37">
        <v>502</v>
      </c>
      <c r="C153" s="27">
        <v>290</v>
      </c>
      <c r="D153" s="1406"/>
      <c r="E153" s="27">
        <v>133</v>
      </c>
      <c r="F153" s="27">
        <v>151</v>
      </c>
      <c r="G153" s="1406"/>
      <c r="H153" s="27">
        <v>72</v>
      </c>
      <c r="I153" s="27">
        <v>129</v>
      </c>
      <c r="J153" s="1406"/>
      <c r="K153" s="27">
        <v>61</v>
      </c>
      <c r="L153" s="27">
        <v>173</v>
      </c>
      <c r="M153" s="1406"/>
      <c r="N153" s="27">
        <v>74</v>
      </c>
      <c r="O153" s="27">
        <v>743</v>
      </c>
      <c r="P153" s="27">
        <v>340</v>
      </c>
      <c r="R153" s="19" t="s">
        <v>111</v>
      </c>
      <c r="S153" s="27">
        <v>502</v>
      </c>
      <c r="T153" s="27">
        <v>22</v>
      </c>
      <c r="U153" s="1406"/>
      <c r="V153" s="27">
        <v>7</v>
      </c>
      <c r="W153" s="27">
        <v>13</v>
      </c>
      <c r="X153" s="1406"/>
      <c r="Y153" s="27">
        <v>3</v>
      </c>
      <c r="Z153" s="27">
        <v>9</v>
      </c>
      <c r="AA153" s="1406"/>
      <c r="AB153" s="27">
        <v>3</v>
      </c>
      <c r="AC153" s="27">
        <v>39</v>
      </c>
      <c r="AD153" s="1406"/>
      <c r="AE153" s="27">
        <v>15</v>
      </c>
      <c r="AF153" s="27">
        <v>83</v>
      </c>
      <c r="AG153" s="27">
        <v>28</v>
      </c>
      <c r="AH153" s="33"/>
      <c r="AI153" s="19" t="s">
        <v>111</v>
      </c>
      <c r="AJ153" s="37">
        <v>502</v>
      </c>
      <c r="AK153" s="27">
        <v>6</v>
      </c>
      <c r="AL153" s="27">
        <v>4</v>
      </c>
      <c r="AM153" s="27">
        <v>4</v>
      </c>
      <c r="AN153" s="27">
        <v>4</v>
      </c>
      <c r="AO153" s="27">
        <v>18</v>
      </c>
      <c r="AP153" s="27">
        <v>13</v>
      </c>
      <c r="AQ153" s="27">
        <v>4</v>
      </c>
      <c r="AR153" s="27">
        <v>17</v>
      </c>
      <c r="AS153" s="27">
        <v>3</v>
      </c>
      <c r="AU153" s="19" t="s">
        <v>111</v>
      </c>
      <c r="AV153" s="37">
        <v>502</v>
      </c>
      <c r="AW153" s="27">
        <v>22</v>
      </c>
      <c r="AX153" s="27">
        <v>2</v>
      </c>
      <c r="AY153" s="27">
        <v>0</v>
      </c>
      <c r="AZ153" s="27">
        <v>0</v>
      </c>
      <c r="BA153" s="27">
        <v>24</v>
      </c>
      <c r="BB153" s="27">
        <v>10</v>
      </c>
      <c r="BC153" s="27">
        <v>12</v>
      </c>
      <c r="BD153" s="27">
        <v>12</v>
      </c>
      <c r="BE153" s="27">
        <v>0</v>
      </c>
      <c r="BF153" s="27">
        <v>0</v>
      </c>
      <c r="BG153" s="27">
        <v>0</v>
      </c>
      <c r="BH153" s="27">
        <v>2</v>
      </c>
    </row>
    <row r="154" spans="1:60" s="18" customFormat="1">
      <c r="A154" s="19" t="s">
        <v>112</v>
      </c>
      <c r="B154" s="37">
        <v>511</v>
      </c>
      <c r="C154" s="27">
        <v>398</v>
      </c>
      <c r="D154" s="1406"/>
      <c r="E154" s="27">
        <v>178</v>
      </c>
      <c r="F154" s="27">
        <v>194</v>
      </c>
      <c r="G154" s="1406"/>
      <c r="H154" s="27">
        <v>84</v>
      </c>
      <c r="I154" s="27">
        <v>195</v>
      </c>
      <c r="J154" s="1406"/>
      <c r="K154" s="27">
        <v>80</v>
      </c>
      <c r="L154" s="27">
        <v>116</v>
      </c>
      <c r="M154" s="1406"/>
      <c r="N154" s="27">
        <v>39</v>
      </c>
      <c r="O154" s="27">
        <v>903</v>
      </c>
      <c r="P154" s="27">
        <v>381</v>
      </c>
      <c r="R154" s="19" t="s">
        <v>112</v>
      </c>
      <c r="S154" s="27">
        <v>511</v>
      </c>
      <c r="T154" s="27">
        <v>148</v>
      </c>
      <c r="U154" s="1406"/>
      <c r="V154" s="27">
        <v>78</v>
      </c>
      <c r="W154" s="27">
        <v>41</v>
      </c>
      <c r="X154" s="1406"/>
      <c r="Y154" s="27">
        <v>16</v>
      </c>
      <c r="Z154" s="27">
        <v>14</v>
      </c>
      <c r="AA154" s="1406"/>
      <c r="AB154" s="27">
        <v>8</v>
      </c>
      <c r="AC154" s="27">
        <v>40</v>
      </c>
      <c r="AD154" s="1406"/>
      <c r="AE154" s="27">
        <v>11</v>
      </c>
      <c r="AF154" s="27">
        <v>243</v>
      </c>
      <c r="AG154" s="27">
        <v>113</v>
      </c>
      <c r="AH154" s="33"/>
      <c r="AI154" s="19" t="s">
        <v>112</v>
      </c>
      <c r="AJ154" s="37">
        <v>511</v>
      </c>
      <c r="AK154" s="27">
        <v>10</v>
      </c>
      <c r="AL154" s="27">
        <v>6</v>
      </c>
      <c r="AM154" s="27">
        <v>7</v>
      </c>
      <c r="AN154" s="27">
        <v>4</v>
      </c>
      <c r="AO154" s="27">
        <v>27</v>
      </c>
      <c r="AP154" s="27">
        <v>21</v>
      </c>
      <c r="AQ154" s="27">
        <v>2</v>
      </c>
      <c r="AR154" s="27">
        <v>23</v>
      </c>
      <c r="AS154" s="27">
        <v>4</v>
      </c>
      <c r="AU154" s="19" t="s">
        <v>112</v>
      </c>
      <c r="AV154" s="37">
        <v>511</v>
      </c>
      <c r="AW154" s="27">
        <v>38</v>
      </c>
      <c r="AX154" s="27">
        <v>0</v>
      </c>
      <c r="AY154" s="27">
        <v>0</v>
      </c>
      <c r="AZ154" s="27">
        <v>0</v>
      </c>
      <c r="BA154" s="27">
        <v>38</v>
      </c>
      <c r="BB154" s="27">
        <v>17</v>
      </c>
      <c r="BC154" s="27">
        <v>16</v>
      </c>
      <c r="BD154" s="27">
        <v>21</v>
      </c>
      <c r="BE154" s="27">
        <v>1</v>
      </c>
      <c r="BF154" s="27">
        <v>0</v>
      </c>
      <c r="BG154" s="27">
        <v>5</v>
      </c>
      <c r="BH154" s="27">
        <v>4</v>
      </c>
    </row>
    <row r="155" spans="1:60" s="18" customFormat="1">
      <c r="A155" s="19" t="s">
        <v>113</v>
      </c>
      <c r="B155" s="37">
        <v>508</v>
      </c>
      <c r="C155" s="27">
        <v>1301</v>
      </c>
      <c r="D155" s="1406"/>
      <c r="E155" s="27">
        <v>704</v>
      </c>
      <c r="F155" s="27">
        <v>905</v>
      </c>
      <c r="G155" s="1406"/>
      <c r="H155" s="27">
        <v>438</v>
      </c>
      <c r="I155" s="27">
        <v>699</v>
      </c>
      <c r="J155" s="1406"/>
      <c r="K155" s="27">
        <v>331</v>
      </c>
      <c r="L155" s="27">
        <v>613</v>
      </c>
      <c r="M155" s="1406"/>
      <c r="N155" s="27">
        <v>285</v>
      </c>
      <c r="O155" s="27">
        <v>3518</v>
      </c>
      <c r="P155" s="27">
        <v>1758</v>
      </c>
      <c r="R155" s="19" t="s">
        <v>113</v>
      </c>
      <c r="S155" s="27">
        <v>508</v>
      </c>
      <c r="T155" s="27">
        <v>217</v>
      </c>
      <c r="U155" s="1406"/>
      <c r="V155" s="27">
        <v>126</v>
      </c>
      <c r="W155" s="27">
        <v>153</v>
      </c>
      <c r="X155" s="1406"/>
      <c r="Y155" s="27">
        <v>80</v>
      </c>
      <c r="Z155" s="27">
        <v>84</v>
      </c>
      <c r="AA155" s="1406"/>
      <c r="AB155" s="27">
        <v>33</v>
      </c>
      <c r="AC155" s="27">
        <v>141</v>
      </c>
      <c r="AD155" s="1406"/>
      <c r="AE155" s="27">
        <v>68</v>
      </c>
      <c r="AF155" s="27">
        <v>595</v>
      </c>
      <c r="AG155" s="27">
        <v>307</v>
      </c>
      <c r="AH155" s="33"/>
      <c r="AI155" s="19" t="s">
        <v>113</v>
      </c>
      <c r="AJ155" s="37">
        <v>508</v>
      </c>
      <c r="AK155" s="27">
        <v>24</v>
      </c>
      <c r="AL155" s="27">
        <v>17</v>
      </c>
      <c r="AM155" s="27">
        <v>16</v>
      </c>
      <c r="AN155" s="27">
        <v>11</v>
      </c>
      <c r="AO155" s="27">
        <v>68</v>
      </c>
      <c r="AP155" s="27">
        <v>49</v>
      </c>
      <c r="AQ155" s="27">
        <v>8</v>
      </c>
      <c r="AR155" s="27">
        <v>57</v>
      </c>
      <c r="AS155" s="27">
        <v>7</v>
      </c>
      <c r="AU155" s="19" t="s">
        <v>113</v>
      </c>
      <c r="AV155" s="37">
        <v>508</v>
      </c>
      <c r="AW155" s="27">
        <v>79</v>
      </c>
      <c r="AX155" s="27">
        <v>3</v>
      </c>
      <c r="AY155" s="27">
        <v>2</v>
      </c>
      <c r="AZ155" s="27">
        <v>0</v>
      </c>
      <c r="BA155" s="27">
        <v>84</v>
      </c>
      <c r="BB155" s="27">
        <v>54</v>
      </c>
      <c r="BC155" s="27">
        <v>34</v>
      </c>
      <c r="BD155" s="27">
        <v>49</v>
      </c>
      <c r="BE155" s="27">
        <v>1</v>
      </c>
      <c r="BF155" s="27">
        <v>0</v>
      </c>
      <c r="BG155" s="27">
        <v>36</v>
      </c>
      <c r="BH155" s="27">
        <v>15</v>
      </c>
    </row>
    <row r="156" spans="1:60" s="18" customFormat="1">
      <c r="A156" s="20" t="s">
        <v>114</v>
      </c>
      <c r="B156" s="37"/>
      <c r="C156" s="27"/>
      <c r="D156" s="1406"/>
      <c r="E156" s="27"/>
      <c r="F156" s="27"/>
      <c r="G156" s="1406"/>
      <c r="H156" s="27"/>
      <c r="I156" s="27"/>
      <c r="J156" s="1406"/>
      <c r="K156" s="27"/>
      <c r="L156" s="27"/>
      <c r="M156" s="1406"/>
      <c r="N156" s="27"/>
      <c r="O156" s="27"/>
      <c r="P156" s="27"/>
      <c r="R156" s="20" t="s">
        <v>114</v>
      </c>
      <c r="S156" s="27"/>
      <c r="T156" s="27"/>
      <c r="U156" s="1406"/>
      <c r="V156" s="27"/>
      <c r="W156" s="27"/>
      <c r="X156" s="1406"/>
      <c r="Y156" s="27"/>
      <c r="Z156" s="27"/>
      <c r="AA156" s="1406"/>
      <c r="AB156" s="27"/>
      <c r="AC156" s="27"/>
      <c r="AD156" s="1406"/>
      <c r="AE156" s="27"/>
      <c r="AF156" s="27"/>
      <c r="AG156" s="27"/>
      <c r="AH156" s="33"/>
      <c r="AI156" s="20" t="s">
        <v>114</v>
      </c>
      <c r="AJ156" s="37"/>
      <c r="AK156" s="27"/>
      <c r="AL156" s="27"/>
      <c r="AM156" s="27"/>
      <c r="AN156" s="27"/>
      <c r="AO156" s="27"/>
      <c r="AP156" s="27"/>
      <c r="AQ156" s="27"/>
      <c r="AR156" s="27"/>
      <c r="AS156" s="27"/>
      <c r="AU156" s="20" t="s">
        <v>114</v>
      </c>
      <c r="AV156" s="3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</row>
    <row r="157" spans="1:60" s="18" customFormat="1">
      <c r="A157" s="19" t="s">
        <v>115</v>
      </c>
      <c r="B157" s="37">
        <v>612</v>
      </c>
      <c r="C157" s="27">
        <v>1978</v>
      </c>
      <c r="D157" s="1406"/>
      <c r="E157" s="27">
        <v>930</v>
      </c>
      <c r="F157" s="27">
        <v>1164</v>
      </c>
      <c r="G157" s="1406"/>
      <c r="H157" s="27">
        <v>521</v>
      </c>
      <c r="I157" s="27">
        <v>782</v>
      </c>
      <c r="J157" s="1406"/>
      <c r="K157" s="27">
        <v>313</v>
      </c>
      <c r="L157" s="27">
        <v>520</v>
      </c>
      <c r="M157" s="1406"/>
      <c r="N157" s="27">
        <v>185</v>
      </c>
      <c r="O157" s="27">
        <v>4444</v>
      </c>
      <c r="P157" s="27">
        <v>1949</v>
      </c>
      <c r="R157" s="19" t="s">
        <v>115</v>
      </c>
      <c r="S157" s="27">
        <v>612</v>
      </c>
      <c r="T157" s="27">
        <v>228</v>
      </c>
      <c r="U157" s="1406"/>
      <c r="V157" s="27">
        <v>110</v>
      </c>
      <c r="W157" s="27">
        <v>114</v>
      </c>
      <c r="X157" s="1406"/>
      <c r="Y157" s="27">
        <v>56</v>
      </c>
      <c r="Z157" s="27">
        <v>68</v>
      </c>
      <c r="AA157" s="1406"/>
      <c r="AB157" s="27">
        <v>24</v>
      </c>
      <c r="AC157" s="27">
        <v>114</v>
      </c>
      <c r="AD157" s="1406"/>
      <c r="AE157" s="27">
        <v>35</v>
      </c>
      <c r="AF157" s="27">
        <v>524</v>
      </c>
      <c r="AG157" s="27">
        <v>225</v>
      </c>
      <c r="AH157" s="33"/>
      <c r="AI157" s="19" t="s">
        <v>115</v>
      </c>
      <c r="AJ157" s="37">
        <v>612</v>
      </c>
      <c r="AK157" s="27">
        <v>37</v>
      </c>
      <c r="AL157" s="27">
        <v>18</v>
      </c>
      <c r="AM157" s="27">
        <v>12</v>
      </c>
      <c r="AN157" s="27">
        <v>11</v>
      </c>
      <c r="AO157" s="27">
        <v>78</v>
      </c>
      <c r="AP157" s="27">
        <v>55</v>
      </c>
      <c r="AQ157" s="27">
        <v>14</v>
      </c>
      <c r="AR157" s="27">
        <v>69</v>
      </c>
      <c r="AS157" s="27">
        <v>10</v>
      </c>
      <c r="AU157" s="19" t="s">
        <v>115</v>
      </c>
      <c r="AV157" s="37">
        <v>612</v>
      </c>
      <c r="AW157" s="27">
        <v>91</v>
      </c>
      <c r="AX157" s="27">
        <v>31</v>
      </c>
      <c r="AY157" s="27">
        <v>0</v>
      </c>
      <c r="AZ157" s="27">
        <v>1</v>
      </c>
      <c r="BA157" s="27">
        <v>123</v>
      </c>
      <c r="BB157" s="27">
        <v>14</v>
      </c>
      <c r="BC157" s="27">
        <v>58</v>
      </c>
      <c r="BD157" s="27">
        <v>58</v>
      </c>
      <c r="BE157" s="27">
        <v>4</v>
      </c>
      <c r="BF157" s="27">
        <v>3</v>
      </c>
      <c r="BG157" s="27">
        <v>9</v>
      </c>
      <c r="BH157" s="27">
        <v>3</v>
      </c>
    </row>
    <row r="158" spans="1:60" s="18" customFormat="1">
      <c r="A158" s="19" t="s">
        <v>116</v>
      </c>
      <c r="B158" s="37">
        <v>610</v>
      </c>
      <c r="C158" s="27">
        <v>4474</v>
      </c>
      <c r="D158" s="1406"/>
      <c r="E158" s="27">
        <v>1940</v>
      </c>
      <c r="F158" s="27">
        <v>2524</v>
      </c>
      <c r="G158" s="1406"/>
      <c r="H158" s="27">
        <v>1081</v>
      </c>
      <c r="I158" s="27">
        <v>2010</v>
      </c>
      <c r="J158" s="1406"/>
      <c r="K158" s="27">
        <v>765</v>
      </c>
      <c r="L158" s="27">
        <v>1216</v>
      </c>
      <c r="M158" s="1406"/>
      <c r="N158" s="27">
        <v>457</v>
      </c>
      <c r="O158" s="27">
        <v>10224</v>
      </c>
      <c r="P158" s="27">
        <v>4243</v>
      </c>
      <c r="R158" s="19" t="s">
        <v>116</v>
      </c>
      <c r="S158" s="27">
        <v>610</v>
      </c>
      <c r="T158" s="27">
        <v>719</v>
      </c>
      <c r="U158" s="1406"/>
      <c r="V158" s="27">
        <v>317</v>
      </c>
      <c r="W158" s="27">
        <v>445</v>
      </c>
      <c r="X158" s="1406"/>
      <c r="Y158" s="27">
        <v>195</v>
      </c>
      <c r="Z158" s="27">
        <v>436</v>
      </c>
      <c r="AA158" s="1406"/>
      <c r="AB158" s="27">
        <v>171</v>
      </c>
      <c r="AC158" s="27">
        <v>223</v>
      </c>
      <c r="AD158" s="1406"/>
      <c r="AE158" s="27">
        <v>82</v>
      </c>
      <c r="AF158" s="27">
        <v>1823</v>
      </c>
      <c r="AG158" s="27">
        <v>765</v>
      </c>
      <c r="AH158" s="33"/>
      <c r="AI158" s="19" t="s">
        <v>116</v>
      </c>
      <c r="AJ158" s="37">
        <v>610</v>
      </c>
      <c r="AK158" s="27">
        <v>69</v>
      </c>
      <c r="AL158" s="27">
        <v>40</v>
      </c>
      <c r="AM158" s="27">
        <v>36</v>
      </c>
      <c r="AN158" s="27">
        <v>21</v>
      </c>
      <c r="AO158" s="27">
        <v>166</v>
      </c>
      <c r="AP158" s="27">
        <v>89</v>
      </c>
      <c r="AQ158" s="27">
        <v>60</v>
      </c>
      <c r="AR158" s="27">
        <v>149</v>
      </c>
      <c r="AS158" s="27">
        <v>16</v>
      </c>
      <c r="AU158" s="19" t="s">
        <v>116</v>
      </c>
      <c r="AV158" s="37">
        <v>610</v>
      </c>
      <c r="AW158" s="27">
        <v>118</v>
      </c>
      <c r="AX158" s="27">
        <v>96</v>
      </c>
      <c r="AY158" s="27">
        <v>3</v>
      </c>
      <c r="AZ158" s="27">
        <v>1</v>
      </c>
      <c r="BA158" s="27">
        <v>218</v>
      </c>
      <c r="BB158" s="27">
        <v>64</v>
      </c>
      <c r="BC158" s="27">
        <v>39</v>
      </c>
      <c r="BD158" s="27">
        <v>43</v>
      </c>
      <c r="BE158" s="27">
        <v>8</v>
      </c>
      <c r="BF158" s="27">
        <v>128</v>
      </c>
      <c r="BG158" s="27">
        <v>2</v>
      </c>
      <c r="BH158" s="27">
        <v>30</v>
      </c>
    </row>
    <row r="159" spans="1:60" s="18" customFormat="1">
      <c r="A159" s="19" t="s">
        <v>117</v>
      </c>
      <c r="B159" s="37">
        <v>611</v>
      </c>
      <c r="C159" s="27">
        <v>324</v>
      </c>
      <c r="D159" s="1406"/>
      <c r="E159" s="27">
        <v>135</v>
      </c>
      <c r="F159" s="27">
        <v>3519</v>
      </c>
      <c r="G159" s="1406"/>
      <c r="H159" s="27">
        <v>1473</v>
      </c>
      <c r="I159" s="27">
        <v>2256</v>
      </c>
      <c r="J159" s="1406"/>
      <c r="K159" s="27">
        <v>904</v>
      </c>
      <c r="L159" s="27">
        <v>1707</v>
      </c>
      <c r="M159" s="1406"/>
      <c r="N159" s="27">
        <v>647</v>
      </c>
      <c r="O159" s="27">
        <v>7806</v>
      </c>
      <c r="P159" s="27">
        <v>3159</v>
      </c>
      <c r="R159" s="19" t="s">
        <v>117</v>
      </c>
      <c r="S159" s="27">
        <v>611</v>
      </c>
      <c r="T159" s="27">
        <v>0</v>
      </c>
      <c r="U159" s="1406"/>
      <c r="V159" s="27">
        <v>0</v>
      </c>
      <c r="W159" s="27">
        <v>155</v>
      </c>
      <c r="X159" s="1406"/>
      <c r="Y159" s="27">
        <v>62</v>
      </c>
      <c r="Z159" s="27">
        <v>175</v>
      </c>
      <c r="AA159" s="1406"/>
      <c r="AB159" s="27">
        <v>79</v>
      </c>
      <c r="AC159" s="27">
        <v>210</v>
      </c>
      <c r="AD159" s="1406"/>
      <c r="AE159" s="27">
        <v>83</v>
      </c>
      <c r="AF159" s="27">
        <v>540</v>
      </c>
      <c r="AG159" s="27">
        <v>224</v>
      </c>
      <c r="AH159" s="33"/>
      <c r="AI159" s="19" t="s">
        <v>117</v>
      </c>
      <c r="AJ159" s="37">
        <v>611</v>
      </c>
      <c r="AK159" s="27">
        <v>5</v>
      </c>
      <c r="AL159" s="27">
        <v>62</v>
      </c>
      <c r="AM159" s="27">
        <v>43</v>
      </c>
      <c r="AN159" s="27">
        <v>34</v>
      </c>
      <c r="AO159" s="27">
        <v>144</v>
      </c>
      <c r="AP159" s="27">
        <v>103</v>
      </c>
      <c r="AQ159" s="27">
        <v>45</v>
      </c>
      <c r="AR159" s="27">
        <v>148</v>
      </c>
      <c r="AS159" s="27">
        <v>19</v>
      </c>
      <c r="AU159" s="19" t="s">
        <v>117</v>
      </c>
      <c r="AV159" s="37">
        <v>611</v>
      </c>
      <c r="AW159" s="27">
        <v>163</v>
      </c>
      <c r="AX159" s="27">
        <v>35</v>
      </c>
      <c r="AY159" s="27">
        <v>14</v>
      </c>
      <c r="AZ159" s="27">
        <v>0</v>
      </c>
      <c r="BA159" s="27">
        <v>212</v>
      </c>
      <c r="BB159" s="27">
        <v>54</v>
      </c>
      <c r="BC159" s="27">
        <v>80</v>
      </c>
      <c r="BD159" s="27">
        <v>120</v>
      </c>
      <c r="BE159" s="27">
        <v>6</v>
      </c>
      <c r="BF159" s="27">
        <v>6</v>
      </c>
      <c r="BG159" s="27">
        <v>4</v>
      </c>
      <c r="BH159" s="27">
        <v>19</v>
      </c>
    </row>
    <row r="160" spans="1:60" s="18" customFormat="1">
      <c r="A160" s="19" t="s">
        <v>118</v>
      </c>
      <c r="B160" s="37">
        <v>615</v>
      </c>
      <c r="C160" s="27">
        <v>2163</v>
      </c>
      <c r="D160" s="1406"/>
      <c r="E160" s="27">
        <v>945</v>
      </c>
      <c r="F160" s="27">
        <v>1494</v>
      </c>
      <c r="G160" s="1406"/>
      <c r="H160" s="27">
        <v>608</v>
      </c>
      <c r="I160" s="27">
        <v>1002</v>
      </c>
      <c r="J160" s="1406"/>
      <c r="K160" s="27">
        <v>361</v>
      </c>
      <c r="L160" s="27">
        <v>620</v>
      </c>
      <c r="M160" s="1406"/>
      <c r="N160" s="27">
        <v>198</v>
      </c>
      <c r="O160" s="27">
        <v>5279</v>
      </c>
      <c r="P160" s="27">
        <v>2112</v>
      </c>
      <c r="R160" s="19" t="s">
        <v>118</v>
      </c>
      <c r="S160" s="27">
        <v>615</v>
      </c>
      <c r="T160" s="27">
        <v>336</v>
      </c>
      <c r="U160" s="1406"/>
      <c r="V160" s="27">
        <v>126</v>
      </c>
      <c r="W160" s="27">
        <v>109</v>
      </c>
      <c r="X160" s="1406"/>
      <c r="Y160" s="27">
        <v>46</v>
      </c>
      <c r="Z160" s="27">
        <v>94</v>
      </c>
      <c r="AA160" s="1406"/>
      <c r="AB160" s="27">
        <v>42</v>
      </c>
      <c r="AC160" s="27">
        <v>135</v>
      </c>
      <c r="AD160" s="1406"/>
      <c r="AE160" s="27">
        <v>43</v>
      </c>
      <c r="AF160" s="27">
        <v>674</v>
      </c>
      <c r="AG160" s="27">
        <v>257</v>
      </c>
      <c r="AH160" s="33"/>
      <c r="AI160" s="19" t="s">
        <v>118</v>
      </c>
      <c r="AJ160" s="37">
        <v>615</v>
      </c>
      <c r="AK160" s="27">
        <v>34</v>
      </c>
      <c r="AL160" s="27">
        <v>24</v>
      </c>
      <c r="AM160" s="27">
        <v>18</v>
      </c>
      <c r="AN160" s="27">
        <v>15</v>
      </c>
      <c r="AO160" s="27">
        <v>91</v>
      </c>
      <c r="AP160" s="27">
        <v>62</v>
      </c>
      <c r="AQ160" s="27">
        <v>11</v>
      </c>
      <c r="AR160" s="27">
        <v>73</v>
      </c>
      <c r="AS160" s="27">
        <v>9</v>
      </c>
      <c r="AU160" s="19" t="s">
        <v>118</v>
      </c>
      <c r="AV160" s="37">
        <v>615</v>
      </c>
      <c r="AW160" s="27">
        <v>74</v>
      </c>
      <c r="AX160" s="27">
        <v>39</v>
      </c>
      <c r="AY160" s="27">
        <v>0</v>
      </c>
      <c r="AZ160" s="27">
        <v>0</v>
      </c>
      <c r="BA160" s="27">
        <v>113</v>
      </c>
      <c r="BB160" s="27">
        <v>20</v>
      </c>
      <c r="BC160" s="27">
        <v>51</v>
      </c>
      <c r="BD160" s="27">
        <v>51</v>
      </c>
      <c r="BE160" s="27">
        <v>2</v>
      </c>
      <c r="BF160" s="27">
        <v>9</v>
      </c>
      <c r="BG160" s="27">
        <v>4</v>
      </c>
      <c r="BH160" s="27">
        <v>8</v>
      </c>
    </row>
    <row r="161" spans="1:60" s="18" customFormat="1">
      <c r="A161" s="20" t="s">
        <v>119</v>
      </c>
      <c r="B161" s="37"/>
      <c r="C161" s="27"/>
      <c r="D161" s="1406"/>
      <c r="E161" s="27"/>
      <c r="F161" s="27"/>
      <c r="G161" s="1406"/>
      <c r="H161" s="27"/>
      <c r="I161" s="27"/>
      <c r="J161" s="1406"/>
      <c r="K161" s="27"/>
      <c r="L161" s="27"/>
      <c r="M161" s="1406"/>
      <c r="N161" s="27"/>
      <c r="O161" s="27"/>
      <c r="P161" s="27"/>
      <c r="R161" s="20" t="s">
        <v>119</v>
      </c>
      <c r="S161" s="27"/>
      <c r="T161" s="27"/>
      <c r="U161" s="1406"/>
      <c r="V161" s="27"/>
      <c r="W161" s="27"/>
      <c r="X161" s="1406"/>
      <c r="Y161" s="27"/>
      <c r="Z161" s="27"/>
      <c r="AA161" s="1406"/>
      <c r="AB161" s="27"/>
      <c r="AC161" s="27"/>
      <c r="AD161" s="1406"/>
      <c r="AE161" s="27"/>
      <c r="AF161" s="27"/>
      <c r="AG161" s="27"/>
      <c r="AH161" s="33"/>
      <c r="AI161" s="20" t="s">
        <v>119</v>
      </c>
      <c r="AJ161" s="37"/>
      <c r="AK161" s="27"/>
      <c r="AL161" s="27"/>
      <c r="AM161" s="27"/>
      <c r="AN161" s="27"/>
      <c r="AO161" s="27"/>
      <c r="AP161" s="27"/>
      <c r="AQ161" s="27"/>
      <c r="AR161" s="27"/>
      <c r="AS161" s="27"/>
      <c r="AU161" s="20" t="s">
        <v>119</v>
      </c>
      <c r="AV161" s="3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</row>
    <row r="162" spans="1:60" s="18" customFormat="1">
      <c r="A162" s="19" t="s">
        <v>120</v>
      </c>
      <c r="B162" s="37">
        <v>411</v>
      </c>
      <c r="C162" s="27">
        <v>934</v>
      </c>
      <c r="D162" s="1406"/>
      <c r="E162" s="27">
        <v>392</v>
      </c>
      <c r="F162" s="27">
        <v>660</v>
      </c>
      <c r="G162" s="1406"/>
      <c r="H162" s="27">
        <v>286</v>
      </c>
      <c r="I162" s="27">
        <v>516</v>
      </c>
      <c r="J162" s="1406"/>
      <c r="K162" s="27">
        <v>199</v>
      </c>
      <c r="L162" s="27">
        <v>353</v>
      </c>
      <c r="M162" s="1406"/>
      <c r="N162" s="27">
        <v>133</v>
      </c>
      <c r="O162" s="27">
        <v>2463</v>
      </c>
      <c r="P162" s="27">
        <v>1010</v>
      </c>
      <c r="R162" s="19" t="s">
        <v>120</v>
      </c>
      <c r="S162" s="27">
        <v>411</v>
      </c>
      <c r="T162" s="27">
        <v>181</v>
      </c>
      <c r="U162" s="1406"/>
      <c r="V162" s="27">
        <v>90</v>
      </c>
      <c r="W162" s="27">
        <v>70</v>
      </c>
      <c r="X162" s="1406"/>
      <c r="Y162" s="27">
        <v>36</v>
      </c>
      <c r="Z162" s="27">
        <v>33</v>
      </c>
      <c r="AA162" s="1406"/>
      <c r="AB162" s="27">
        <v>9</v>
      </c>
      <c r="AC162" s="27">
        <v>124</v>
      </c>
      <c r="AD162" s="1406"/>
      <c r="AE162" s="27">
        <v>52</v>
      </c>
      <c r="AF162" s="27">
        <v>408</v>
      </c>
      <c r="AG162" s="27">
        <v>187</v>
      </c>
      <c r="AH162" s="33"/>
      <c r="AI162" s="19" t="s">
        <v>120</v>
      </c>
      <c r="AJ162" s="37">
        <v>411</v>
      </c>
      <c r="AK162" s="27">
        <v>20</v>
      </c>
      <c r="AL162" s="27">
        <v>18</v>
      </c>
      <c r="AM162" s="27">
        <v>15</v>
      </c>
      <c r="AN162" s="27">
        <v>10</v>
      </c>
      <c r="AO162" s="27">
        <v>63</v>
      </c>
      <c r="AP162" s="27">
        <v>45</v>
      </c>
      <c r="AQ162" s="27">
        <v>5</v>
      </c>
      <c r="AR162" s="27">
        <v>50</v>
      </c>
      <c r="AS162" s="27">
        <v>11</v>
      </c>
      <c r="AU162" s="19" t="s">
        <v>120</v>
      </c>
      <c r="AV162" s="37">
        <v>411</v>
      </c>
      <c r="AW162" s="27">
        <v>48</v>
      </c>
      <c r="AX162" s="27">
        <v>28</v>
      </c>
      <c r="AY162" s="27">
        <v>2</v>
      </c>
      <c r="AZ162" s="27">
        <v>0</v>
      </c>
      <c r="BA162" s="27">
        <v>78</v>
      </c>
      <c r="BB162" s="27">
        <v>27</v>
      </c>
      <c r="BC162" s="27">
        <v>31</v>
      </c>
      <c r="BD162" s="27">
        <v>41</v>
      </c>
      <c r="BE162" s="27">
        <v>2</v>
      </c>
      <c r="BF162" s="27">
        <v>4</v>
      </c>
      <c r="BG162" s="27">
        <v>3</v>
      </c>
      <c r="BH162" s="27">
        <v>15</v>
      </c>
    </row>
    <row r="163" spans="1:60" s="18" customFormat="1">
      <c r="A163" s="19" t="s">
        <v>121</v>
      </c>
      <c r="B163" s="37">
        <v>413</v>
      </c>
      <c r="C163" s="27">
        <v>0</v>
      </c>
      <c r="D163" s="1406"/>
      <c r="E163" s="27">
        <v>0</v>
      </c>
      <c r="F163" s="27">
        <v>1468</v>
      </c>
      <c r="G163" s="1406"/>
      <c r="H163" s="27">
        <v>611</v>
      </c>
      <c r="I163" s="27">
        <v>1372</v>
      </c>
      <c r="J163" s="1406"/>
      <c r="K163" s="27">
        <v>571</v>
      </c>
      <c r="L163" s="27">
        <v>1231</v>
      </c>
      <c r="M163" s="1406"/>
      <c r="N163" s="27">
        <v>495</v>
      </c>
      <c r="O163" s="27">
        <v>4071</v>
      </c>
      <c r="P163" s="27">
        <v>1677</v>
      </c>
      <c r="R163" s="19" t="s">
        <v>121</v>
      </c>
      <c r="S163" s="27">
        <v>413</v>
      </c>
      <c r="T163" s="27">
        <v>0</v>
      </c>
      <c r="U163" s="1406"/>
      <c r="V163" s="27">
        <v>0</v>
      </c>
      <c r="W163" s="27">
        <v>200</v>
      </c>
      <c r="X163" s="1406"/>
      <c r="Y163" s="27">
        <v>85</v>
      </c>
      <c r="Z163" s="27">
        <v>242</v>
      </c>
      <c r="AA163" s="1406"/>
      <c r="AB163" s="27">
        <v>92</v>
      </c>
      <c r="AC163" s="27">
        <v>687</v>
      </c>
      <c r="AD163" s="1406"/>
      <c r="AE163" s="27">
        <v>289</v>
      </c>
      <c r="AF163" s="27">
        <v>1129</v>
      </c>
      <c r="AG163" s="27">
        <v>466</v>
      </c>
      <c r="AH163" s="33"/>
      <c r="AI163" s="19" t="s">
        <v>121</v>
      </c>
      <c r="AJ163" s="37">
        <v>413</v>
      </c>
      <c r="AK163" s="27">
        <v>0</v>
      </c>
      <c r="AL163" s="27">
        <v>30</v>
      </c>
      <c r="AM163" s="27">
        <v>27</v>
      </c>
      <c r="AN163" s="27">
        <v>26</v>
      </c>
      <c r="AO163" s="27">
        <v>83</v>
      </c>
      <c r="AP163" s="27">
        <v>63</v>
      </c>
      <c r="AQ163" s="27">
        <v>4</v>
      </c>
      <c r="AR163" s="27">
        <v>67</v>
      </c>
      <c r="AS163" s="27">
        <v>14</v>
      </c>
      <c r="AU163" s="19" t="s">
        <v>121</v>
      </c>
      <c r="AV163" s="37">
        <v>413</v>
      </c>
      <c r="AW163" s="27">
        <v>95</v>
      </c>
      <c r="AX163" s="27">
        <v>17</v>
      </c>
      <c r="AY163" s="27">
        <v>4</v>
      </c>
      <c r="AZ163" s="27">
        <v>4</v>
      </c>
      <c r="BA163" s="27">
        <v>120</v>
      </c>
      <c r="BB163" s="27">
        <v>46</v>
      </c>
      <c r="BC163" s="27">
        <v>47</v>
      </c>
      <c r="BD163" s="27">
        <v>56</v>
      </c>
      <c r="BE163" s="27">
        <v>2</v>
      </c>
      <c r="BF163" s="27">
        <v>15</v>
      </c>
      <c r="BG163" s="27">
        <v>8</v>
      </c>
      <c r="BH163" s="27">
        <v>9</v>
      </c>
    </row>
    <row r="164" spans="1:60" s="18" customFormat="1">
      <c r="A164" s="19" t="s">
        <v>122</v>
      </c>
      <c r="B164" s="37">
        <v>414</v>
      </c>
      <c r="C164" s="27">
        <v>1444</v>
      </c>
      <c r="D164" s="1406"/>
      <c r="E164" s="27">
        <v>737</v>
      </c>
      <c r="F164" s="27">
        <v>1273</v>
      </c>
      <c r="G164" s="1406"/>
      <c r="H164" s="27">
        <v>636</v>
      </c>
      <c r="I164" s="27">
        <v>956</v>
      </c>
      <c r="J164" s="1406"/>
      <c r="K164" s="27">
        <v>427</v>
      </c>
      <c r="L164" s="27">
        <v>578</v>
      </c>
      <c r="M164" s="1406"/>
      <c r="N164" s="27">
        <v>276</v>
      </c>
      <c r="O164" s="27">
        <v>4251</v>
      </c>
      <c r="P164" s="27">
        <v>2076</v>
      </c>
      <c r="R164" s="19" t="s">
        <v>122</v>
      </c>
      <c r="S164" s="27">
        <v>414</v>
      </c>
      <c r="T164" s="27">
        <v>182</v>
      </c>
      <c r="U164" s="1406"/>
      <c r="V164" s="27">
        <v>99</v>
      </c>
      <c r="W164" s="27">
        <v>138</v>
      </c>
      <c r="X164" s="1406"/>
      <c r="Y164" s="27">
        <v>72</v>
      </c>
      <c r="Z164" s="27">
        <v>83</v>
      </c>
      <c r="AA164" s="1406"/>
      <c r="AB164" s="27">
        <v>38</v>
      </c>
      <c r="AC164" s="27">
        <v>157</v>
      </c>
      <c r="AD164" s="1406"/>
      <c r="AE164" s="27">
        <v>79</v>
      </c>
      <c r="AF164" s="27">
        <v>560</v>
      </c>
      <c r="AG164" s="27">
        <v>288</v>
      </c>
      <c r="AH164" s="33"/>
      <c r="AI164" s="19" t="s">
        <v>122</v>
      </c>
      <c r="AJ164" s="37">
        <v>414</v>
      </c>
      <c r="AK164" s="27">
        <v>28</v>
      </c>
      <c r="AL164" s="27">
        <v>23</v>
      </c>
      <c r="AM164" s="27">
        <v>18</v>
      </c>
      <c r="AN164" s="27">
        <v>12</v>
      </c>
      <c r="AO164" s="27">
        <v>81</v>
      </c>
      <c r="AP164" s="27">
        <v>52</v>
      </c>
      <c r="AQ164" s="27">
        <v>8</v>
      </c>
      <c r="AR164" s="27">
        <v>60</v>
      </c>
      <c r="AS164" s="27">
        <v>9</v>
      </c>
      <c r="AU164" s="19" t="s">
        <v>122</v>
      </c>
      <c r="AV164" s="37">
        <v>414</v>
      </c>
      <c r="AW164" s="27">
        <v>74</v>
      </c>
      <c r="AX164" s="27">
        <v>33</v>
      </c>
      <c r="AY164" s="27">
        <v>0</v>
      </c>
      <c r="AZ164" s="27">
        <v>0</v>
      </c>
      <c r="BA164" s="27">
        <v>107</v>
      </c>
      <c r="BB164" s="27">
        <v>36</v>
      </c>
      <c r="BC164" s="27">
        <v>45</v>
      </c>
      <c r="BD164" s="27">
        <v>61</v>
      </c>
      <c r="BE164" s="27">
        <v>0</v>
      </c>
      <c r="BF164" s="27">
        <v>1</v>
      </c>
      <c r="BG164" s="27">
        <v>3</v>
      </c>
      <c r="BH164" s="27">
        <v>22</v>
      </c>
    </row>
    <row r="165" spans="1:60" s="18" customFormat="1">
      <c r="A165" s="19" t="s">
        <v>123</v>
      </c>
      <c r="B165" s="37">
        <v>412</v>
      </c>
      <c r="C165" s="27">
        <v>2552</v>
      </c>
      <c r="D165" s="1406"/>
      <c r="E165" s="27">
        <v>1143</v>
      </c>
      <c r="F165" s="27">
        <v>1807</v>
      </c>
      <c r="G165" s="1406"/>
      <c r="H165" s="27">
        <v>747</v>
      </c>
      <c r="I165" s="27">
        <v>1462</v>
      </c>
      <c r="J165" s="1406"/>
      <c r="K165" s="27">
        <v>566</v>
      </c>
      <c r="L165" s="27">
        <v>1184</v>
      </c>
      <c r="M165" s="1406"/>
      <c r="N165" s="27">
        <v>444</v>
      </c>
      <c r="O165" s="27">
        <v>7005</v>
      </c>
      <c r="P165" s="27">
        <v>2900</v>
      </c>
      <c r="R165" s="19" t="s">
        <v>123</v>
      </c>
      <c r="S165" s="27">
        <v>412</v>
      </c>
      <c r="T165" s="27">
        <v>594</v>
      </c>
      <c r="U165" s="1406"/>
      <c r="V165" s="27">
        <v>236</v>
      </c>
      <c r="W165" s="27">
        <v>243</v>
      </c>
      <c r="X165" s="1406"/>
      <c r="Y165" s="27">
        <v>112</v>
      </c>
      <c r="Z165" s="27">
        <v>121</v>
      </c>
      <c r="AA165" s="1406"/>
      <c r="AB165" s="27">
        <v>45</v>
      </c>
      <c r="AC165" s="27">
        <v>369</v>
      </c>
      <c r="AD165" s="1406"/>
      <c r="AE165" s="27">
        <v>109</v>
      </c>
      <c r="AF165" s="27">
        <v>1327</v>
      </c>
      <c r="AG165" s="27">
        <v>502</v>
      </c>
      <c r="AH165" s="33"/>
      <c r="AI165" s="19" t="s">
        <v>123</v>
      </c>
      <c r="AJ165" s="37">
        <v>412</v>
      </c>
      <c r="AK165" s="27">
        <v>42</v>
      </c>
      <c r="AL165" s="27">
        <v>33</v>
      </c>
      <c r="AM165" s="27">
        <v>26</v>
      </c>
      <c r="AN165" s="27">
        <v>22</v>
      </c>
      <c r="AO165" s="27">
        <v>123</v>
      </c>
      <c r="AP165" s="27">
        <v>76</v>
      </c>
      <c r="AQ165" s="27">
        <v>8</v>
      </c>
      <c r="AR165" s="27">
        <v>84</v>
      </c>
      <c r="AS165" s="27">
        <v>10</v>
      </c>
      <c r="AU165" s="19" t="s">
        <v>123</v>
      </c>
      <c r="AV165" s="37">
        <v>412</v>
      </c>
      <c r="AW165" s="27">
        <v>91</v>
      </c>
      <c r="AX165" s="27">
        <v>52</v>
      </c>
      <c r="AY165" s="27">
        <v>2</v>
      </c>
      <c r="AZ165" s="27">
        <v>0</v>
      </c>
      <c r="BA165" s="27">
        <v>145</v>
      </c>
      <c r="BB165" s="27">
        <v>34</v>
      </c>
      <c r="BC165" s="27">
        <v>57</v>
      </c>
      <c r="BD165" s="27">
        <v>86</v>
      </c>
      <c r="BE165" s="27">
        <v>2</v>
      </c>
      <c r="BF165" s="27">
        <v>0</v>
      </c>
      <c r="BG165" s="27">
        <v>19</v>
      </c>
      <c r="BH165" s="27">
        <v>1</v>
      </c>
    </row>
    <row r="166" spans="1:60" s="18" customFormat="1">
      <c r="A166" s="19" t="s">
        <v>124</v>
      </c>
      <c r="B166" s="37">
        <v>423</v>
      </c>
      <c r="C166" s="27">
        <v>1014</v>
      </c>
      <c r="D166" s="1406"/>
      <c r="E166" s="27">
        <v>389</v>
      </c>
      <c r="F166" s="27">
        <v>931</v>
      </c>
      <c r="G166" s="1406"/>
      <c r="H166" s="27">
        <v>324</v>
      </c>
      <c r="I166" s="27">
        <v>837</v>
      </c>
      <c r="J166" s="1406"/>
      <c r="K166" s="27">
        <v>285</v>
      </c>
      <c r="L166" s="27">
        <v>375</v>
      </c>
      <c r="M166" s="1406"/>
      <c r="N166" s="27">
        <v>99</v>
      </c>
      <c r="O166" s="27">
        <v>3157</v>
      </c>
      <c r="P166" s="27">
        <v>1097</v>
      </c>
      <c r="R166" s="19" t="s">
        <v>124</v>
      </c>
      <c r="S166" s="27">
        <v>423</v>
      </c>
      <c r="T166" s="27">
        <v>159</v>
      </c>
      <c r="U166" s="1406"/>
      <c r="V166" s="27">
        <v>57</v>
      </c>
      <c r="W166" s="27">
        <v>91</v>
      </c>
      <c r="X166" s="1406"/>
      <c r="Y166" s="27">
        <v>29</v>
      </c>
      <c r="Z166" s="27">
        <v>187</v>
      </c>
      <c r="AA166" s="1406"/>
      <c r="AB166" s="27">
        <v>68</v>
      </c>
      <c r="AC166" s="27">
        <v>122</v>
      </c>
      <c r="AD166" s="1406"/>
      <c r="AE166" s="27">
        <v>38</v>
      </c>
      <c r="AF166" s="27">
        <v>559</v>
      </c>
      <c r="AG166" s="27">
        <v>192</v>
      </c>
      <c r="AH166" s="33"/>
      <c r="AI166" s="19" t="s">
        <v>124</v>
      </c>
      <c r="AJ166" s="37">
        <v>423</v>
      </c>
      <c r="AK166" s="27">
        <v>16</v>
      </c>
      <c r="AL166" s="27">
        <v>16</v>
      </c>
      <c r="AM166" s="27">
        <v>16</v>
      </c>
      <c r="AN166" s="27">
        <v>6</v>
      </c>
      <c r="AO166" s="27">
        <v>54</v>
      </c>
      <c r="AP166" s="27">
        <v>32</v>
      </c>
      <c r="AQ166" s="27">
        <v>8</v>
      </c>
      <c r="AR166" s="27">
        <v>40</v>
      </c>
      <c r="AS166" s="27">
        <v>4</v>
      </c>
      <c r="AU166" s="19" t="s">
        <v>124</v>
      </c>
      <c r="AV166" s="37">
        <v>423</v>
      </c>
      <c r="AW166" s="27">
        <v>45</v>
      </c>
      <c r="AX166" s="27">
        <v>33</v>
      </c>
      <c r="AY166" s="27">
        <v>0</v>
      </c>
      <c r="AZ166" s="27">
        <v>2</v>
      </c>
      <c r="BA166" s="27">
        <v>80</v>
      </c>
      <c r="BB166" s="27">
        <v>26</v>
      </c>
      <c r="BC166" s="27">
        <v>33</v>
      </c>
      <c r="BD166" s="27">
        <v>46</v>
      </c>
      <c r="BE166" s="27">
        <v>1</v>
      </c>
      <c r="BF166" s="27">
        <v>0</v>
      </c>
      <c r="BG166" s="27">
        <v>4</v>
      </c>
      <c r="BH166" s="27">
        <v>5</v>
      </c>
    </row>
    <row r="167" spans="1:60" s="18" customFormat="1">
      <c r="A167" s="19" t="s">
        <v>125</v>
      </c>
      <c r="B167" s="37">
        <v>410</v>
      </c>
      <c r="C167" s="27">
        <v>3191</v>
      </c>
      <c r="D167" s="1406"/>
      <c r="E167" s="27">
        <v>1339</v>
      </c>
      <c r="F167" s="27">
        <v>2532</v>
      </c>
      <c r="G167" s="1406"/>
      <c r="H167" s="27">
        <v>1011</v>
      </c>
      <c r="I167" s="27">
        <v>2076</v>
      </c>
      <c r="J167" s="1406"/>
      <c r="K167" s="27">
        <v>793</v>
      </c>
      <c r="L167" s="27">
        <v>1001</v>
      </c>
      <c r="M167" s="1406"/>
      <c r="N167" s="27">
        <v>387</v>
      </c>
      <c r="O167" s="27">
        <v>8800</v>
      </c>
      <c r="P167" s="27">
        <v>3530</v>
      </c>
      <c r="R167" s="19" t="s">
        <v>125</v>
      </c>
      <c r="S167" s="27">
        <v>410</v>
      </c>
      <c r="T167" s="27">
        <v>423</v>
      </c>
      <c r="U167" s="1406"/>
      <c r="V167" s="27">
        <v>184</v>
      </c>
      <c r="W167" s="27">
        <v>116</v>
      </c>
      <c r="X167" s="1406"/>
      <c r="Y167" s="27">
        <v>48</v>
      </c>
      <c r="Z167" s="27">
        <v>78</v>
      </c>
      <c r="AA167" s="1406"/>
      <c r="AB167" s="27">
        <v>33</v>
      </c>
      <c r="AC167" s="27">
        <v>261</v>
      </c>
      <c r="AD167" s="1406"/>
      <c r="AE167" s="27">
        <v>101</v>
      </c>
      <c r="AF167" s="27">
        <v>878</v>
      </c>
      <c r="AG167" s="27">
        <v>366</v>
      </c>
      <c r="AH167" s="33"/>
      <c r="AI167" s="19" t="s">
        <v>125</v>
      </c>
      <c r="AJ167" s="37">
        <v>410</v>
      </c>
      <c r="AK167" s="27">
        <v>43</v>
      </c>
      <c r="AL167" s="27">
        <v>38</v>
      </c>
      <c r="AM167" s="27">
        <v>30</v>
      </c>
      <c r="AN167" s="27">
        <v>17</v>
      </c>
      <c r="AO167" s="27">
        <v>128</v>
      </c>
      <c r="AP167" s="27">
        <v>114</v>
      </c>
      <c r="AQ167" s="27">
        <v>6</v>
      </c>
      <c r="AR167" s="27">
        <v>120</v>
      </c>
      <c r="AS167" s="27">
        <v>20</v>
      </c>
      <c r="AU167" s="19" t="s">
        <v>125</v>
      </c>
      <c r="AV167" s="37">
        <v>410</v>
      </c>
      <c r="AW167" s="27">
        <v>111</v>
      </c>
      <c r="AX167" s="27">
        <v>87</v>
      </c>
      <c r="AY167" s="27">
        <v>2</v>
      </c>
      <c r="AZ167" s="27">
        <v>0</v>
      </c>
      <c r="BA167" s="27">
        <v>200</v>
      </c>
      <c r="BB167" s="27">
        <v>45</v>
      </c>
      <c r="BC167" s="27">
        <v>81</v>
      </c>
      <c r="BD167" s="27">
        <v>110</v>
      </c>
      <c r="BE167" s="27">
        <v>3</v>
      </c>
      <c r="BF167" s="27">
        <v>6</v>
      </c>
      <c r="BG167" s="27">
        <v>54</v>
      </c>
      <c r="BH167" s="27">
        <v>4</v>
      </c>
    </row>
    <row r="168" spans="1:60" s="18" customFormat="1">
      <c r="A168" s="19" t="s">
        <v>126</v>
      </c>
      <c r="B168" s="37">
        <v>409</v>
      </c>
      <c r="C168" s="27">
        <v>1270</v>
      </c>
      <c r="D168" s="1406"/>
      <c r="E168" s="27">
        <v>511</v>
      </c>
      <c r="F168" s="27">
        <v>1172</v>
      </c>
      <c r="G168" s="1406"/>
      <c r="H168" s="27">
        <v>468</v>
      </c>
      <c r="I168" s="27">
        <v>788</v>
      </c>
      <c r="J168" s="1406"/>
      <c r="K168" s="27">
        <v>280</v>
      </c>
      <c r="L168" s="27">
        <v>510</v>
      </c>
      <c r="M168" s="1406"/>
      <c r="N168" s="27">
        <v>179</v>
      </c>
      <c r="O168" s="27">
        <v>3740</v>
      </c>
      <c r="P168" s="27">
        <v>1438</v>
      </c>
      <c r="R168" s="19" t="s">
        <v>126</v>
      </c>
      <c r="S168" s="27">
        <v>409</v>
      </c>
      <c r="T168" s="27">
        <v>247</v>
      </c>
      <c r="U168" s="1406"/>
      <c r="V168" s="27">
        <v>119</v>
      </c>
      <c r="W168" s="27">
        <v>150</v>
      </c>
      <c r="X168" s="1406"/>
      <c r="Y168" s="27">
        <v>72</v>
      </c>
      <c r="Z168" s="27">
        <v>65</v>
      </c>
      <c r="AA168" s="1406"/>
      <c r="AB168" s="27">
        <v>21</v>
      </c>
      <c r="AC168" s="27">
        <v>157</v>
      </c>
      <c r="AD168" s="1406"/>
      <c r="AE168" s="27">
        <v>56</v>
      </c>
      <c r="AF168" s="27">
        <v>619</v>
      </c>
      <c r="AG168" s="27">
        <v>268</v>
      </c>
      <c r="AH168" s="33"/>
      <c r="AI168" s="19" t="s">
        <v>126</v>
      </c>
      <c r="AJ168" s="37">
        <v>409</v>
      </c>
      <c r="AK168" s="27">
        <v>22</v>
      </c>
      <c r="AL168" s="27">
        <v>21</v>
      </c>
      <c r="AM168" s="27">
        <v>16</v>
      </c>
      <c r="AN168" s="27">
        <v>11</v>
      </c>
      <c r="AO168" s="27">
        <v>70</v>
      </c>
      <c r="AP168" s="27">
        <v>48</v>
      </c>
      <c r="AQ168" s="27">
        <v>6</v>
      </c>
      <c r="AR168" s="27">
        <v>54</v>
      </c>
      <c r="AS168" s="27">
        <v>7</v>
      </c>
      <c r="AU168" s="19" t="s">
        <v>126</v>
      </c>
      <c r="AV168" s="37">
        <v>409</v>
      </c>
      <c r="AW168" s="27">
        <v>63</v>
      </c>
      <c r="AX168" s="27">
        <v>24</v>
      </c>
      <c r="AY168" s="27">
        <v>0</v>
      </c>
      <c r="AZ168" s="27">
        <v>0</v>
      </c>
      <c r="BA168" s="27">
        <v>87</v>
      </c>
      <c r="BB168" s="27">
        <v>37</v>
      </c>
      <c r="BC168" s="27">
        <v>35</v>
      </c>
      <c r="BD168" s="27">
        <v>48</v>
      </c>
      <c r="BE168" s="27">
        <v>3</v>
      </c>
      <c r="BF168" s="27">
        <v>1</v>
      </c>
      <c r="BG168" s="27">
        <v>1</v>
      </c>
      <c r="BH168" s="27">
        <v>15</v>
      </c>
    </row>
    <row r="169" spans="1:60" s="18" customFormat="1">
      <c r="A169" s="20" t="s">
        <v>127</v>
      </c>
      <c r="B169" s="37"/>
      <c r="C169" s="27"/>
      <c r="D169" s="1406"/>
      <c r="E169" s="27"/>
      <c r="F169" s="27"/>
      <c r="G169" s="1406"/>
      <c r="H169" s="27"/>
      <c r="I169" s="27"/>
      <c r="J169" s="1406"/>
      <c r="K169" s="27"/>
      <c r="L169" s="27"/>
      <c r="M169" s="1406"/>
      <c r="N169" s="27"/>
      <c r="O169" s="27"/>
      <c r="P169" s="27"/>
      <c r="R169" s="20" t="s">
        <v>127</v>
      </c>
      <c r="S169" s="27"/>
      <c r="T169" s="27"/>
      <c r="U169" s="1406"/>
      <c r="V169" s="27"/>
      <c r="W169" s="27"/>
      <c r="X169" s="1406"/>
      <c r="Y169" s="27"/>
      <c r="Z169" s="27"/>
      <c r="AA169" s="1406"/>
      <c r="AB169" s="27"/>
      <c r="AC169" s="27"/>
      <c r="AD169" s="1406"/>
      <c r="AE169" s="27"/>
      <c r="AF169" s="27"/>
      <c r="AG169" s="27"/>
      <c r="AH169" s="33"/>
      <c r="AI169" s="20" t="s">
        <v>127</v>
      </c>
      <c r="AJ169" s="37"/>
      <c r="AK169" s="27"/>
      <c r="AL169" s="27"/>
      <c r="AM169" s="27"/>
      <c r="AN169" s="27"/>
      <c r="AO169" s="27"/>
      <c r="AP169" s="27"/>
      <c r="AQ169" s="27"/>
      <c r="AR169" s="27"/>
      <c r="AS169" s="27"/>
      <c r="AU169" s="20" t="s">
        <v>127</v>
      </c>
      <c r="AV169" s="3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</row>
    <row r="170" spans="1:60" s="18" customFormat="1">
      <c r="A170" s="19" t="s">
        <v>128</v>
      </c>
      <c r="B170" s="37">
        <v>110</v>
      </c>
      <c r="C170" s="27">
        <v>0</v>
      </c>
      <c r="D170" s="1406"/>
      <c r="E170" s="27">
        <v>0</v>
      </c>
      <c r="F170" s="27">
        <v>1910</v>
      </c>
      <c r="G170" s="1406"/>
      <c r="H170" s="27">
        <v>957</v>
      </c>
      <c r="I170" s="27">
        <v>1418</v>
      </c>
      <c r="J170" s="1406"/>
      <c r="K170" s="27">
        <v>706</v>
      </c>
      <c r="L170" s="27">
        <v>1439</v>
      </c>
      <c r="M170" s="1406"/>
      <c r="N170" s="27">
        <v>781</v>
      </c>
      <c r="O170" s="27">
        <v>4767</v>
      </c>
      <c r="P170" s="27">
        <v>2444</v>
      </c>
      <c r="R170" s="19" t="s">
        <v>128</v>
      </c>
      <c r="S170" s="27">
        <v>110</v>
      </c>
      <c r="T170" s="27">
        <v>0</v>
      </c>
      <c r="U170" s="1406"/>
      <c r="V170" s="27">
        <v>0</v>
      </c>
      <c r="W170" s="27">
        <v>208</v>
      </c>
      <c r="X170" s="1406"/>
      <c r="Y170" s="27">
        <v>96</v>
      </c>
      <c r="Z170" s="27">
        <v>8</v>
      </c>
      <c r="AA170" s="1406"/>
      <c r="AB170" s="27">
        <v>5</v>
      </c>
      <c r="AC170" s="27">
        <v>264</v>
      </c>
      <c r="AD170" s="1406"/>
      <c r="AE170" s="27">
        <v>155</v>
      </c>
      <c r="AF170" s="27">
        <v>480</v>
      </c>
      <c r="AG170" s="27">
        <v>256</v>
      </c>
      <c r="AH170" s="33"/>
      <c r="AI170" s="19" t="s">
        <v>128</v>
      </c>
      <c r="AJ170" s="37">
        <v>110</v>
      </c>
      <c r="AK170" s="27">
        <v>0</v>
      </c>
      <c r="AL170" s="27">
        <v>37</v>
      </c>
      <c r="AM170" s="27">
        <v>32</v>
      </c>
      <c r="AN170" s="27">
        <v>31</v>
      </c>
      <c r="AO170" s="27">
        <v>100</v>
      </c>
      <c r="AP170" s="27">
        <v>116</v>
      </c>
      <c r="AQ170" s="27">
        <v>9</v>
      </c>
      <c r="AR170" s="27">
        <v>125</v>
      </c>
      <c r="AS170" s="27">
        <v>18</v>
      </c>
      <c r="AU170" s="19" t="s">
        <v>128</v>
      </c>
      <c r="AV170" s="37">
        <v>110</v>
      </c>
      <c r="AW170" s="27">
        <v>128</v>
      </c>
      <c r="AX170" s="27">
        <v>31</v>
      </c>
      <c r="AY170" s="27">
        <v>3</v>
      </c>
      <c r="AZ170" s="27">
        <v>4</v>
      </c>
      <c r="BA170" s="27">
        <v>166</v>
      </c>
      <c r="BB170" s="27">
        <v>77</v>
      </c>
      <c r="BC170" s="27">
        <v>62</v>
      </c>
      <c r="BD170" s="27">
        <v>98</v>
      </c>
      <c r="BE170" s="27">
        <v>4</v>
      </c>
      <c r="BF170" s="27">
        <v>2</v>
      </c>
      <c r="BG170" s="27">
        <v>1</v>
      </c>
      <c r="BH170" s="27">
        <v>29</v>
      </c>
    </row>
    <row r="171" spans="1:60" s="18" customFormat="1">
      <c r="A171" s="19" t="s">
        <v>129</v>
      </c>
      <c r="B171" s="37">
        <v>114</v>
      </c>
      <c r="C171" s="27">
        <v>0</v>
      </c>
      <c r="D171" s="1406"/>
      <c r="E171" s="27">
        <v>0</v>
      </c>
      <c r="F171" s="27">
        <v>1491</v>
      </c>
      <c r="G171" s="1406"/>
      <c r="H171" s="27">
        <v>708</v>
      </c>
      <c r="I171" s="27">
        <v>1284</v>
      </c>
      <c r="J171" s="1406"/>
      <c r="K171" s="27">
        <v>640</v>
      </c>
      <c r="L171" s="27">
        <v>1150</v>
      </c>
      <c r="M171" s="1406"/>
      <c r="N171" s="27">
        <v>585</v>
      </c>
      <c r="O171" s="27">
        <v>3925</v>
      </c>
      <c r="P171" s="27">
        <v>1933</v>
      </c>
      <c r="R171" s="19" t="s">
        <v>129</v>
      </c>
      <c r="S171" s="27">
        <v>114</v>
      </c>
      <c r="T171" s="27">
        <v>0</v>
      </c>
      <c r="U171" s="1406"/>
      <c r="V171" s="27">
        <v>0</v>
      </c>
      <c r="W171" s="27">
        <v>66</v>
      </c>
      <c r="X171" s="1406"/>
      <c r="Y171" s="27">
        <v>28</v>
      </c>
      <c r="Z171" s="27">
        <v>63</v>
      </c>
      <c r="AA171" s="1406"/>
      <c r="AB171" s="27">
        <v>34</v>
      </c>
      <c r="AC171" s="27">
        <v>225</v>
      </c>
      <c r="AD171" s="1406"/>
      <c r="AE171" s="27">
        <v>109</v>
      </c>
      <c r="AF171" s="27">
        <v>354</v>
      </c>
      <c r="AG171" s="27">
        <v>171</v>
      </c>
      <c r="AH171" s="33"/>
      <c r="AI171" s="19" t="s">
        <v>129</v>
      </c>
      <c r="AJ171" s="37">
        <v>114</v>
      </c>
      <c r="AK171" s="27">
        <v>0</v>
      </c>
      <c r="AL171" s="27">
        <v>35</v>
      </c>
      <c r="AM171" s="27">
        <v>28</v>
      </c>
      <c r="AN171" s="27">
        <v>26</v>
      </c>
      <c r="AO171" s="27">
        <v>89</v>
      </c>
      <c r="AP171" s="27">
        <v>77</v>
      </c>
      <c r="AQ171" s="27">
        <v>5</v>
      </c>
      <c r="AR171" s="27">
        <v>82</v>
      </c>
      <c r="AS171" s="27">
        <v>18</v>
      </c>
      <c r="AU171" s="19" t="s">
        <v>129</v>
      </c>
      <c r="AV171" s="37">
        <v>114</v>
      </c>
      <c r="AW171" s="27">
        <v>89</v>
      </c>
      <c r="AX171" s="27">
        <v>61</v>
      </c>
      <c r="AY171" s="27">
        <v>0</v>
      </c>
      <c r="AZ171" s="27">
        <v>2</v>
      </c>
      <c r="BA171" s="27">
        <v>152</v>
      </c>
      <c r="BB171" s="27">
        <v>70</v>
      </c>
      <c r="BC171" s="27">
        <v>66</v>
      </c>
      <c r="BD171" s="27">
        <v>84</v>
      </c>
      <c r="BE171" s="27">
        <v>2</v>
      </c>
      <c r="BF171" s="27">
        <v>0</v>
      </c>
      <c r="BG171" s="27">
        <v>1</v>
      </c>
      <c r="BH171" s="27">
        <v>27</v>
      </c>
    </row>
    <row r="172" spans="1:60" s="18" customFormat="1">
      <c r="A172" s="19" t="s">
        <v>130</v>
      </c>
      <c r="B172" s="37">
        <v>108</v>
      </c>
      <c r="C172" s="27">
        <v>1514</v>
      </c>
      <c r="D172" s="1406"/>
      <c r="E172" s="27">
        <v>719</v>
      </c>
      <c r="F172" s="27">
        <v>1281</v>
      </c>
      <c r="G172" s="1406"/>
      <c r="H172" s="27">
        <v>617</v>
      </c>
      <c r="I172" s="27">
        <v>1245</v>
      </c>
      <c r="J172" s="1406"/>
      <c r="K172" s="27">
        <v>626</v>
      </c>
      <c r="L172" s="27">
        <v>1258</v>
      </c>
      <c r="M172" s="1406"/>
      <c r="N172" s="27">
        <v>639</v>
      </c>
      <c r="O172" s="27">
        <v>5298</v>
      </c>
      <c r="P172" s="27">
        <v>2601</v>
      </c>
      <c r="R172" s="19" t="s">
        <v>130</v>
      </c>
      <c r="S172" s="27">
        <v>108</v>
      </c>
      <c r="T172" s="27">
        <v>250</v>
      </c>
      <c r="U172" s="1406"/>
      <c r="V172" s="27">
        <v>113</v>
      </c>
      <c r="W172" s="27">
        <v>212</v>
      </c>
      <c r="X172" s="1406"/>
      <c r="Y172" s="27">
        <v>106</v>
      </c>
      <c r="Z172" s="27">
        <v>125</v>
      </c>
      <c r="AA172" s="1406"/>
      <c r="AB172" s="27">
        <v>74</v>
      </c>
      <c r="AC172" s="27">
        <v>229</v>
      </c>
      <c r="AD172" s="1406"/>
      <c r="AE172" s="27">
        <v>132</v>
      </c>
      <c r="AF172" s="27">
        <v>816</v>
      </c>
      <c r="AG172" s="27">
        <v>425</v>
      </c>
      <c r="AH172" s="33"/>
      <c r="AI172" s="19" t="s">
        <v>130</v>
      </c>
      <c r="AJ172" s="37">
        <v>108</v>
      </c>
      <c r="AK172" s="27">
        <v>27</v>
      </c>
      <c r="AL172" s="27">
        <v>26</v>
      </c>
      <c r="AM172" s="27">
        <v>24</v>
      </c>
      <c r="AN172" s="27">
        <v>26</v>
      </c>
      <c r="AO172" s="27">
        <v>103</v>
      </c>
      <c r="AP172" s="27">
        <v>86</v>
      </c>
      <c r="AQ172" s="27">
        <v>0</v>
      </c>
      <c r="AR172" s="27">
        <v>86</v>
      </c>
      <c r="AS172" s="27">
        <v>6</v>
      </c>
      <c r="AU172" s="19" t="s">
        <v>130</v>
      </c>
      <c r="AV172" s="37">
        <v>108</v>
      </c>
      <c r="AW172" s="27">
        <v>158</v>
      </c>
      <c r="AX172" s="27">
        <v>6</v>
      </c>
      <c r="AY172" s="27">
        <v>0</v>
      </c>
      <c r="AZ172" s="27">
        <v>0</v>
      </c>
      <c r="BA172" s="27">
        <v>164</v>
      </c>
      <c r="BB172" s="27">
        <v>120</v>
      </c>
      <c r="BC172" s="27">
        <v>61</v>
      </c>
      <c r="BD172" s="27">
        <v>82</v>
      </c>
      <c r="BE172" s="27">
        <v>9</v>
      </c>
      <c r="BF172" s="27">
        <v>12</v>
      </c>
      <c r="BG172" s="27">
        <v>20</v>
      </c>
      <c r="BH172" s="27">
        <v>41</v>
      </c>
    </row>
    <row r="173" spans="1:60" s="18" customFormat="1">
      <c r="A173" s="19" t="s">
        <v>131</v>
      </c>
      <c r="B173" s="37">
        <v>118</v>
      </c>
      <c r="C173" s="27">
        <v>2004</v>
      </c>
      <c r="D173" s="1406"/>
      <c r="E173" s="27">
        <v>972</v>
      </c>
      <c r="F173" s="27">
        <v>1527</v>
      </c>
      <c r="G173" s="1406"/>
      <c r="H173" s="27">
        <v>693</v>
      </c>
      <c r="I173" s="27">
        <v>1470</v>
      </c>
      <c r="J173" s="1406"/>
      <c r="K173" s="27">
        <v>685</v>
      </c>
      <c r="L173" s="27">
        <v>1395</v>
      </c>
      <c r="M173" s="1406"/>
      <c r="N173" s="27">
        <v>648</v>
      </c>
      <c r="O173" s="27">
        <v>6396</v>
      </c>
      <c r="P173" s="27">
        <v>2998</v>
      </c>
      <c r="R173" s="19" t="s">
        <v>131</v>
      </c>
      <c r="S173" s="27">
        <v>118</v>
      </c>
      <c r="T173" s="27">
        <v>187</v>
      </c>
      <c r="U173" s="1406"/>
      <c r="V173" s="27">
        <v>65</v>
      </c>
      <c r="W173" s="27">
        <v>128</v>
      </c>
      <c r="X173" s="1406"/>
      <c r="Y173" s="27">
        <v>66</v>
      </c>
      <c r="Z173" s="27">
        <v>155</v>
      </c>
      <c r="AA173" s="1406"/>
      <c r="AB173" s="27">
        <v>70</v>
      </c>
      <c r="AC173" s="27">
        <v>185</v>
      </c>
      <c r="AD173" s="1406"/>
      <c r="AE173" s="27">
        <v>89</v>
      </c>
      <c r="AF173" s="27">
        <v>655</v>
      </c>
      <c r="AG173" s="27">
        <v>290</v>
      </c>
      <c r="AH173" s="33"/>
      <c r="AI173" s="19" t="s">
        <v>131</v>
      </c>
      <c r="AJ173" s="37">
        <v>118</v>
      </c>
      <c r="AK173" s="27">
        <v>41</v>
      </c>
      <c r="AL173" s="27">
        <v>35</v>
      </c>
      <c r="AM173" s="27">
        <v>34</v>
      </c>
      <c r="AN173" s="27">
        <v>34</v>
      </c>
      <c r="AO173" s="27">
        <v>144</v>
      </c>
      <c r="AP173" s="27">
        <v>122</v>
      </c>
      <c r="AQ173" s="27">
        <v>11</v>
      </c>
      <c r="AR173" s="27">
        <v>133</v>
      </c>
      <c r="AS173" s="27">
        <v>20</v>
      </c>
      <c r="AU173" s="19" t="s">
        <v>131</v>
      </c>
      <c r="AV173" s="37">
        <v>118</v>
      </c>
      <c r="AW173" s="27">
        <v>120</v>
      </c>
      <c r="AX173" s="27">
        <v>82</v>
      </c>
      <c r="AY173" s="27">
        <v>0</v>
      </c>
      <c r="AZ173" s="27">
        <v>16</v>
      </c>
      <c r="BA173" s="27">
        <v>218</v>
      </c>
      <c r="BB173" s="27">
        <v>116</v>
      </c>
      <c r="BC173" s="27">
        <v>82</v>
      </c>
      <c r="BD173" s="27">
        <v>129</v>
      </c>
      <c r="BE173" s="27">
        <v>4</v>
      </c>
      <c r="BF173" s="27">
        <v>3</v>
      </c>
      <c r="BG173" s="27">
        <v>51</v>
      </c>
      <c r="BH173" s="27">
        <v>8</v>
      </c>
    </row>
    <row r="174" spans="1:60">
      <c r="A174" s="19" t="s">
        <v>132</v>
      </c>
      <c r="B174" s="37">
        <v>109</v>
      </c>
      <c r="C174" s="27">
        <v>2577</v>
      </c>
      <c r="D174" s="1406"/>
      <c r="E174" s="27">
        <v>1184</v>
      </c>
      <c r="F174" s="27">
        <v>1951</v>
      </c>
      <c r="G174" s="1406"/>
      <c r="H174" s="27">
        <v>963</v>
      </c>
      <c r="I174" s="27">
        <v>1739</v>
      </c>
      <c r="J174" s="1406"/>
      <c r="K174" s="27">
        <v>810</v>
      </c>
      <c r="L174" s="27">
        <v>1129</v>
      </c>
      <c r="M174" s="1406"/>
      <c r="N174" s="27">
        <v>501</v>
      </c>
      <c r="O174" s="27">
        <v>7396</v>
      </c>
      <c r="P174" s="27">
        <v>3458</v>
      </c>
      <c r="Q174" s="18"/>
      <c r="R174" s="19" t="s">
        <v>132</v>
      </c>
      <c r="S174" s="27">
        <v>109</v>
      </c>
      <c r="T174" s="27">
        <v>293</v>
      </c>
      <c r="U174" s="1406"/>
      <c r="V174" s="27">
        <v>125</v>
      </c>
      <c r="W174" s="27">
        <v>172</v>
      </c>
      <c r="X174" s="1406"/>
      <c r="Y174" s="27">
        <v>92</v>
      </c>
      <c r="Z174" s="27">
        <v>240</v>
      </c>
      <c r="AA174" s="1406"/>
      <c r="AB174" s="27">
        <v>118</v>
      </c>
      <c r="AC174" s="27">
        <v>215</v>
      </c>
      <c r="AD174" s="1406"/>
      <c r="AE174" s="27">
        <v>103</v>
      </c>
      <c r="AF174" s="27">
        <v>920</v>
      </c>
      <c r="AG174" s="27">
        <v>438</v>
      </c>
      <c r="AH174" s="33"/>
      <c r="AI174" s="19" t="s">
        <v>132</v>
      </c>
      <c r="AJ174" s="37">
        <v>109</v>
      </c>
      <c r="AK174" s="27">
        <v>52</v>
      </c>
      <c r="AL174" s="27">
        <v>40</v>
      </c>
      <c r="AM174" s="27">
        <v>40</v>
      </c>
      <c r="AN174" s="27">
        <v>31</v>
      </c>
      <c r="AO174" s="27">
        <v>163</v>
      </c>
      <c r="AP174" s="27">
        <v>118</v>
      </c>
      <c r="AQ174" s="27">
        <v>31</v>
      </c>
      <c r="AR174" s="27">
        <v>149</v>
      </c>
      <c r="AS174" s="27">
        <v>27</v>
      </c>
      <c r="AT174" s="18"/>
      <c r="AU174" s="19" t="s">
        <v>132</v>
      </c>
      <c r="AV174" s="37">
        <v>109</v>
      </c>
      <c r="AW174" s="27">
        <v>151</v>
      </c>
      <c r="AX174" s="27">
        <v>91</v>
      </c>
      <c r="AY174" s="27">
        <v>6</v>
      </c>
      <c r="AZ174" s="27">
        <v>22</v>
      </c>
      <c r="BA174" s="27">
        <v>270</v>
      </c>
      <c r="BB174" s="27">
        <v>124</v>
      </c>
      <c r="BC174" s="27">
        <v>102</v>
      </c>
      <c r="BD174" s="27">
        <v>151</v>
      </c>
      <c r="BE174" s="27">
        <v>8</v>
      </c>
      <c r="BF174" s="27">
        <v>9</v>
      </c>
      <c r="BG174" s="27">
        <v>5</v>
      </c>
      <c r="BH174" s="27">
        <v>39</v>
      </c>
    </row>
    <row r="175" spans="1:60">
      <c r="A175" s="19" t="s">
        <v>133</v>
      </c>
      <c r="B175" s="37">
        <v>116</v>
      </c>
      <c r="C175" s="27">
        <v>1168</v>
      </c>
      <c r="D175" s="1406"/>
      <c r="E175" s="27">
        <v>601</v>
      </c>
      <c r="F175" s="27">
        <v>1046</v>
      </c>
      <c r="G175" s="1406"/>
      <c r="H175" s="27">
        <v>524</v>
      </c>
      <c r="I175" s="27">
        <v>880</v>
      </c>
      <c r="J175" s="1406"/>
      <c r="K175" s="27">
        <v>442</v>
      </c>
      <c r="L175" s="27">
        <v>823</v>
      </c>
      <c r="M175" s="1406"/>
      <c r="N175" s="27">
        <v>423</v>
      </c>
      <c r="O175" s="27">
        <v>3917</v>
      </c>
      <c r="P175" s="27">
        <v>1990</v>
      </c>
      <c r="Q175" s="18"/>
      <c r="R175" s="19" t="s">
        <v>133</v>
      </c>
      <c r="S175" s="27">
        <v>116</v>
      </c>
      <c r="T175" s="27">
        <v>93</v>
      </c>
      <c r="U175" s="1406"/>
      <c r="V175" s="27">
        <v>38</v>
      </c>
      <c r="W175" s="27">
        <v>136</v>
      </c>
      <c r="X175" s="1406"/>
      <c r="Y175" s="27">
        <v>61</v>
      </c>
      <c r="Z175" s="27">
        <v>107</v>
      </c>
      <c r="AA175" s="1406"/>
      <c r="AB175" s="27">
        <v>55</v>
      </c>
      <c r="AC175" s="27">
        <v>111</v>
      </c>
      <c r="AD175" s="1406"/>
      <c r="AE175" s="27">
        <v>66</v>
      </c>
      <c r="AF175" s="27">
        <v>447</v>
      </c>
      <c r="AG175" s="27">
        <v>220</v>
      </c>
      <c r="AH175" s="33"/>
      <c r="AI175" s="19" t="s">
        <v>133</v>
      </c>
      <c r="AJ175" s="37">
        <v>116</v>
      </c>
      <c r="AK175" s="27">
        <v>23</v>
      </c>
      <c r="AL175" s="27">
        <v>19</v>
      </c>
      <c r="AM175" s="27">
        <v>17</v>
      </c>
      <c r="AN175" s="27">
        <v>18</v>
      </c>
      <c r="AO175" s="27">
        <v>77</v>
      </c>
      <c r="AP175" s="27">
        <v>59</v>
      </c>
      <c r="AQ175" s="27">
        <v>12</v>
      </c>
      <c r="AR175" s="27">
        <v>71</v>
      </c>
      <c r="AS175" s="27">
        <v>9</v>
      </c>
      <c r="AT175" s="18"/>
      <c r="AU175" s="19" t="s">
        <v>133</v>
      </c>
      <c r="AV175" s="37">
        <v>116</v>
      </c>
      <c r="AW175" s="27">
        <v>82</v>
      </c>
      <c r="AX175" s="27">
        <v>31</v>
      </c>
      <c r="AY175" s="27">
        <v>0</v>
      </c>
      <c r="AZ175" s="27">
        <v>1</v>
      </c>
      <c r="BA175" s="27">
        <v>114</v>
      </c>
      <c r="BB175" s="27">
        <v>59</v>
      </c>
      <c r="BC175" s="27">
        <v>40</v>
      </c>
      <c r="BD175" s="27">
        <v>71</v>
      </c>
      <c r="BE175" s="27">
        <v>3</v>
      </c>
      <c r="BF175" s="27">
        <v>0</v>
      </c>
      <c r="BG175" s="27">
        <v>24</v>
      </c>
      <c r="BH175" s="27">
        <v>0</v>
      </c>
    </row>
    <row r="176" spans="1:60">
      <c r="A176" s="20" t="s">
        <v>134</v>
      </c>
      <c r="B176" s="37"/>
      <c r="C176" s="27"/>
      <c r="D176" s="1406"/>
      <c r="E176" s="27"/>
      <c r="F176" s="27"/>
      <c r="G176" s="1406"/>
      <c r="H176" s="27"/>
      <c r="I176" s="27"/>
      <c r="J176" s="1406"/>
      <c r="K176" s="27"/>
      <c r="L176" s="27"/>
      <c r="M176" s="1406"/>
      <c r="N176" s="27"/>
      <c r="O176" s="27"/>
      <c r="P176" s="27"/>
      <c r="Q176" s="18"/>
      <c r="R176" s="20" t="s">
        <v>134</v>
      </c>
      <c r="S176" s="27"/>
      <c r="T176" s="27"/>
      <c r="U176" s="1406"/>
      <c r="V176" s="27"/>
      <c r="W176" s="27"/>
      <c r="X176" s="1406"/>
      <c r="Y176" s="27"/>
      <c r="Z176" s="27"/>
      <c r="AA176" s="1406"/>
      <c r="AB176" s="27"/>
      <c r="AC176" s="27"/>
      <c r="AD176" s="1406"/>
      <c r="AE176" s="27"/>
      <c r="AF176" s="27"/>
      <c r="AG176" s="27"/>
      <c r="AH176" s="33"/>
      <c r="AI176" s="20" t="s">
        <v>134</v>
      </c>
      <c r="AJ176" s="37"/>
      <c r="AK176" s="27"/>
      <c r="AL176" s="27"/>
      <c r="AM176" s="27"/>
      <c r="AN176" s="27"/>
      <c r="AO176" s="27"/>
      <c r="AP176" s="27"/>
      <c r="AQ176" s="27"/>
      <c r="AR176" s="27"/>
      <c r="AS176" s="27"/>
      <c r="AT176" s="18"/>
      <c r="AU176" s="20" t="s">
        <v>134</v>
      </c>
      <c r="AV176" s="3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</row>
    <row r="177" spans="1:60" customFormat="1" ht="14.4">
      <c r="A177" s="19" t="s">
        <v>135</v>
      </c>
      <c r="B177" s="37">
        <v>206</v>
      </c>
      <c r="C177" s="27">
        <v>876</v>
      </c>
      <c r="D177" s="1406"/>
      <c r="E177" s="27">
        <v>386</v>
      </c>
      <c r="F177" s="27">
        <v>591</v>
      </c>
      <c r="G177" s="1406"/>
      <c r="H177" s="27">
        <v>227</v>
      </c>
      <c r="I177" s="27">
        <v>408</v>
      </c>
      <c r="J177" s="1406"/>
      <c r="K177" s="27">
        <v>184</v>
      </c>
      <c r="L177" s="27">
        <v>288</v>
      </c>
      <c r="M177" s="1406"/>
      <c r="N177" s="27">
        <v>129</v>
      </c>
      <c r="O177" s="27">
        <v>2163</v>
      </c>
      <c r="P177" s="27">
        <v>926</v>
      </c>
      <c r="Q177" s="18"/>
      <c r="R177" s="19" t="s">
        <v>135</v>
      </c>
      <c r="S177" s="27">
        <v>206</v>
      </c>
      <c r="T177" s="27">
        <v>121</v>
      </c>
      <c r="U177" s="1406"/>
      <c r="V177" s="27">
        <v>53</v>
      </c>
      <c r="W177" s="27">
        <v>79</v>
      </c>
      <c r="X177" s="1406"/>
      <c r="Y177" s="27">
        <v>28</v>
      </c>
      <c r="Z177" s="27">
        <v>60</v>
      </c>
      <c r="AA177" s="1406"/>
      <c r="AB177" s="27">
        <v>23</v>
      </c>
      <c r="AC177" s="27">
        <v>139</v>
      </c>
      <c r="AD177" s="1406"/>
      <c r="AE177" s="27">
        <v>63</v>
      </c>
      <c r="AF177" s="27">
        <v>399</v>
      </c>
      <c r="AG177" s="27">
        <v>167</v>
      </c>
      <c r="AH177" s="33"/>
      <c r="AI177" s="19" t="s">
        <v>135</v>
      </c>
      <c r="AJ177" s="37">
        <v>206</v>
      </c>
      <c r="AK177" s="27">
        <v>16</v>
      </c>
      <c r="AL177" s="27">
        <v>10</v>
      </c>
      <c r="AM177" s="27">
        <v>9</v>
      </c>
      <c r="AN177" s="27">
        <v>7</v>
      </c>
      <c r="AO177" s="27">
        <v>42</v>
      </c>
      <c r="AP177" s="27">
        <v>34</v>
      </c>
      <c r="AQ177" s="27">
        <v>8</v>
      </c>
      <c r="AR177" s="27">
        <v>42</v>
      </c>
      <c r="AS177" s="27">
        <v>9</v>
      </c>
      <c r="AT177" s="18"/>
      <c r="AU177" s="19" t="s">
        <v>135</v>
      </c>
      <c r="AV177" s="37">
        <v>206</v>
      </c>
      <c r="AW177" s="27">
        <v>38</v>
      </c>
      <c r="AX177" s="27">
        <v>22</v>
      </c>
      <c r="AY177" s="27">
        <v>5</v>
      </c>
      <c r="AZ177" s="27">
        <v>1</v>
      </c>
      <c r="BA177" s="27">
        <v>66</v>
      </c>
      <c r="BB177" s="27">
        <v>27</v>
      </c>
      <c r="BC177" s="27">
        <v>23</v>
      </c>
      <c r="BD177" s="27">
        <v>39</v>
      </c>
      <c r="BE177" s="27">
        <v>2</v>
      </c>
      <c r="BF177" s="27">
        <v>2</v>
      </c>
      <c r="BG177" s="27">
        <v>0</v>
      </c>
      <c r="BH177" s="27">
        <v>13</v>
      </c>
    </row>
    <row r="178" spans="1:60" customFormat="1" ht="14.4">
      <c r="A178" s="19" t="s">
        <v>136</v>
      </c>
      <c r="B178" s="37">
        <v>211</v>
      </c>
      <c r="C178" s="27">
        <v>1642</v>
      </c>
      <c r="D178" s="1406"/>
      <c r="E178" s="27">
        <v>687</v>
      </c>
      <c r="F178" s="27">
        <v>1049</v>
      </c>
      <c r="G178" s="1406"/>
      <c r="H178" s="27">
        <v>405</v>
      </c>
      <c r="I178" s="27">
        <v>735</v>
      </c>
      <c r="J178" s="1406"/>
      <c r="K178" s="27">
        <v>278</v>
      </c>
      <c r="L178" s="27">
        <v>560</v>
      </c>
      <c r="M178" s="1406"/>
      <c r="N178" s="27">
        <v>174</v>
      </c>
      <c r="O178" s="27">
        <v>3986</v>
      </c>
      <c r="P178" s="27">
        <v>1544</v>
      </c>
      <c r="Q178" s="18"/>
      <c r="R178" s="19" t="s">
        <v>136</v>
      </c>
      <c r="S178" s="27">
        <v>211</v>
      </c>
      <c r="T178" s="27">
        <v>362</v>
      </c>
      <c r="U178" s="1406"/>
      <c r="V178" s="27">
        <v>146</v>
      </c>
      <c r="W178" s="27">
        <v>133</v>
      </c>
      <c r="X178" s="1406"/>
      <c r="Y178" s="27">
        <v>38</v>
      </c>
      <c r="Z178" s="27">
        <v>79</v>
      </c>
      <c r="AA178" s="1406"/>
      <c r="AB178" s="27">
        <v>30</v>
      </c>
      <c r="AC178" s="27">
        <v>262</v>
      </c>
      <c r="AD178" s="1406"/>
      <c r="AE178" s="27">
        <v>81</v>
      </c>
      <c r="AF178" s="27">
        <v>836</v>
      </c>
      <c r="AG178" s="27">
        <v>295</v>
      </c>
      <c r="AH178" s="33"/>
      <c r="AI178" s="19" t="s">
        <v>136</v>
      </c>
      <c r="AJ178" s="37">
        <v>211</v>
      </c>
      <c r="AK178" s="27">
        <v>28</v>
      </c>
      <c r="AL178" s="27">
        <v>19</v>
      </c>
      <c r="AM178" s="27">
        <v>15</v>
      </c>
      <c r="AN178" s="27">
        <v>12</v>
      </c>
      <c r="AO178" s="27">
        <v>74</v>
      </c>
      <c r="AP178" s="27">
        <v>40</v>
      </c>
      <c r="AQ178" s="27">
        <v>19</v>
      </c>
      <c r="AR178" s="27">
        <v>59</v>
      </c>
      <c r="AS178" s="27">
        <v>12</v>
      </c>
      <c r="AT178" s="18"/>
      <c r="AU178" s="19" t="s">
        <v>136</v>
      </c>
      <c r="AV178" s="37">
        <v>211</v>
      </c>
      <c r="AW178" s="27">
        <v>49</v>
      </c>
      <c r="AX178" s="27">
        <v>34</v>
      </c>
      <c r="AY178" s="27">
        <v>10</v>
      </c>
      <c r="AZ178" s="27">
        <v>1</v>
      </c>
      <c r="BA178" s="27">
        <v>94</v>
      </c>
      <c r="BB178" s="27">
        <v>31</v>
      </c>
      <c r="BC178" s="27">
        <v>33</v>
      </c>
      <c r="BD178" s="27">
        <v>54</v>
      </c>
      <c r="BE178" s="27">
        <v>2</v>
      </c>
      <c r="BF178" s="27">
        <v>5</v>
      </c>
      <c r="BG178" s="27">
        <v>3</v>
      </c>
      <c r="BH178" s="27">
        <v>18</v>
      </c>
    </row>
    <row r="179" spans="1:60" customFormat="1" ht="14.4">
      <c r="A179" s="19" t="s">
        <v>137</v>
      </c>
      <c r="B179" s="37">
        <v>210</v>
      </c>
      <c r="C179" s="27">
        <v>2714</v>
      </c>
      <c r="D179" s="1406"/>
      <c r="E179" s="27">
        <v>1166</v>
      </c>
      <c r="F179" s="27">
        <v>1683</v>
      </c>
      <c r="G179" s="1406"/>
      <c r="H179" s="27">
        <v>701</v>
      </c>
      <c r="I179" s="27">
        <v>1371</v>
      </c>
      <c r="J179" s="1406"/>
      <c r="K179" s="27">
        <v>478</v>
      </c>
      <c r="L179" s="27">
        <v>997</v>
      </c>
      <c r="M179" s="1406"/>
      <c r="N179" s="27">
        <v>342</v>
      </c>
      <c r="O179" s="27">
        <v>6765</v>
      </c>
      <c r="P179" s="27">
        <v>2687</v>
      </c>
      <c r="Q179" s="18"/>
      <c r="R179" s="19" t="s">
        <v>137</v>
      </c>
      <c r="S179" s="27">
        <v>210</v>
      </c>
      <c r="T179" s="27">
        <v>535</v>
      </c>
      <c r="U179" s="1406"/>
      <c r="V179" s="27">
        <v>246</v>
      </c>
      <c r="W179" s="27">
        <v>308</v>
      </c>
      <c r="X179" s="1406"/>
      <c r="Y179" s="27">
        <v>123</v>
      </c>
      <c r="Z179" s="27">
        <v>145</v>
      </c>
      <c r="AA179" s="1406"/>
      <c r="AB179" s="27">
        <v>51</v>
      </c>
      <c r="AC179" s="27">
        <v>363</v>
      </c>
      <c r="AD179" s="1406"/>
      <c r="AE179" s="27">
        <v>108</v>
      </c>
      <c r="AF179" s="27">
        <v>1351</v>
      </c>
      <c r="AG179" s="27">
        <v>528</v>
      </c>
      <c r="AH179" s="33"/>
      <c r="AI179" s="19" t="s">
        <v>137</v>
      </c>
      <c r="AJ179" s="37">
        <v>210</v>
      </c>
      <c r="AK179" s="27">
        <v>54</v>
      </c>
      <c r="AL179" s="27">
        <v>40</v>
      </c>
      <c r="AM179" s="27">
        <v>29</v>
      </c>
      <c r="AN179" s="27">
        <v>23</v>
      </c>
      <c r="AO179" s="27">
        <v>146</v>
      </c>
      <c r="AP179" s="27">
        <v>112</v>
      </c>
      <c r="AQ179" s="27">
        <v>31</v>
      </c>
      <c r="AR179" s="27">
        <v>143</v>
      </c>
      <c r="AS179" s="27">
        <v>28</v>
      </c>
      <c r="AT179" s="18"/>
      <c r="AU179" s="19" t="s">
        <v>137</v>
      </c>
      <c r="AV179" s="37">
        <v>210</v>
      </c>
      <c r="AW179" s="27">
        <v>127</v>
      </c>
      <c r="AX179" s="27">
        <v>84</v>
      </c>
      <c r="AY179" s="27">
        <v>4</v>
      </c>
      <c r="AZ179" s="27">
        <v>1</v>
      </c>
      <c r="BA179" s="27">
        <v>216</v>
      </c>
      <c r="BB179" s="27">
        <v>67</v>
      </c>
      <c r="BC179" s="27">
        <v>74</v>
      </c>
      <c r="BD179" s="27">
        <v>119</v>
      </c>
      <c r="BE179" s="27">
        <v>4</v>
      </c>
      <c r="BF179" s="27">
        <v>19</v>
      </c>
      <c r="BG179" s="27">
        <v>17</v>
      </c>
      <c r="BH179" s="27">
        <v>34</v>
      </c>
    </row>
    <row r="180" spans="1:60" customFormat="1" ht="14.4">
      <c r="A180" s="19" t="s">
        <v>138</v>
      </c>
      <c r="B180" s="37">
        <v>209</v>
      </c>
      <c r="C180" s="27">
        <v>0</v>
      </c>
      <c r="D180" s="1406"/>
      <c r="E180" s="27">
        <v>0</v>
      </c>
      <c r="F180" s="27">
        <v>1211</v>
      </c>
      <c r="G180" s="1406"/>
      <c r="H180" s="27">
        <v>530</v>
      </c>
      <c r="I180" s="27">
        <v>796</v>
      </c>
      <c r="J180" s="1406"/>
      <c r="K180" s="27">
        <v>321</v>
      </c>
      <c r="L180" s="27">
        <v>665</v>
      </c>
      <c r="M180" s="1406"/>
      <c r="N180" s="27">
        <v>274</v>
      </c>
      <c r="O180" s="27">
        <v>2672</v>
      </c>
      <c r="P180" s="27">
        <v>1125</v>
      </c>
      <c r="Q180" s="18"/>
      <c r="R180" s="19" t="s">
        <v>138</v>
      </c>
      <c r="S180" s="27">
        <v>209</v>
      </c>
      <c r="T180" s="27">
        <v>0</v>
      </c>
      <c r="U180" s="1406"/>
      <c r="V180" s="27">
        <v>0</v>
      </c>
      <c r="W180" s="27">
        <v>58</v>
      </c>
      <c r="X180" s="1406"/>
      <c r="Y180" s="27">
        <v>25</v>
      </c>
      <c r="Z180" s="27">
        <v>23</v>
      </c>
      <c r="AA180" s="1406"/>
      <c r="AB180" s="27">
        <v>11</v>
      </c>
      <c r="AC180" s="27">
        <v>216</v>
      </c>
      <c r="AD180" s="1406"/>
      <c r="AE180" s="27">
        <v>101</v>
      </c>
      <c r="AF180" s="27">
        <v>297</v>
      </c>
      <c r="AG180" s="27">
        <v>137</v>
      </c>
      <c r="AH180" s="33"/>
      <c r="AI180" s="19" t="s">
        <v>138</v>
      </c>
      <c r="AJ180" s="37">
        <v>209</v>
      </c>
      <c r="AK180" s="27">
        <v>0</v>
      </c>
      <c r="AL180" s="27">
        <v>24</v>
      </c>
      <c r="AM180" s="27">
        <v>19</v>
      </c>
      <c r="AN180" s="27">
        <v>14</v>
      </c>
      <c r="AO180" s="27">
        <v>57</v>
      </c>
      <c r="AP180" s="27">
        <v>44</v>
      </c>
      <c r="AQ180" s="27">
        <v>12</v>
      </c>
      <c r="AR180" s="27">
        <v>56</v>
      </c>
      <c r="AS180" s="27">
        <v>11</v>
      </c>
      <c r="AT180" s="18"/>
      <c r="AU180" s="19" t="s">
        <v>138</v>
      </c>
      <c r="AV180" s="37">
        <v>209</v>
      </c>
      <c r="AW180" s="27">
        <v>62</v>
      </c>
      <c r="AX180" s="27">
        <v>27</v>
      </c>
      <c r="AY180" s="27">
        <v>6</v>
      </c>
      <c r="AZ180" s="27">
        <v>1</v>
      </c>
      <c r="BA180" s="27">
        <v>96</v>
      </c>
      <c r="BB180" s="27">
        <v>35</v>
      </c>
      <c r="BC180" s="27">
        <v>38</v>
      </c>
      <c r="BD180" s="27">
        <v>51</v>
      </c>
      <c r="BE180" s="27">
        <v>4</v>
      </c>
      <c r="BF180" s="27">
        <v>3</v>
      </c>
      <c r="BG180" s="27">
        <v>5</v>
      </c>
      <c r="BH180" s="27">
        <v>23</v>
      </c>
    </row>
    <row r="181" spans="1:60" customFormat="1" ht="14.4">
      <c r="A181" s="19" t="s">
        <v>155</v>
      </c>
      <c r="B181" s="37">
        <v>207</v>
      </c>
      <c r="C181" s="27">
        <v>1786</v>
      </c>
      <c r="D181" s="1406"/>
      <c r="E181" s="27">
        <v>741</v>
      </c>
      <c r="F181" s="27">
        <v>1198</v>
      </c>
      <c r="G181" s="1406"/>
      <c r="H181" s="27">
        <v>462</v>
      </c>
      <c r="I181" s="27">
        <v>825</v>
      </c>
      <c r="J181" s="1406"/>
      <c r="K181" s="27">
        <v>329</v>
      </c>
      <c r="L181" s="27">
        <v>630</v>
      </c>
      <c r="M181" s="1406"/>
      <c r="N181" s="27">
        <v>244</v>
      </c>
      <c r="O181" s="27">
        <v>4439</v>
      </c>
      <c r="P181" s="27">
        <v>1776</v>
      </c>
      <c r="Q181" s="18"/>
      <c r="R181" s="19" t="s">
        <v>155</v>
      </c>
      <c r="S181" s="27">
        <v>207</v>
      </c>
      <c r="T181" s="27">
        <v>357</v>
      </c>
      <c r="U181" s="1406"/>
      <c r="V181" s="27">
        <v>162</v>
      </c>
      <c r="W181" s="27">
        <v>295</v>
      </c>
      <c r="X181" s="1406"/>
      <c r="Y181" s="27">
        <v>98</v>
      </c>
      <c r="Z181" s="27">
        <v>236</v>
      </c>
      <c r="AA181" s="1406"/>
      <c r="AB181" s="27">
        <v>102</v>
      </c>
      <c r="AC181" s="27">
        <v>384</v>
      </c>
      <c r="AD181" s="1406"/>
      <c r="AE181" s="27">
        <v>153</v>
      </c>
      <c r="AF181" s="27">
        <v>1272</v>
      </c>
      <c r="AG181" s="27">
        <v>515</v>
      </c>
      <c r="AH181" s="33"/>
      <c r="AI181" s="19" t="s">
        <v>155</v>
      </c>
      <c r="AJ181" s="37">
        <v>207</v>
      </c>
      <c r="AK181" s="27">
        <v>33</v>
      </c>
      <c r="AL181" s="27">
        <v>23</v>
      </c>
      <c r="AM181" s="27">
        <v>18</v>
      </c>
      <c r="AN181" s="27">
        <v>14</v>
      </c>
      <c r="AO181" s="27">
        <v>88</v>
      </c>
      <c r="AP181" s="27">
        <v>54</v>
      </c>
      <c r="AQ181" s="27">
        <v>2</v>
      </c>
      <c r="AR181" s="27">
        <v>56</v>
      </c>
      <c r="AS181" s="27">
        <v>10</v>
      </c>
      <c r="AT181" s="18"/>
      <c r="AU181" s="19" t="s">
        <v>155</v>
      </c>
      <c r="AV181" s="37">
        <v>207</v>
      </c>
      <c r="AW181" s="27">
        <v>80</v>
      </c>
      <c r="AX181" s="27">
        <v>23</v>
      </c>
      <c r="AY181" s="27">
        <v>3</v>
      </c>
      <c r="AZ181" s="27">
        <v>0</v>
      </c>
      <c r="BA181" s="27">
        <v>106</v>
      </c>
      <c r="BB181" s="27">
        <v>32</v>
      </c>
      <c r="BC181" s="27">
        <v>46</v>
      </c>
      <c r="BD181" s="27">
        <v>55</v>
      </c>
      <c r="BE181" s="27">
        <v>5</v>
      </c>
      <c r="BF181" s="27">
        <v>0</v>
      </c>
      <c r="BG181" s="27">
        <v>4</v>
      </c>
      <c r="BH181" s="27">
        <v>25</v>
      </c>
    </row>
    <row r="182" spans="1:60" customFormat="1" ht="14.4">
      <c r="A182" s="320" t="s">
        <v>140</v>
      </c>
      <c r="B182" s="375">
        <v>212</v>
      </c>
      <c r="C182" s="321">
        <v>0</v>
      </c>
      <c r="D182" s="1407"/>
      <c r="E182" s="321">
        <v>0</v>
      </c>
      <c r="F182" s="321">
        <v>1231</v>
      </c>
      <c r="G182" s="1407"/>
      <c r="H182" s="321">
        <v>532</v>
      </c>
      <c r="I182" s="321">
        <v>1032</v>
      </c>
      <c r="J182" s="1407"/>
      <c r="K182" s="321">
        <v>398</v>
      </c>
      <c r="L182" s="321">
        <v>729</v>
      </c>
      <c r="M182" s="1407"/>
      <c r="N182" s="321">
        <v>266</v>
      </c>
      <c r="O182" s="321">
        <v>2992</v>
      </c>
      <c r="P182" s="321">
        <v>1196</v>
      </c>
      <c r="Q182" s="18"/>
      <c r="R182" s="320" t="s">
        <v>140</v>
      </c>
      <c r="S182" s="321">
        <v>212</v>
      </c>
      <c r="T182" s="321">
        <v>0</v>
      </c>
      <c r="U182" s="1407"/>
      <c r="V182" s="321">
        <v>0</v>
      </c>
      <c r="W182" s="321">
        <v>253</v>
      </c>
      <c r="X182" s="1407"/>
      <c r="Y182" s="321">
        <v>110</v>
      </c>
      <c r="Z182" s="321">
        <v>149</v>
      </c>
      <c r="AA182" s="1407"/>
      <c r="AB182" s="321">
        <v>46</v>
      </c>
      <c r="AC182" s="321">
        <v>267</v>
      </c>
      <c r="AD182" s="1407"/>
      <c r="AE182" s="321">
        <v>99</v>
      </c>
      <c r="AF182" s="321">
        <v>669</v>
      </c>
      <c r="AG182" s="321">
        <v>255</v>
      </c>
      <c r="AH182" s="33"/>
      <c r="AI182" s="320" t="s">
        <v>140</v>
      </c>
      <c r="AJ182" s="375">
        <v>212</v>
      </c>
      <c r="AK182" s="321">
        <v>0</v>
      </c>
      <c r="AL182" s="321">
        <v>24</v>
      </c>
      <c r="AM182" s="321">
        <v>23</v>
      </c>
      <c r="AN182" s="321">
        <v>15</v>
      </c>
      <c r="AO182" s="321">
        <v>62</v>
      </c>
      <c r="AP182" s="321">
        <v>48</v>
      </c>
      <c r="AQ182" s="321">
        <v>8</v>
      </c>
      <c r="AR182" s="321">
        <v>56</v>
      </c>
      <c r="AS182" s="321">
        <v>8</v>
      </c>
      <c r="AT182" s="18"/>
      <c r="AU182" s="320" t="s">
        <v>140</v>
      </c>
      <c r="AV182" s="375">
        <v>212</v>
      </c>
      <c r="AW182" s="321">
        <v>87</v>
      </c>
      <c r="AX182" s="321">
        <v>18</v>
      </c>
      <c r="AY182" s="321">
        <v>8</v>
      </c>
      <c r="AZ182" s="321">
        <v>0</v>
      </c>
      <c r="BA182" s="321">
        <v>113</v>
      </c>
      <c r="BB182" s="321">
        <v>35</v>
      </c>
      <c r="BC182" s="321">
        <v>30</v>
      </c>
      <c r="BD182" s="321">
        <v>65</v>
      </c>
      <c r="BE182" s="321">
        <v>0</v>
      </c>
      <c r="BF182" s="321">
        <v>18</v>
      </c>
      <c r="BG182" s="321">
        <v>1</v>
      </c>
      <c r="BH182" s="321">
        <v>29</v>
      </c>
    </row>
    <row r="183" spans="1:60" customFormat="1" ht="14.4">
      <c r="B183" s="39"/>
      <c r="C183" s="48"/>
      <c r="D183" s="48"/>
      <c r="E183" s="48"/>
      <c r="F183" s="48"/>
      <c r="G183" s="48"/>
      <c r="H183" s="48"/>
      <c r="I183" s="48"/>
      <c r="J183" s="48"/>
      <c r="K183" s="48"/>
      <c r="L183" s="149"/>
      <c r="M183" s="149"/>
      <c r="N183" s="149"/>
      <c r="O183" s="48"/>
      <c r="P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142"/>
      <c r="AJ183" s="39"/>
      <c r="AK183" s="48"/>
      <c r="AL183" s="48"/>
      <c r="AM183" s="48"/>
      <c r="AN183" s="48"/>
      <c r="AO183" s="48"/>
      <c r="AP183" s="48"/>
      <c r="AQ183" s="48"/>
      <c r="AR183" s="48"/>
      <c r="AS183" s="48"/>
      <c r="AV183" s="39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</row>
    <row r="184" spans="1:60" customFormat="1" ht="14.4">
      <c r="B184" s="39"/>
      <c r="C184" s="48">
        <f>C168-T168</f>
        <v>1023</v>
      </c>
      <c r="D184" s="48"/>
      <c r="E184" s="48">
        <f>E168-V168</f>
        <v>392</v>
      </c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142"/>
      <c r="AJ184" s="39"/>
      <c r="AK184" s="48"/>
      <c r="AL184" s="48"/>
      <c r="AM184" s="48"/>
      <c r="AN184" s="48"/>
      <c r="AO184" s="48"/>
      <c r="AP184" s="48"/>
      <c r="AQ184" s="48"/>
      <c r="AR184" s="48"/>
      <c r="AS184" s="48"/>
      <c r="AV184" s="39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</row>
    <row r="185" spans="1:60" customFormat="1" ht="14.4">
      <c r="B185" s="39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142"/>
      <c r="AJ185" s="39"/>
      <c r="AK185" s="48"/>
      <c r="AL185" s="48"/>
      <c r="AM185" s="48"/>
      <c r="AN185" s="48"/>
      <c r="AO185" s="48"/>
      <c r="AP185" s="48"/>
      <c r="AQ185" s="48"/>
      <c r="AR185" s="48"/>
      <c r="AS185" s="48"/>
      <c r="AV185" s="39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</row>
    <row r="186" spans="1:60" customFormat="1" ht="14.4">
      <c r="A186" s="651" t="s">
        <v>657</v>
      </c>
      <c r="B186" s="39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142"/>
      <c r="AJ186" s="39"/>
      <c r="AK186" s="48"/>
      <c r="AL186" s="48"/>
      <c r="AM186" s="48"/>
      <c r="AN186" s="48"/>
      <c r="AO186" s="48"/>
      <c r="AP186" s="48"/>
      <c r="AQ186" s="48"/>
      <c r="AR186" s="48"/>
      <c r="AS186" s="48"/>
      <c r="AU186" s="651" t="s">
        <v>663</v>
      </c>
      <c r="AV186" s="39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</row>
    <row r="187" spans="1:60" customFormat="1" ht="14.4">
      <c r="A187" s="651" t="s">
        <v>663</v>
      </c>
      <c r="B187" s="39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142"/>
      <c r="AJ187" s="39"/>
      <c r="AK187" s="48"/>
      <c r="AL187" s="48"/>
      <c r="AM187" s="48"/>
      <c r="AN187" s="48"/>
      <c r="AO187" s="48"/>
      <c r="AP187" s="48"/>
      <c r="AQ187" s="48"/>
      <c r="AR187" s="48"/>
      <c r="AS187" s="48"/>
      <c r="AU187" s="651" t="s">
        <v>663</v>
      </c>
      <c r="AV187" s="39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</row>
    <row r="188" spans="1:60" customFormat="1" ht="14.4">
      <c r="A188" s="654" t="s">
        <v>663</v>
      </c>
      <c r="B188" s="39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142"/>
      <c r="AJ188" s="39"/>
      <c r="AK188" s="48"/>
      <c r="AL188" s="48"/>
      <c r="AM188" s="48"/>
      <c r="AN188" s="48"/>
      <c r="AO188" s="48"/>
      <c r="AP188" s="48"/>
      <c r="AQ188" s="48"/>
      <c r="AR188" s="48"/>
      <c r="AS188" s="48"/>
      <c r="AU188" s="651" t="s">
        <v>663</v>
      </c>
      <c r="AV188" s="39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</row>
    <row r="189" spans="1:60" customFormat="1" ht="14.4">
      <c r="B189" s="39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142"/>
      <c r="AJ189" s="39"/>
      <c r="AK189" s="48"/>
      <c r="AL189" s="48"/>
      <c r="AM189" s="48"/>
      <c r="AN189" s="48"/>
      <c r="AO189" s="48"/>
      <c r="AP189" s="48"/>
      <c r="AQ189" s="48"/>
      <c r="AR189" s="48"/>
      <c r="AS189" s="48"/>
      <c r="AV189" s="39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</row>
    <row r="190" spans="1:60" customFormat="1" ht="14.4">
      <c r="B190" s="39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142"/>
      <c r="AJ190" s="39"/>
      <c r="AK190" s="48"/>
      <c r="AL190" s="48"/>
      <c r="AM190" s="48"/>
      <c r="AN190" s="48"/>
      <c r="AO190" s="48"/>
      <c r="AP190" s="48"/>
      <c r="AQ190" s="48"/>
      <c r="AR190" s="48"/>
      <c r="AS190" s="48"/>
      <c r="AV190" s="39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</row>
    <row r="191" spans="1:60" customFormat="1" ht="14.4">
      <c r="B191" s="39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142"/>
      <c r="AJ191" s="39"/>
      <c r="AK191" s="48"/>
      <c r="AL191" s="48"/>
      <c r="AM191" s="48"/>
      <c r="AN191" s="48"/>
      <c r="AO191" s="48"/>
      <c r="AP191" s="48"/>
      <c r="AQ191" s="48"/>
      <c r="AR191" s="48"/>
      <c r="AS191" s="48"/>
      <c r="AV191" s="39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</row>
    <row r="192" spans="1:60" customFormat="1" ht="14.4">
      <c r="B192" s="39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142"/>
      <c r="AJ192" s="39"/>
      <c r="AK192" s="48"/>
      <c r="AL192" s="48"/>
      <c r="AM192" s="48"/>
      <c r="AN192" s="48"/>
      <c r="AO192" s="48"/>
      <c r="AP192" s="48"/>
      <c r="AQ192" s="48"/>
      <c r="AR192" s="48"/>
      <c r="AS192" s="48"/>
      <c r="AV192" s="39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</row>
    <row r="193" spans="2:60" customFormat="1" ht="14.4">
      <c r="B193" s="39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142"/>
      <c r="AJ193" s="39"/>
      <c r="AK193" s="48"/>
      <c r="AL193" s="48"/>
      <c r="AM193" s="48"/>
      <c r="AN193" s="48"/>
      <c r="AO193" s="48"/>
      <c r="AP193" s="48"/>
      <c r="AQ193" s="48"/>
      <c r="AR193" s="48"/>
      <c r="AS193" s="48"/>
      <c r="AV193" s="39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</row>
    <row r="194" spans="2:60">
      <c r="S194" s="12"/>
    </row>
  </sheetData>
  <mergeCells count="136">
    <mergeCell ref="BC148:BF148"/>
    <mergeCell ref="BG148:BH148"/>
    <mergeCell ref="BC107:BF107"/>
    <mergeCell ref="BG107:BH107"/>
    <mergeCell ref="A145:P145"/>
    <mergeCell ref="R145:AG145"/>
    <mergeCell ref="AI145:AS145"/>
    <mergeCell ref="AU145:BH145"/>
    <mergeCell ref="A148:A149"/>
    <mergeCell ref="B148:B149"/>
    <mergeCell ref="C148:E148"/>
    <mergeCell ref="F148:H148"/>
    <mergeCell ref="I148:K148"/>
    <mergeCell ref="L148:N148"/>
    <mergeCell ref="O148:P148"/>
    <mergeCell ref="R148:R149"/>
    <mergeCell ref="S148:S149"/>
    <mergeCell ref="T148:V148"/>
    <mergeCell ref="W148:Y148"/>
    <mergeCell ref="Z148:AB148"/>
    <mergeCell ref="Z107:AB107"/>
    <mergeCell ref="AC107:AE107"/>
    <mergeCell ref="AF107:AG107"/>
    <mergeCell ref="AI107:AI108"/>
    <mergeCell ref="AJ107:AJ108"/>
    <mergeCell ref="AS148:AS149"/>
    <mergeCell ref="AU148:AU149"/>
    <mergeCell ref="AV148:AV149"/>
    <mergeCell ref="AW148:BB148"/>
    <mergeCell ref="A70:A71"/>
    <mergeCell ref="B70:B71"/>
    <mergeCell ref="AW70:BB70"/>
    <mergeCell ref="AC70:AE70"/>
    <mergeCell ref="AF70:AG70"/>
    <mergeCell ref="AC148:AE148"/>
    <mergeCell ref="AF148:AG148"/>
    <mergeCell ref="AI148:AI149"/>
    <mergeCell ref="AJ148:AJ149"/>
    <mergeCell ref="AK148:AO148"/>
    <mergeCell ref="AP148:AR148"/>
    <mergeCell ref="AI104:AS104"/>
    <mergeCell ref="AU104:BH104"/>
    <mergeCell ref="A107:A108"/>
    <mergeCell ref="B107:B108"/>
    <mergeCell ref="C107:E107"/>
    <mergeCell ref="F107:H107"/>
    <mergeCell ref="I107:K107"/>
    <mergeCell ref="L107:N107"/>
    <mergeCell ref="L33:N33"/>
    <mergeCell ref="S33:S34"/>
    <mergeCell ref="A33:A34"/>
    <mergeCell ref="O107:P107"/>
    <mergeCell ref="R107:R108"/>
    <mergeCell ref="S107:S108"/>
    <mergeCell ref="T107:V107"/>
    <mergeCell ref="W107:Y107"/>
    <mergeCell ref="A2:P2"/>
    <mergeCell ref="R2:AG2"/>
    <mergeCell ref="AF5:AG5"/>
    <mergeCell ref="R30:AG30"/>
    <mergeCell ref="B33:B34"/>
    <mergeCell ref="O33:P33"/>
    <mergeCell ref="T33:V33"/>
    <mergeCell ref="W33:Y33"/>
    <mergeCell ref="BC70:BF70"/>
    <mergeCell ref="BG70:BH70"/>
    <mergeCell ref="AU67:BH67"/>
    <mergeCell ref="AS70:AS71"/>
    <mergeCell ref="AU70:AU71"/>
    <mergeCell ref="AV70:AV71"/>
    <mergeCell ref="A5:B6"/>
    <mergeCell ref="S70:S71"/>
    <mergeCell ref="AK107:AO107"/>
    <mergeCell ref="AP107:AR107"/>
    <mergeCell ref="AS107:AS108"/>
    <mergeCell ref="AU107:AU108"/>
    <mergeCell ref="AV107:AV108"/>
    <mergeCell ref="R70:R71"/>
    <mergeCell ref="A104:P104"/>
    <mergeCell ref="R104:AG104"/>
    <mergeCell ref="AW107:BB107"/>
    <mergeCell ref="AI67:AS67"/>
    <mergeCell ref="A67:P67"/>
    <mergeCell ref="R67:AG67"/>
    <mergeCell ref="O70:P70"/>
    <mergeCell ref="T70:V70"/>
    <mergeCell ref="W70:Y70"/>
    <mergeCell ref="Z70:AB70"/>
    <mergeCell ref="AW33:BB33"/>
    <mergeCell ref="BC33:BF33"/>
    <mergeCell ref="BG33:BH33"/>
    <mergeCell ref="AK33:AO33"/>
    <mergeCell ref="AP33:AR33"/>
    <mergeCell ref="Z5:AB5"/>
    <mergeCell ref="AC5:AE5"/>
    <mergeCell ref="AU2:BH2"/>
    <mergeCell ref="AW5:BB5"/>
    <mergeCell ref="BC5:BF5"/>
    <mergeCell ref="BG5:BH5"/>
    <mergeCell ref="AS5:AS6"/>
    <mergeCell ref="AK5:AO5"/>
    <mergeCell ref="AP5:AR5"/>
    <mergeCell ref="AV33:AV34"/>
    <mergeCell ref="AJ33:AJ34"/>
    <mergeCell ref="AI33:AI34"/>
    <mergeCell ref="AU33:AU34"/>
    <mergeCell ref="AU5:AV6"/>
    <mergeCell ref="AI5:AJ6"/>
    <mergeCell ref="AU30:BH30"/>
    <mergeCell ref="AS33:AS34"/>
    <mergeCell ref="AI2:AS2"/>
    <mergeCell ref="AI30:AS30"/>
    <mergeCell ref="AP70:AR70"/>
    <mergeCell ref="AK70:AO70"/>
    <mergeCell ref="AJ70:AJ71"/>
    <mergeCell ref="AI70:AI71"/>
    <mergeCell ref="AF33:AG33"/>
    <mergeCell ref="AC33:AE33"/>
    <mergeCell ref="Z33:AB33"/>
    <mergeCell ref="C5:E5"/>
    <mergeCell ref="F5:H5"/>
    <mergeCell ref="I5:K5"/>
    <mergeCell ref="L5:N5"/>
    <mergeCell ref="C70:E70"/>
    <mergeCell ref="F70:H70"/>
    <mergeCell ref="I70:K70"/>
    <mergeCell ref="L70:N70"/>
    <mergeCell ref="O5:P5"/>
    <mergeCell ref="T5:V5"/>
    <mergeCell ref="W5:Y5"/>
    <mergeCell ref="R5:S6"/>
    <mergeCell ref="R33:R34"/>
    <mergeCell ref="A30:P30"/>
    <mergeCell ref="C33:E33"/>
    <mergeCell ref="F33:H33"/>
    <mergeCell ref="I33:K33"/>
  </mergeCells>
  <printOptions horizontalCentered="1"/>
  <pageMargins left="0.51181102362204722" right="0.31496062992125984" top="0.39370078740157483" bottom="0.35433070866141736" header="0.31496062992125984" footer="0.31496062992125984"/>
  <pageSetup paperSize="9" scale="95" orientation="landscape" r:id="rId1"/>
  <headerFooter>
    <oddFooter>&amp;C &amp;P</oddFooter>
  </headerFooter>
  <rowBreaks count="4" manualBreakCount="4">
    <brk id="29" max="16383" man="1"/>
    <brk id="66" max="16383" man="1"/>
    <brk id="103" max="16383" man="1"/>
    <brk id="1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A178"/>
  <sheetViews>
    <sheetView topLeftCell="AZ15" workbookViewId="0">
      <selection activeCell="BD31" sqref="BD31"/>
    </sheetView>
  </sheetViews>
  <sheetFormatPr baseColWidth="10" defaultColWidth="11.44140625" defaultRowHeight="14.4"/>
  <cols>
    <col min="1" max="1" width="32" style="132" customWidth="1"/>
    <col min="2" max="2" width="5.6640625" style="134" hidden="1" customWidth="1"/>
    <col min="3" max="3" width="14.33203125" style="135" customWidth="1"/>
    <col min="4" max="4" width="8.109375" style="135" customWidth="1"/>
    <col min="5" max="7" width="11.33203125" style="135" customWidth="1"/>
    <col min="8" max="8" width="6.44140625" style="135" customWidth="1"/>
    <col min="9" max="9" width="15.5546875" style="135" customWidth="1"/>
    <col min="10" max="10" width="6.6640625" style="135" customWidth="1"/>
    <col min="11" max="11" width="12.6640625" style="135" customWidth="1"/>
    <col min="12" max="12" width="6.44140625" style="135" customWidth="1"/>
    <col min="13" max="13" width="11.88671875" style="135" customWidth="1"/>
    <col min="14" max="14" width="6.44140625" style="135" customWidth="1"/>
    <col min="15" max="15" width="13" style="135" customWidth="1"/>
    <col min="16" max="16" width="6.44140625" style="135" customWidth="1"/>
    <col min="17" max="17" width="7.88671875" style="135" customWidth="1"/>
    <col min="18" max="18" width="7.88671875" style="136" customWidth="1"/>
    <col min="19" max="19" width="0.88671875" style="131" customWidth="1"/>
    <col min="20" max="20" width="32" style="131" customWidth="1"/>
    <col min="21" max="21" width="6.33203125" style="134" hidden="1" customWidth="1"/>
    <col min="22" max="23" width="6.33203125" style="135" customWidth="1"/>
    <col min="24" max="24" width="11.44140625" style="135" customWidth="1"/>
    <col min="25" max="25" width="9.44140625" style="135" customWidth="1"/>
    <col min="26" max="29" width="6.33203125" style="135" customWidth="1"/>
    <col min="30" max="31" width="10" style="135" customWidth="1"/>
    <col min="32" max="35" width="6.33203125" style="135" customWidth="1"/>
    <col min="36" max="36" width="7" style="135" customWidth="1"/>
    <col min="37" max="37" width="6.109375" style="135" customWidth="1"/>
    <col min="38" max="38" width="1.33203125" style="131" customWidth="1"/>
    <col min="39" max="39" width="32" style="132" customWidth="1"/>
    <col min="40" max="40" width="6.33203125" style="134" hidden="1" customWidth="1"/>
    <col min="41" max="46" width="8.109375" style="135" customWidth="1"/>
    <col min="47" max="47" width="7.109375" style="135" customWidth="1"/>
    <col min="48" max="49" width="8.109375" style="135" customWidth="1"/>
    <col min="50" max="50" width="8.5546875" style="135" customWidth="1"/>
    <col min="51" max="51" width="6.5546875" style="135" customWidth="1"/>
    <col min="52" max="52" width="11.44140625" style="136" customWidth="1"/>
    <col min="53" max="53" width="1.33203125" style="131" customWidth="1"/>
    <col min="54" max="54" width="32" style="132" customWidth="1"/>
    <col min="55" max="55" width="6.33203125" style="134" hidden="1" customWidth="1"/>
    <col min="56" max="61" width="11.44140625" style="135"/>
    <col min="62" max="62" width="11.44140625" style="135" customWidth="1"/>
    <col min="63" max="63" width="11.44140625" style="136" customWidth="1"/>
    <col min="64" max="64" width="1.88671875" style="131" customWidth="1"/>
    <col min="65" max="65" width="27.88671875" style="132" customWidth="1"/>
    <col min="66" max="66" width="5.88671875" style="134" hidden="1" customWidth="1"/>
    <col min="67" max="79" width="8.5546875" style="135" customWidth="1"/>
    <col min="80" max="81" width="11.44140625" style="132"/>
    <col min="82" max="82" width="12.44140625" style="132" customWidth="1"/>
    <col min="83" max="16384" width="11.44140625" style="132"/>
  </cols>
  <sheetData>
    <row r="1" spans="1:79" ht="38.25" customHeight="1">
      <c r="A1" s="440" t="s">
        <v>378</v>
      </c>
      <c r="B1" s="441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2"/>
      <c r="S1" s="385"/>
      <c r="T1" s="440" t="s">
        <v>377</v>
      </c>
      <c r="U1" s="441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440"/>
      <c r="AG1" s="440"/>
      <c r="AH1" s="440"/>
      <c r="AI1" s="440"/>
      <c r="AJ1" s="440"/>
      <c r="AK1" s="442"/>
      <c r="AL1" s="385"/>
      <c r="AM1" s="437" t="s">
        <v>742</v>
      </c>
      <c r="AN1" s="421"/>
      <c r="AO1" s="443"/>
      <c r="AP1" s="443"/>
      <c r="AQ1" s="443"/>
      <c r="AR1" s="443"/>
      <c r="AS1" s="443"/>
      <c r="AT1" s="443"/>
      <c r="AU1" s="443"/>
      <c r="AV1" s="443"/>
      <c r="AW1" s="443"/>
      <c r="AX1" s="443"/>
      <c r="AY1" s="443"/>
      <c r="AZ1" s="444"/>
      <c r="BA1" s="385"/>
      <c r="BB1" s="440" t="s">
        <v>379</v>
      </c>
      <c r="BC1" s="441"/>
      <c r="BD1" s="440"/>
      <c r="BE1" s="440"/>
      <c r="BF1" s="440"/>
      <c r="BG1" s="440"/>
      <c r="BH1" s="440"/>
      <c r="BI1" s="440"/>
      <c r="BJ1" s="440"/>
      <c r="BK1" s="442"/>
      <c r="BL1" s="385"/>
      <c r="BM1" s="440" t="s">
        <v>380</v>
      </c>
      <c r="BN1" s="439"/>
      <c r="BO1" s="438"/>
      <c r="BP1" s="438"/>
      <c r="BQ1" s="438"/>
      <c r="BR1" s="438"/>
      <c r="BS1" s="438"/>
      <c r="BT1" s="438"/>
      <c r="BU1" s="438"/>
      <c r="BV1" s="438"/>
      <c r="BW1" s="438"/>
      <c r="BX1" s="438"/>
      <c r="BY1" s="438"/>
      <c r="BZ1" s="438"/>
      <c r="CA1" s="438"/>
    </row>
    <row r="2" spans="1:79" s="131" customFormat="1" ht="17.25" customHeight="1">
      <c r="A2" s="1550" t="s">
        <v>592</v>
      </c>
      <c r="B2" s="1550"/>
      <c r="C2" s="1550"/>
      <c r="D2" s="1550"/>
      <c r="E2" s="1550"/>
      <c r="F2" s="1550"/>
      <c r="G2" s="1550"/>
      <c r="H2" s="1550"/>
      <c r="I2" s="1550"/>
      <c r="J2" s="1550"/>
      <c r="K2" s="1550"/>
      <c r="L2" s="1550"/>
      <c r="M2" s="1550"/>
      <c r="N2" s="1550"/>
      <c r="O2" s="1550"/>
      <c r="P2" s="1550"/>
      <c r="Q2" s="1550"/>
      <c r="R2" s="1550"/>
      <c r="S2" s="402"/>
      <c r="T2" s="1550" t="s">
        <v>597</v>
      </c>
      <c r="U2" s="1550"/>
      <c r="V2" s="1550"/>
      <c r="W2" s="1550"/>
      <c r="X2" s="1550"/>
      <c r="Y2" s="1550"/>
      <c r="Z2" s="1550"/>
      <c r="AA2" s="1550"/>
      <c r="AB2" s="1550"/>
      <c r="AC2" s="1550"/>
      <c r="AD2" s="1550"/>
      <c r="AE2" s="1550"/>
      <c r="AF2" s="1550"/>
      <c r="AG2" s="1550"/>
      <c r="AH2" s="1550"/>
      <c r="AI2" s="1550"/>
      <c r="AJ2" s="1550"/>
      <c r="AK2" s="1550"/>
      <c r="AL2" s="402"/>
      <c r="AM2" s="564" t="s">
        <v>754</v>
      </c>
      <c r="AN2" s="396"/>
      <c r="AO2" s="396"/>
      <c r="AP2" s="396"/>
      <c r="AQ2" s="396"/>
      <c r="AR2" s="396"/>
      <c r="AS2" s="396"/>
      <c r="AT2" s="396"/>
      <c r="AU2" s="396"/>
      <c r="AV2" s="396"/>
      <c r="AW2" s="396"/>
      <c r="AX2" s="396"/>
      <c r="AY2" s="396"/>
      <c r="AZ2" s="396"/>
      <c r="BA2" s="402"/>
      <c r="BB2" s="1550" t="s">
        <v>602</v>
      </c>
      <c r="BC2" s="1550"/>
      <c r="BD2" s="1550"/>
      <c r="BE2" s="1550"/>
      <c r="BF2" s="1550"/>
      <c r="BG2" s="1550"/>
      <c r="BH2" s="1550"/>
      <c r="BI2" s="1550"/>
      <c r="BJ2" s="1550"/>
      <c r="BK2" s="1550"/>
      <c r="BL2" s="394"/>
      <c r="BM2" s="1550" t="s">
        <v>607</v>
      </c>
      <c r="BN2" s="1550"/>
      <c r="BO2" s="1550"/>
      <c r="BP2" s="1550"/>
      <c r="BQ2" s="1550"/>
      <c r="BR2" s="1550"/>
      <c r="BS2" s="1550"/>
      <c r="BT2" s="1550"/>
      <c r="BU2" s="1550"/>
      <c r="BV2" s="1550"/>
      <c r="BW2" s="1550"/>
      <c r="BX2" s="1550"/>
      <c r="BY2" s="1550"/>
      <c r="BZ2" s="1550"/>
      <c r="CA2" s="1550"/>
    </row>
    <row r="3" spans="1:79" s="131" customFormat="1">
      <c r="A3" s="403" t="s">
        <v>227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404"/>
      <c r="N3" s="404"/>
      <c r="O3" s="404"/>
      <c r="P3" s="404"/>
      <c r="Q3" s="404"/>
      <c r="R3" s="404"/>
      <c r="S3" s="402"/>
      <c r="T3" s="403" t="s">
        <v>227</v>
      </c>
      <c r="U3" s="396"/>
      <c r="V3" s="396"/>
      <c r="W3" s="396"/>
      <c r="X3" s="396"/>
      <c r="Y3" s="396"/>
      <c r="Z3" s="396"/>
      <c r="AA3" s="396"/>
      <c r="AB3" s="396"/>
      <c r="AC3" s="396"/>
      <c r="AD3" s="396"/>
      <c r="AE3" s="396"/>
      <c r="AF3" s="404"/>
      <c r="AG3" s="404"/>
      <c r="AH3" s="404"/>
      <c r="AI3" s="404"/>
      <c r="AJ3" s="404"/>
      <c r="AK3" s="404"/>
      <c r="AL3" s="402"/>
      <c r="AM3" s="403" t="s">
        <v>227</v>
      </c>
      <c r="AN3" s="396"/>
      <c r="AO3" s="396"/>
      <c r="AP3" s="396"/>
      <c r="AQ3" s="396"/>
      <c r="AR3" s="396"/>
      <c r="AS3" s="396"/>
      <c r="AT3" s="396"/>
      <c r="AU3" s="396"/>
      <c r="AV3" s="396"/>
      <c r="AW3" s="396"/>
      <c r="AX3" s="396"/>
      <c r="AY3" s="404"/>
      <c r="AZ3" s="404"/>
      <c r="BA3" s="405"/>
      <c r="BB3" s="403" t="s">
        <v>227</v>
      </c>
      <c r="BC3" s="404"/>
      <c r="BD3" s="404"/>
      <c r="BE3" s="404"/>
      <c r="BF3" s="404"/>
      <c r="BG3" s="404"/>
      <c r="BH3" s="404"/>
      <c r="BI3" s="404"/>
      <c r="BJ3" s="404"/>
      <c r="BK3" s="404"/>
      <c r="BL3" s="402"/>
      <c r="BM3" s="403" t="s">
        <v>227</v>
      </c>
      <c r="BN3" s="403"/>
      <c r="BO3" s="403"/>
      <c r="BP3" s="403"/>
      <c r="BQ3" s="403"/>
      <c r="BR3" s="403"/>
      <c r="BS3" s="403"/>
      <c r="BT3" s="403"/>
      <c r="BU3" s="403"/>
      <c r="BV3" s="403"/>
      <c r="BW3" s="403"/>
      <c r="BX3" s="403"/>
      <c r="BY3" s="403"/>
      <c r="BZ3" s="403"/>
      <c r="CA3" s="403"/>
    </row>
    <row r="4" spans="1:79" ht="28.5" customHeight="1"/>
    <row r="5" spans="1:79" s="1187" customFormat="1" ht="15" customHeight="1">
      <c r="A5" s="1590" t="s">
        <v>146</v>
      </c>
      <c r="B5" s="1590"/>
      <c r="C5" s="1596" t="s">
        <v>181</v>
      </c>
      <c r="D5" s="1596"/>
      <c r="E5" s="1596" t="s">
        <v>182</v>
      </c>
      <c r="F5" s="1596"/>
      <c r="G5" s="1596" t="s">
        <v>183</v>
      </c>
      <c r="H5" s="1596"/>
      <c r="I5" s="1496" t="s">
        <v>184</v>
      </c>
      <c r="J5" s="1497"/>
      <c r="K5" s="1496" t="s">
        <v>180</v>
      </c>
      <c r="L5" s="1497"/>
      <c r="M5" s="1496" t="s">
        <v>179</v>
      </c>
      <c r="N5" s="1497"/>
      <c r="O5" s="1496" t="s">
        <v>178</v>
      </c>
      <c r="P5" s="1497"/>
      <c r="Q5" s="1496" t="s">
        <v>142</v>
      </c>
      <c r="R5" s="1497"/>
      <c r="S5" s="1607"/>
      <c r="T5" s="1592" t="s">
        <v>146</v>
      </c>
      <c r="U5" s="1593"/>
      <c r="V5" s="1496" t="s">
        <v>181</v>
      </c>
      <c r="W5" s="1497"/>
      <c r="X5" s="1496" t="s">
        <v>182</v>
      </c>
      <c r="Y5" s="1497"/>
      <c r="Z5" s="1496" t="s">
        <v>183</v>
      </c>
      <c r="AA5" s="1497"/>
      <c r="AB5" s="1496" t="s">
        <v>184</v>
      </c>
      <c r="AC5" s="1497"/>
      <c r="AD5" s="1496" t="s">
        <v>180</v>
      </c>
      <c r="AE5" s="1497"/>
      <c r="AF5" s="1496" t="s">
        <v>179</v>
      </c>
      <c r="AG5" s="1497"/>
      <c r="AH5" s="1496" t="s">
        <v>178</v>
      </c>
      <c r="AI5" s="1497"/>
      <c r="AJ5" s="1596" t="s">
        <v>142</v>
      </c>
      <c r="AK5" s="1596"/>
      <c r="AL5" s="1600"/>
      <c r="AM5" s="1590" t="s">
        <v>146</v>
      </c>
      <c r="AN5" s="1590"/>
      <c r="AO5" s="1596" t="s">
        <v>412</v>
      </c>
      <c r="AP5" s="1596"/>
      <c r="AQ5" s="1596"/>
      <c r="AR5" s="1596"/>
      <c r="AS5" s="1596"/>
      <c r="AT5" s="1596"/>
      <c r="AU5" s="1596"/>
      <c r="AV5" s="1596"/>
      <c r="AW5" s="1596" t="s">
        <v>141</v>
      </c>
      <c r="AX5" s="1596"/>
      <c r="AY5" s="1596"/>
      <c r="AZ5" s="1605" t="s">
        <v>153</v>
      </c>
      <c r="BA5" s="1600"/>
      <c r="BB5" s="1597" t="s">
        <v>146</v>
      </c>
      <c r="BC5" s="1598"/>
      <c r="BD5" s="1601" t="s">
        <v>166</v>
      </c>
      <c r="BE5" s="1601"/>
      <c r="BF5" s="1601"/>
      <c r="BG5" s="1601"/>
      <c r="BH5" s="1601"/>
      <c r="BI5" s="1601"/>
      <c r="BJ5" s="1601" t="s">
        <v>167</v>
      </c>
      <c r="BK5" s="1601"/>
      <c r="BL5" s="1600"/>
      <c r="BM5" s="1590" t="s">
        <v>146</v>
      </c>
      <c r="BN5" s="1590"/>
      <c r="BO5" s="1602" t="s">
        <v>745</v>
      </c>
      <c r="BP5" s="1603"/>
      <c r="BQ5" s="1603"/>
      <c r="BR5" s="1603"/>
      <c r="BS5" s="1603"/>
      <c r="BT5" s="1603"/>
      <c r="BU5" s="1603"/>
      <c r="BV5" s="1603"/>
      <c r="BW5" s="1603"/>
      <c r="BX5" s="1603"/>
      <c r="BY5" s="1603"/>
      <c r="BZ5" s="1603"/>
      <c r="CA5" s="1604"/>
    </row>
    <row r="6" spans="1:79" s="1187" customFormat="1" ht="31.5" customHeight="1">
      <c r="A6" s="1591"/>
      <c r="B6" s="1591"/>
      <c r="C6" s="464" t="s">
        <v>395</v>
      </c>
      <c r="D6" s="464" t="s">
        <v>396</v>
      </c>
      <c r="E6" s="464" t="s">
        <v>395</v>
      </c>
      <c r="F6" s="464" t="s">
        <v>396</v>
      </c>
      <c r="G6" s="464" t="s">
        <v>395</v>
      </c>
      <c r="H6" s="464" t="s">
        <v>396</v>
      </c>
      <c r="I6" s="464" t="s">
        <v>395</v>
      </c>
      <c r="J6" s="464" t="s">
        <v>396</v>
      </c>
      <c r="K6" s="464" t="s">
        <v>395</v>
      </c>
      <c r="L6" s="464" t="s">
        <v>396</v>
      </c>
      <c r="M6" s="464" t="s">
        <v>395</v>
      </c>
      <c r="N6" s="464" t="s">
        <v>396</v>
      </c>
      <c r="O6" s="464" t="s">
        <v>395</v>
      </c>
      <c r="P6" s="464" t="s">
        <v>396</v>
      </c>
      <c r="Q6" s="464" t="s">
        <v>395</v>
      </c>
      <c r="R6" s="464" t="s">
        <v>396</v>
      </c>
      <c r="S6" s="1607"/>
      <c r="T6" s="1594"/>
      <c r="U6" s="1595"/>
      <c r="V6" s="464" t="s">
        <v>395</v>
      </c>
      <c r="W6" s="464" t="s">
        <v>396</v>
      </c>
      <c r="X6" s="464" t="s">
        <v>395</v>
      </c>
      <c r="Y6" s="464" t="s">
        <v>396</v>
      </c>
      <c r="Z6" s="464" t="s">
        <v>395</v>
      </c>
      <c r="AA6" s="464" t="s">
        <v>396</v>
      </c>
      <c r="AB6" s="464" t="s">
        <v>395</v>
      </c>
      <c r="AC6" s="464" t="s">
        <v>396</v>
      </c>
      <c r="AD6" s="464" t="s">
        <v>395</v>
      </c>
      <c r="AE6" s="464" t="s">
        <v>396</v>
      </c>
      <c r="AF6" s="464" t="s">
        <v>395</v>
      </c>
      <c r="AG6" s="464" t="s">
        <v>396</v>
      </c>
      <c r="AH6" s="464" t="s">
        <v>395</v>
      </c>
      <c r="AI6" s="464" t="s">
        <v>396</v>
      </c>
      <c r="AJ6" s="464" t="s">
        <v>395</v>
      </c>
      <c r="AK6" s="464" t="s">
        <v>396</v>
      </c>
      <c r="AL6" s="1600"/>
      <c r="AM6" s="1591"/>
      <c r="AN6" s="1591"/>
      <c r="AO6" s="464" t="s">
        <v>181</v>
      </c>
      <c r="AP6" s="464" t="s">
        <v>182</v>
      </c>
      <c r="AQ6" s="464" t="s">
        <v>183</v>
      </c>
      <c r="AR6" s="464" t="s">
        <v>184</v>
      </c>
      <c r="AS6" s="464" t="s">
        <v>185</v>
      </c>
      <c r="AT6" s="464" t="s">
        <v>186</v>
      </c>
      <c r="AU6" s="464" t="s">
        <v>187</v>
      </c>
      <c r="AV6" s="464" t="s">
        <v>142</v>
      </c>
      <c r="AW6" s="464" t="s">
        <v>733</v>
      </c>
      <c r="AX6" s="464" t="s">
        <v>734</v>
      </c>
      <c r="AY6" s="464" t="s">
        <v>142</v>
      </c>
      <c r="AZ6" s="1606"/>
      <c r="BA6" s="1600"/>
      <c r="BB6" s="1594"/>
      <c r="BC6" s="1599"/>
      <c r="BD6" s="464" t="s">
        <v>147</v>
      </c>
      <c r="BE6" s="464" t="s">
        <v>200</v>
      </c>
      <c r="BF6" s="601" t="s">
        <v>172</v>
      </c>
      <c r="BG6" s="601" t="s">
        <v>144</v>
      </c>
      <c r="BH6" s="601" t="s">
        <v>142</v>
      </c>
      <c r="BI6" s="601" t="s">
        <v>151</v>
      </c>
      <c r="BJ6" s="601" t="s">
        <v>735</v>
      </c>
      <c r="BK6" s="601" t="s">
        <v>145</v>
      </c>
      <c r="BL6" s="1600"/>
      <c r="BM6" s="1591"/>
      <c r="BN6" s="1591"/>
      <c r="BO6" s="424" t="s">
        <v>189</v>
      </c>
      <c r="BP6" s="424" t="s">
        <v>188</v>
      </c>
      <c r="BQ6" s="424" t="s">
        <v>191</v>
      </c>
      <c r="BR6" s="424" t="s">
        <v>190</v>
      </c>
      <c r="BS6" s="424" t="s">
        <v>192</v>
      </c>
      <c r="BT6" s="424" t="s">
        <v>193</v>
      </c>
      <c r="BU6" s="424" t="s">
        <v>194</v>
      </c>
      <c r="BV6" s="424" t="s">
        <v>195</v>
      </c>
      <c r="BW6" s="424" t="s">
        <v>165</v>
      </c>
      <c r="BX6" s="424" t="s">
        <v>196</v>
      </c>
      <c r="BY6" s="424" t="s">
        <v>197</v>
      </c>
      <c r="BZ6" s="424" t="s">
        <v>198</v>
      </c>
      <c r="CA6" s="601" t="s">
        <v>199</v>
      </c>
    </row>
    <row r="7" spans="1:79" s="187" customFormat="1" ht="16.5" customHeight="1">
      <c r="A7" s="425" t="s">
        <v>177</v>
      </c>
      <c r="B7" s="426"/>
      <c r="C7" s="427">
        <v>1756</v>
      </c>
      <c r="D7" s="427">
        <v>889</v>
      </c>
      <c r="E7" s="427">
        <v>289</v>
      </c>
      <c r="F7" s="427">
        <v>176</v>
      </c>
      <c r="G7" s="427">
        <v>188</v>
      </c>
      <c r="H7" s="427">
        <v>77</v>
      </c>
      <c r="I7" s="427">
        <v>719</v>
      </c>
      <c r="J7" s="427">
        <v>289</v>
      </c>
      <c r="K7" s="427">
        <v>600</v>
      </c>
      <c r="L7" s="427">
        <v>354</v>
      </c>
      <c r="M7" s="427">
        <v>161</v>
      </c>
      <c r="N7" s="427">
        <v>42</v>
      </c>
      <c r="O7" s="427">
        <v>580</v>
      </c>
      <c r="P7" s="427">
        <v>248</v>
      </c>
      <c r="Q7" s="427">
        <v>4293</v>
      </c>
      <c r="R7" s="427">
        <v>2075</v>
      </c>
      <c r="S7" s="428"/>
      <c r="T7" s="425" t="s">
        <v>177</v>
      </c>
      <c r="U7" s="426"/>
      <c r="V7" s="429">
        <v>79</v>
      </c>
      <c r="W7" s="429">
        <v>42</v>
      </c>
      <c r="X7" s="429">
        <v>44</v>
      </c>
      <c r="Y7" s="429">
        <v>19</v>
      </c>
      <c r="Z7" s="429">
        <v>30</v>
      </c>
      <c r="AA7" s="429">
        <v>5</v>
      </c>
      <c r="AB7" s="429">
        <v>91</v>
      </c>
      <c r="AC7" s="429">
        <v>31</v>
      </c>
      <c r="AD7" s="429">
        <v>137</v>
      </c>
      <c r="AE7" s="429">
        <v>77</v>
      </c>
      <c r="AF7" s="429">
        <v>60</v>
      </c>
      <c r="AG7" s="429">
        <v>12</v>
      </c>
      <c r="AH7" s="429">
        <v>145</v>
      </c>
      <c r="AI7" s="429">
        <v>67</v>
      </c>
      <c r="AJ7" s="429">
        <v>586</v>
      </c>
      <c r="AK7" s="429">
        <v>253</v>
      </c>
      <c r="AL7" s="428"/>
      <c r="AM7" s="425" t="s">
        <v>177</v>
      </c>
      <c r="AN7" s="426"/>
      <c r="AO7" s="427">
        <v>29</v>
      </c>
      <c r="AP7" s="427">
        <v>7</v>
      </c>
      <c r="AQ7" s="427">
        <v>5</v>
      </c>
      <c r="AR7" s="427">
        <v>13</v>
      </c>
      <c r="AS7" s="427">
        <v>10</v>
      </c>
      <c r="AT7" s="427">
        <v>5</v>
      </c>
      <c r="AU7" s="427">
        <v>13</v>
      </c>
      <c r="AV7" s="427">
        <v>82</v>
      </c>
      <c r="AW7" s="427">
        <v>67</v>
      </c>
      <c r="AX7" s="427">
        <v>13</v>
      </c>
      <c r="AY7" s="427">
        <v>80</v>
      </c>
      <c r="AZ7" s="427">
        <v>5</v>
      </c>
      <c r="BA7" s="428"/>
      <c r="BB7" s="430" t="s">
        <v>177</v>
      </c>
      <c r="BC7" s="431"/>
      <c r="BD7" s="427">
        <v>136</v>
      </c>
      <c r="BE7" s="427">
        <v>21</v>
      </c>
      <c r="BF7" s="427">
        <v>1</v>
      </c>
      <c r="BG7" s="427">
        <v>2</v>
      </c>
      <c r="BH7" s="427">
        <v>160</v>
      </c>
      <c r="BI7" s="427">
        <v>73</v>
      </c>
      <c r="BJ7" s="427">
        <v>23</v>
      </c>
      <c r="BK7" s="427">
        <v>35</v>
      </c>
      <c r="BL7" s="428"/>
      <c r="BM7" s="425" t="s">
        <v>177</v>
      </c>
      <c r="BN7" s="426"/>
      <c r="BO7" s="427">
        <v>25</v>
      </c>
      <c r="BP7" s="427">
        <v>22</v>
      </c>
      <c r="BQ7" s="427">
        <v>13</v>
      </c>
      <c r="BR7" s="427">
        <v>21</v>
      </c>
      <c r="BS7" s="427">
        <v>20</v>
      </c>
      <c r="BT7" s="427">
        <v>17</v>
      </c>
      <c r="BU7" s="427">
        <v>19</v>
      </c>
      <c r="BV7" s="427">
        <v>9</v>
      </c>
      <c r="BW7" s="427">
        <v>9</v>
      </c>
      <c r="BX7" s="427">
        <v>1</v>
      </c>
      <c r="BY7" s="427">
        <v>2</v>
      </c>
      <c r="BZ7" s="427">
        <v>0</v>
      </c>
      <c r="CA7" s="427">
        <v>2</v>
      </c>
    </row>
    <row r="8" spans="1:79" s="187" customFormat="1" ht="16.5" customHeight="1">
      <c r="A8" s="430" t="s">
        <v>14</v>
      </c>
      <c r="B8" s="432"/>
      <c r="C8" s="427">
        <v>1595</v>
      </c>
      <c r="D8" s="427">
        <v>786</v>
      </c>
      <c r="E8" s="427">
        <v>400</v>
      </c>
      <c r="F8" s="427">
        <v>246</v>
      </c>
      <c r="G8" s="427">
        <v>126</v>
      </c>
      <c r="H8" s="427">
        <v>42</v>
      </c>
      <c r="I8" s="427">
        <v>475</v>
      </c>
      <c r="J8" s="427">
        <v>220</v>
      </c>
      <c r="K8" s="427">
        <v>434</v>
      </c>
      <c r="L8" s="427">
        <v>234</v>
      </c>
      <c r="M8" s="427">
        <v>94</v>
      </c>
      <c r="N8" s="427">
        <v>31</v>
      </c>
      <c r="O8" s="427">
        <v>420</v>
      </c>
      <c r="P8" s="427">
        <v>176</v>
      </c>
      <c r="Q8" s="427">
        <v>3544</v>
      </c>
      <c r="R8" s="427">
        <v>1735</v>
      </c>
      <c r="S8" s="428"/>
      <c r="T8" s="430" t="s">
        <v>14</v>
      </c>
      <c r="U8" s="432"/>
      <c r="V8" s="427">
        <v>133</v>
      </c>
      <c r="W8" s="427">
        <v>58</v>
      </c>
      <c r="X8" s="427">
        <v>50</v>
      </c>
      <c r="Y8" s="427">
        <v>27</v>
      </c>
      <c r="Z8" s="427">
        <v>9</v>
      </c>
      <c r="AA8" s="427">
        <v>2</v>
      </c>
      <c r="AB8" s="427">
        <v>44</v>
      </c>
      <c r="AC8" s="427">
        <v>21</v>
      </c>
      <c r="AD8" s="427">
        <v>79</v>
      </c>
      <c r="AE8" s="427">
        <v>43</v>
      </c>
      <c r="AF8" s="427">
        <v>25</v>
      </c>
      <c r="AG8" s="427">
        <v>9</v>
      </c>
      <c r="AH8" s="427">
        <v>108</v>
      </c>
      <c r="AI8" s="427">
        <v>44</v>
      </c>
      <c r="AJ8" s="427">
        <v>448</v>
      </c>
      <c r="AK8" s="427">
        <v>204</v>
      </c>
      <c r="AL8" s="428"/>
      <c r="AM8" s="430" t="s">
        <v>14</v>
      </c>
      <c r="AN8" s="432"/>
      <c r="AO8" s="427">
        <v>31</v>
      </c>
      <c r="AP8" s="427">
        <v>10</v>
      </c>
      <c r="AQ8" s="427">
        <v>4</v>
      </c>
      <c r="AR8" s="427">
        <v>11</v>
      </c>
      <c r="AS8" s="427">
        <v>11</v>
      </c>
      <c r="AT8" s="427">
        <v>4</v>
      </c>
      <c r="AU8" s="427">
        <v>11</v>
      </c>
      <c r="AV8" s="427">
        <v>82</v>
      </c>
      <c r="AW8" s="427">
        <v>66</v>
      </c>
      <c r="AX8" s="427">
        <v>9</v>
      </c>
      <c r="AY8" s="427">
        <v>75</v>
      </c>
      <c r="AZ8" s="427">
        <v>6</v>
      </c>
      <c r="BA8" s="428"/>
      <c r="BB8" s="430" t="s">
        <v>14</v>
      </c>
      <c r="BC8" s="431"/>
      <c r="BD8" s="427">
        <v>118</v>
      </c>
      <c r="BE8" s="427">
        <v>19</v>
      </c>
      <c r="BF8" s="427">
        <v>9</v>
      </c>
      <c r="BG8" s="427">
        <v>5</v>
      </c>
      <c r="BH8" s="427">
        <v>151</v>
      </c>
      <c r="BI8" s="427">
        <v>72</v>
      </c>
      <c r="BJ8" s="427">
        <v>1</v>
      </c>
      <c r="BK8" s="427">
        <v>63</v>
      </c>
      <c r="BL8" s="428"/>
      <c r="BM8" s="430" t="s">
        <v>14</v>
      </c>
      <c r="BN8" s="432"/>
      <c r="BO8" s="427">
        <v>18</v>
      </c>
      <c r="BP8" s="427">
        <v>18</v>
      </c>
      <c r="BQ8" s="427">
        <v>15</v>
      </c>
      <c r="BR8" s="427">
        <v>21</v>
      </c>
      <c r="BS8" s="427">
        <v>21</v>
      </c>
      <c r="BT8" s="427">
        <v>19</v>
      </c>
      <c r="BU8" s="427">
        <v>17</v>
      </c>
      <c r="BV8" s="427">
        <v>8</v>
      </c>
      <c r="BW8" s="427">
        <v>11</v>
      </c>
      <c r="BX8" s="427">
        <v>4</v>
      </c>
      <c r="BY8" s="427">
        <v>0</v>
      </c>
      <c r="BZ8" s="427">
        <v>0</v>
      </c>
      <c r="CA8" s="427">
        <v>1</v>
      </c>
    </row>
    <row r="9" spans="1:79" s="187" customFormat="1" ht="16.5" customHeight="1">
      <c r="A9" s="430" t="s">
        <v>19</v>
      </c>
      <c r="B9" s="432"/>
      <c r="C9" s="427">
        <v>5230</v>
      </c>
      <c r="D9" s="427">
        <v>2797</v>
      </c>
      <c r="E9" s="427">
        <v>1722</v>
      </c>
      <c r="F9" s="427">
        <v>1150</v>
      </c>
      <c r="G9" s="427">
        <v>1290</v>
      </c>
      <c r="H9" s="427">
        <v>455</v>
      </c>
      <c r="I9" s="427">
        <v>2161</v>
      </c>
      <c r="J9" s="427">
        <v>1020</v>
      </c>
      <c r="K9" s="427">
        <v>2362</v>
      </c>
      <c r="L9" s="427">
        <v>1474</v>
      </c>
      <c r="M9" s="427">
        <v>1096</v>
      </c>
      <c r="N9" s="427">
        <v>384</v>
      </c>
      <c r="O9" s="427">
        <v>2115</v>
      </c>
      <c r="P9" s="427">
        <v>960</v>
      </c>
      <c r="Q9" s="427">
        <v>15976</v>
      </c>
      <c r="R9" s="427">
        <v>8240</v>
      </c>
      <c r="S9" s="428"/>
      <c r="T9" s="430" t="s">
        <v>19</v>
      </c>
      <c r="U9" s="432"/>
      <c r="V9" s="427">
        <v>502</v>
      </c>
      <c r="W9" s="427">
        <v>251</v>
      </c>
      <c r="X9" s="427">
        <v>148</v>
      </c>
      <c r="Y9" s="427">
        <v>89</v>
      </c>
      <c r="Z9" s="427">
        <v>137</v>
      </c>
      <c r="AA9" s="427">
        <v>32</v>
      </c>
      <c r="AB9" s="427">
        <v>221</v>
      </c>
      <c r="AC9" s="427">
        <v>103</v>
      </c>
      <c r="AD9" s="427">
        <v>474</v>
      </c>
      <c r="AE9" s="427">
        <v>256</v>
      </c>
      <c r="AF9" s="427">
        <v>292</v>
      </c>
      <c r="AG9" s="427">
        <v>93</v>
      </c>
      <c r="AH9" s="427">
        <v>582</v>
      </c>
      <c r="AI9" s="427">
        <v>246</v>
      </c>
      <c r="AJ9" s="427">
        <v>2356</v>
      </c>
      <c r="AK9" s="427">
        <v>1070</v>
      </c>
      <c r="AL9" s="428"/>
      <c r="AM9" s="430" t="s">
        <v>19</v>
      </c>
      <c r="AN9" s="432"/>
      <c r="AO9" s="427">
        <v>116</v>
      </c>
      <c r="AP9" s="427">
        <v>47</v>
      </c>
      <c r="AQ9" s="427">
        <v>32</v>
      </c>
      <c r="AR9" s="427">
        <v>49</v>
      </c>
      <c r="AS9" s="427">
        <v>58</v>
      </c>
      <c r="AT9" s="427">
        <v>31</v>
      </c>
      <c r="AU9" s="427">
        <v>54</v>
      </c>
      <c r="AV9" s="427">
        <v>387</v>
      </c>
      <c r="AW9" s="427">
        <v>355</v>
      </c>
      <c r="AX9" s="427">
        <v>10</v>
      </c>
      <c r="AY9" s="427">
        <v>365</v>
      </c>
      <c r="AZ9" s="427">
        <v>23</v>
      </c>
      <c r="BA9" s="428"/>
      <c r="BB9" s="430" t="s">
        <v>19</v>
      </c>
      <c r="BC9" s="431"/>
      <c r="BD9" s="427">
        <v>834</v>
      </c>
      <c r="BE9" s="427">
        <v>32</v>
      </c>
      <c r="BF9" s="427">
        <v>3</v>
      </c>
      <c r="BG9" s="427">
        <v>1</v>
      </c>
      <c r="BH9" s="427">
        <v>870</v>
      </c>
      <c r="BI9" s="427">
        <v>534</v>
      </c>
      <c r="BJ9" s="427">
        <v>98</v>
      </c>
      <c r="BK9" s="427">
        <v>213</v>
      </c>
      <c r="BL9" s="428"/>
      <c r="BM9" s="430" t="s">
        <v>19</v>
      </c>
      <c r="BN9" s="432"/>
      <c r="BO9" s="427">
        <v>103</v>
      </c>
      <c r="BP9" s="427">
        <v>112</v>
      </c>
      <c r="BQ9" s="427">
        <v>93</v>
      </c>
      <c r="BR9" s="427">
        <v>111</v>
      </c>
      <c r="BS9" s="427">
        <v>111</v>
      </c>
      <c r="BT9" s="427">
        <v>106</v>
      </c>
      <c r="BU9" s="427">
        <v>101</v>
      </c>
      <c r="BV9" s="427">
        <v>49</v>
      </c>
      <c r="BW9" s="427">
        <v>53</v>
      </c>
      <c r="BX9" s="427">
        <v>14</v>
      </c>
      <c r="BY9" s="427">
        <v>12</v>
      </c>
      <c r="BZ9" s="427">
        <v>6</v>
      </c>
      <c r="CA9" s="427">
        <v>4</v>
      </c>
    </row>
    <row r="10" spans="1:79" s="187" customFormat="1" ht="16.5" customHeight="1">
      <c r="A10" s="430" t="s">
        <v>28</v>
      </c>
      <c r="B10" s="432"/>
      <c r="C10" s="427">
        <v>1331</v>
      </c>
      <c r="D10" s="427">
        <v>518</v>
      </c>
      <c r="E10" s="427">
        <v>491</v>
      </c>
      <c r="F10" s="427">
        <v>254</v>
      </c>
      <c r="G10" s="427">
        <v>74</v>
      </c>
      <c r="H10" s="427">
        <v>9</v>
      </c>
      <c r="I10" s="427">
        <v>399</v>
      </c>
      <c r="J10" s="427">
        <v>105</v>
      </c>
      <c r="K10" s="427">
        <v>466</v>
      </c>
      <c r="L10" s="427">
        <v>239</v>
      </c>
      <c r="M10" s="427">
        <v>43</v>
      </c>
      <c r="N10" s="427">
        <v>3</v>
      </c>
      <c r="O10" s="427">
        <v>248</v>
      </c>
      <c r="P10" s="427">
        <v>83</v>
      </c>
      <c r="Q10" s="427">
        <v>3052</v>
      </c>
      <c r="R10" s="427">
        <v>1211</v>
      </c>
      <c r="S10" s="428"/>
      <c r="T10" s="430" t="s">
        <v>28</v>
      </c>
      <c r="U10" s="432"/>
      <c r="V10" s="427">
        <v>167</v>
      </c>
      <c r="W10" s="427">
        <v>70</v>
      </c>
      <c r="X10" s="427">
        <v>25</v>
      </c>
      <c r="Y10" s="427">
        <v>10</v>
      </c>
      <c r="Z10" s="427">
        <v>13</v>
      </c>
      <c r="AA10" s="427">
        <v>3</v>
      </c>
      <c r="AB10" s="427">
        <v>50</v>
      </c>
      <c r="AC10" s="427">
        <v>10</v>
      </c>
      <c r="AD10" s="427">
        <v>88</v>
      </c>
      <c r="AE10" s="427">
        <v>44</v>
      </c>
      <c r="AF10" s="427">
        <v>16</v>
      </c>
      <c r="AG10" s="427">
        <v>2</v>
      </c>
      <c r="AH10" s="427">
        <v>61</v>
      </c>
      <c r="AI10" s="427">
        <v>22</v>
      </c>
      <c r="AJ10" s="427">
        <v>420</v>
      </c>
      <c r="AK10" s="427">
        <v>161</v>
      </c>
      <c r="AL10" s="428"/>
      <c r="AM10" s="430" t="s">
        <v>28</v>
      </c>
      <c r="AN10" s="432"/>
      <c r="AO10" s="427">
        <v>22</v>
      </c>
      <c r="AP10" s="427">
        <v>10</v>
      </c>
      <c r="AQ10" s="427">
        <v>3</v>
      </c>
      <c r="AR10" s="427">
        <v>9</v>
      </c>
      <c r="AS10" s="427">
        <v>8</v>
      </c>
      <c r="AT10" s="427">
        <v>3</v>
      </c>
      <c r="AU10" s="427">
        <v>7</v>
      </c>
      <c r="AV10" s="427">
        <v>62</v>
      </c>
      <c r="AW10" s="427">
        <v>43</v>
      </c>
      <c r="AX10" s="427">
        <v>15</v>
      </c>
      <c r="AY10" s="427">
        <v>58</v>
      </c>
      <c r="AZ10" s="427">
        <v>6</v>
      </c>
      <c r="BA10" s="428"/>
      <c r="BB10" s="430" t="s">
        <v>28</v>
      </c>
      <c r="BC10" s="431"/>
      <c r="BD10" s="427">
        <v>96</v>
      </c>
      <c r="BE10" s="427">
        <v>19</v>
      </c>
      <c r="BF10" s="427">
        <v>0</v>
      </c>
      <c r="BG10" s="427">
        <v>1</v>
      </c>
      <c r="BH10" s="427">
        <v>116</v>
      </c>
      <c r="BI10" s="427">
        <v>46</v>
      </c>
      <c r="BJ10" s="427">
        <v>14</v>
      </c>
      <c r="BK10" s="427">
        <v>37</v>
      </c>
      <c r="BL10" s="428"/>
      <c r="BM10" s="430" t="s">
        <v>28</v>
      </c>
      <c r="BN10" s="432"/>
      <c r="BO10" s="427">
        <v>13</v>
      </c>
      <c r="BP10" s="427">
        <v>15</v>
      </c>
      <c r="BQ10" s="427">
        <v>13</v>
      </c>
      <c r="BR10" s="427">
        <v>15</v>
      </c>
      <c r="BS10" s="427">
        <v>13</v>
      </c>
      <c r="BT10" s="427">
        <v>17</v>
      </c>
      <c r="BU10" s="427">
        <v>15</v>
      </c>
      <c r="BV10" s="427">
        <v>9</v>
      </c>
      <c r="BW10" s="427">
        <v>7</v>
      </c>
      <c r="BX10" s="427">
        <v>0</v>
      </c>
      <c r="BY10" s="427">
        <v>0</v>
      </c>
      <c r="BZ10" s="427">
        <v>0</v>
      </c>
      <c r="CA10" s="427">
        <v>0</v>
      </c>
    </row>
    <row r="11" spans="1:79" s="187" customFormat="1" ht="16.5" customHeight="1">
      <c r="A11" s="430" t="s">
        <v>35</v>
      </c>
      <c r="B11" s="432"/>
      <c r="C11" s="427">
        <v>695</v>
      </c>
      <c r="D11" s="427">
        <v>328</v>
      </c>
      <c r="E11" s="427">
        <v>251</v>
      </c>
      <c r="F11" s="427">
        <v>123</v>
      </c>
      <c r="G11" s="427">
        <v>41</v>
      </c>
      <c r="H11" s="427">
        <v>17</v>
      </c>
      <c r="I11" s="427">
        <v>82</v>
      </c>
      <c r="J11" s="427">
        <v>30</v>
      </c>
      <c r="K11" s="427">
        <v>140</v>
      </c>
      <c r="L11" s="427">
        <v>66</v>
      </c>
      <c r="M11" s="427">
        <v>14</v>
      </c>
      <c r="N11" s="427">
        <v>3</v>
      </c>
      <c r="O11" s="427">
        <v>43</v>
      </c>
      <c r="P11" s="427">
        <v>11</v>
      </c>
      <c r="Q11" s="427">
        <v>1266</v>
      </c>
      <c r="R11" s="427">
        <v>578</v>
      </c>
      <c r="S11" s="428"/>
      <c r="T11" s="430" t="s">
        <v>35</v>
      </c>
      <c r="U11" s="432"/>
      <c r="V11" s="427">
        <v>135</v>
      </c>
      <c r="W11" s="427">
        <v>65</v>
      </c>
      <c r="X11" s="427">
        <v>23</v>
      </c>
      <c r="Y11" s="427">
        <v>10</v>
      </c>
      <c r="Z11" s="427">
        <v>13</v>
      </c>
      <c r="AA11" s="427">
        <v>6</v>
      </c>
      <c r="AB11" s="427">
        <v>6</v>
      </c>
      <c r="AC11" s="427">
        <v>3</v>
      </c>
      <c r="AD11" s="427">
        <v>36</v>
      </c>
      <c r="AE11" s="427">
        <v>17</v>
      </c>
      <c r="AF11" s="427">
        <v>0</v>
      </c>
      <c r="AG11" s="427">
        <v>0</v>
      </c>
      <c r="AH11" s="427">
        <v>8</v>
      </c>
      <c r="AI11" s="427">
        <v>1</v>
      </c>
      <c r="AJ11" s="427">
        <v>221</v>
      </c>
      <c r="AK11" s="427">
        <v>102</v>
      </c>
      <c r="AL11" s="428"/>
      <c r="AM11" s="430" t="s">
        <v>35</v>
      </c>
      <c r="AN11" s="432"/>
      <c r="AO11" s="427">
        <v>10</v>
      </c>
      <c r="AP11" s="427">
        <v>5</v>
      </c>
      <c r="AQ11" s="427">
        <v>1</v>
      </c>
      <c r="AR11" s="427">
        <v>3</v>
      </c>
      <c r="AS11" s="427">
        <v>4</v>
      </c>
      <c r="AT11" s="427">
        <v>1</v>
      </c>
      <c r="AU11" s="427">
        <v>2</v>
      </c>
      <c r="AV11" s="427">
        <v>26</v>
      </c>
      <c r="AW11" s="427">
        <v>28</v>
      </c>
      <c r="AX11" s="427">
        <v>1</v>
      </c>
      <c r="AY11" s="427">
        <v>29</v>
      </c>
      <c r="AZ11" s="427">
        <v>4</v>
      </c>
      <c r="BA11" s="428"/>
      <c r="BB11" s="430" t="s">
        <v>35</v>
      </c>
      <c r="BC11" s="431"/>
      <c r="BD11" s="427">
        <v>34</v>
      </c>
      <c r="BE11" s="427">
        <v>3</v>
      </c>
      <c r="BF11" s="427">
        <v>1</v>
      </c>
      <c r="BG11" s="427">
        <v>1</v>
      </c>
      <c r="BH11" s="427">
        <v>39</v>
      </c>
      <c r="BI11" s="427">
        <v>13</v>
      </c>
      <c r="BJ11" s="427">
        <v>0</v>
      </c>
      <c r="BK11" s="427">
        <v>30</v>
      </c>
      <c r="BL11" s="428"/>
      <c r="BM11" s="430" t="s">
        <v>35</v>
      </c>
      <c r="BN11" s="432"/>
      <c r="BO11" s="427">
        <v>6</v>
      </c>
      <c r="BP11" s="427">
        <v>5</v>
      </c>
      <c r="BQ11" s="427">
        <v>4</v>
      </c>
      <c r="BR11" s="427">
        <v>5</v>
      </c>
      <c r="BS11" s="427">
        <v>6</v>
      </c>
      <c r="BT11" s="427">
        <v>3</v>
      </c>
      <c r="BU11" s="427">
        <v>5</v>
      </c>
      <c r="BV11" s="427">
        <v>4</v>
      </c>
      <c r="BW11" s="427">
        <v>1</v>
      </c>
      <c r="BX11" s="427">
        <v>0</v>
      </c>
      <c r="BY11" s="427">
        <v>0</v>
      </c>
      <c r="BZ11" s="427">
        <v>0</v>
      </c>
      <c r="CA11" s="427">
        <v>0</v>
      </c>
    </row>
    <row r="12" spans="1:79" s="187" customFormat="1" ht="16.5" customHeight="1">
      <c r="A12" s="430" t="s">
        <v>40</v>
      </c>
      <c r="B12" s="432"/>
      <c r="C12" s="427">
        <v>713</v>
      </c>
      <c r="D12" s="427">
        <v>283</v>
      </c>
      <c r="E12" s="427">
        <v>210</v>
      </c>
      <c r="F12" s="427">
        <v>97</v>
      </c>
      <c r="G12" s="427">
        <v>50</v>
      </c>
      <c r="H12" s="427">
        <v>13</v>
      </c>
      <c r="I12" s="427">
        <v>226</v>
      </c>
      <c r="J12" s="427">
        <v>88</v>
      </c>
      <c r="K12" s="427">
        <v>158</v>
      </c>
      <c r="L12" s="427">
        <v>60</v>
      </c>
      <c r="M12" s="427">
        <v>43</v>
      </c>
      <c r="N12" s="427">
        <v>14</v>
      </c>
      <c r="O12" s="427">
        <v>126</v>
      </c>
      <c r="P12" s="427">
        <v>47</v>
      </c>
      <c r="Q12" s="427">
        <v>1526</v>
      </c>
      <c r="R12" s="427">
        <v>602</v>
      </c>
      <c r="S12" s="428"/>
      <c r="T12" s="430" t="s">
        <v>40</v>
      </c>
      <c r="U12" s="432"/>
      <c r="V12" s="427">
        <v>107</v>
      </c>
      <c r="W12" s="427">
        <v>41</v>
      </c>
      <c r="X12" s="427">
        <v>59</v>
      </c>
      <c r="Y12" s="427">
        <v>24</v>
      </c>
      <c r="Z12" s="427">
        <v>8</v>
      </c>
      <c r="AA12" s="427">
        <v>2</v>
      </c>
      <c r="AB12" s="427">
        <v>53</v>
      </c>
      <c r="AC12" s="427">
        <v>22</v>
      </c>
      <c r="AD12" s="427">
        <v>52</v>
      </c>
      <c r="AE12" s="427">
        <v>16</v>
      </c>
      <c r="AF12" s="427">
        <v>10</v>
      </c>
      <c r="AG12" s="427">
        <v>4</v>
      </c>
      <c r="AH12" s="427">
        <v>27</v>
      </c>
      <c r="AI12" s="427">
        <v>13</v>
      </c>
      <c r="AJ12" s="427">
        <v>316</v>
      </c>
      <c r="AK12" s="427">
        <v>122</v>
      </c>
      <c r="AL12" s="428"/>
      <c r="AM12" s="430" t="s">
        <v>40</v>
      </c>
      <c r="AN12" s="432"/>
      <c r="AO12" s="427">
        <v>11</v>
      </c>
      <c r="AP12" s="427">
        <v>4</v>
      </c>
      <c r="AQ12" s="427">
        <v>2</v>
      </c>
      <c r="AR12" s="427">
        <v>4</v>
      </c>
      <c r="AS12" s="427">
        <v>3</v>
      </c>
      <c r="AT12" s="427">
        <v>2</v>
      </c>
      <c r="AU12" s="427">
        <v>4</v>
      </c>
      <c r="AV12" s="427">
        <v>30</v>
      </c>
      <c r="AW12" s="427">
        <v>27</v>
      </c>
      <c r="AX12" s="427">
        <v>6</v>
      </c>
      <c r="AY12" s="427">
        <v>33</v>
      </c>
      <c r="AZ12" s="427">
        <v>4</v>
      </c>
      <c r="BA12" s="428"/>
      <c r="BB12" s="430" t="s">
        <v>40</v>
      </c>
      <c r="BC12" s="431"/>
      <c r="BD12" s="427">
        <v>51</v>
      </c>
      <c r="BE12" s="427">
        <v>5</v>
      </c>
      <c r="BF12" s="427">
        <v>0</v>
      </c>
      <c r="BG12" s="427">
        <v>0</v>
      </c>
      <c r="BH12" s="427">
        <v>56</v>
      </c>
      <c r="BI12" s="427">
        <v>23</v>
      </c>
      <c r="BJ12" s="427">
        <v>2</v>
      </c>
      <c r="BK12" s="427">
        <v>39</v>
      </c>
      <c r="BL12" s="428"/>
      <c r="BM12" s="430" t="s">
        <v>40</v>
      </c>
      <c r="BN12" s="432"/>
      <c r="BO12" s="427">
        <v>7</v>
      </c>
      <c r="BP12" s="427">
        <v>7</v>
      </c>
      <c r="BQ12" s="427">
        <v>5</v>
      </c>
      <c r="BR12" s="427">
        <v>8</v>
      </c>
      <c r="BS12" s="427">
        <v>7</v>
      </c>
      <c r="BT12" s="427">
        <v>6</v>
      </c>
      <c r="BU12" s="427">
        <v>9</v>
      </c>
      <c r="BV12" s="427">
        <v>3</v>
      </c>
      <c r="BW12" s="427">
        <v>4</v>
      </c>
      <c r="BX12" s="427">
        <v>0</v>
      </c>
      <c r="BY12" s="427">
        <v>0</v>
      </c>
      <c r="BZ12" s="427">
        <v>0</v>
      </c>
      <c r="CA12" s="427">
        <v>0</v>
      </c>
    </row>
    <row r="13" spans="1:79" s="187" customFormat="1" ht="16.5" customHeight="1">
      <c r="A13" s="430" t="s">
        <v>44</v>
      </c>
      <c r="B13" s="432"/>
      <c r="C13" s="427">
        <v>2109</v>
      </c>
      <c r="D13" s="427">
        <v>924</v>
      </c>
      <c r="E13" s="427">
        <v>508</v>
      </c>
      <c r="F13" s="427">
        <v>261</v>
      </c>
      <c r="G13" s="427">
        <v>11</v>
      </c>
      <c r="H13" s="427">
        <v>2</v>
      </c>
      <c r="I13" s="427">
        <v>336</v>
      </c>
      <c r="J13" s="427">
        <v>81</v>
      </c>
      <c r="K13" s="427">
        <v>551</v>
      </c>
      <c r="L13" s="427">
        <v>262</v>
      </c>
      <c r="M13" s="427">
        <v>11</v>
      </c>
      <c r="N13" s="427">
        <v>1</v>
      </c>
      <c r="O13" s="427">
        <v>249</v>
      </c>
      <c r="P13" s="427">
        <v>73</v>
      </c>
      <c r="Q13" s="427">
        <v>3775</v>
      </c>
      <c r="R13" s="427">
        <v>1604</v>
      </c>
      <c r="S13" s="428"/>
      <c r="T13" s="430" t="s">
        <v>44</v>
      </c>
      <c r="U13" s="432"/>
      <c r="V13" s="427">
        <v>441</v>
      </c>
      <c r="W13" s="427">
        <v>197</v>
      </c>
      <c r="X13" s="427">
        <v>146</v>
      </c>
      <c r="Y13" s="427">
        <v>72</v>
      </c>
      <c r="Z13" s="427">
        <v>5</v>
      </c>
      <c r="AA13" s="427">
        <v>0</v>
      </c>
      <c r="AB13" s="427">
        <v>98</v>
      </c>
      <c r="AC13" s="427">
        <v>23</v>
      </c>
      <c r="AD13" s="427">
        <v>242</v>
      </c>
      <c r="AE13" s="427">
        <v>123</v>
      </c>
      <c r="AF13" s="427">
        <v>7</v>
      </c>
      <c r="AG13" s="427">
        <v>1</v>
      </c>
      <c r="AH13" s="427">
        <v>111</v>
      </c>
      <c r="AI13" s="427">
        <v>36</v>
      </c>
      <c r="AJ13" s="427">
        <v>1050</v>
      </c>
      <c r="AK13" s="427">
        <v>452</v>
      </c>
      <c r="AL13" s="428"/>
      <c r="AM13" s="430" t="s">
        <v>44</v>
      </c>
      <c r="AN13" s="432"/>
      <c r="AO13" s="427">
        <v>35</v>
      </c>
      <c r="AP13" s="427">
        <v>12</v>
      </c>
      <c r="AQ13" s="427">
        <v>1</v>
      </c>
      <c r="AR13" s="427">
        <v>12</v>
      </c>
      <c r="AS13" s="427">
        <v>12</v>
      </c>
      <c r="AT13" s="427">
        <v>1</v>
      </c>
      <c r="AU13" s="427">
        <v>10</v>
      </c>
      <c r="AV13" s="427">
        <v>83</v>
      </c>
      <c r="AW13" s="427">
        <v>70</v>
      </c>
      <c r="AX13" s="427">
        <v>7</v>
      </c>
      <c r="AY13" s="427">
        <v>77</v>
      </c>
      <c r="AZ13" s="427">
        <v>9</v>
      </c>
      <c r="BA13" s="428"/>
      <c r="BB13" s="430" t="s">
        <v>44</v>
      </c>
      <c r="BC13" s="431"/>
      <c r="BD13" s="427">
        <v>160</v>
      </c>
      <c r="BE13" s="427">
        <v>0</v>
      </c>
      <c r="BF13" s="427">
        <v>4</v>
      </c>
      <c r="BG13" s="427">
        <v>1</v>
      </c>
      <c r="BH13" s="427">
        <v>165</v>
      </c>
      <c r="BI13" s="427">
        <v>66</v>
      </c>
      <c r="BJ13" s="427">
        <v>47</v>
      </c>
      <c r="BK13" s="427">
        <v>46</v>
      </c>
      <c r="BL13" s="428"/>
      <c r="BM13" s="430" t="s">
        <v>44</v>
      </c>
      <c r="BN13" s="432"/>
      <c r="BO13" s="427">
        <v>21</v>
      </c>
      <c r="BP13" s="427">
        <v>24</v>
      </c>
      <c r="BQ13" s="427">
        <v>13</v>
      </c>
      <c r="BR13" s="427">
        <v>17</v>
      </c>
      <c r="BS13" s="427">
        <v>21</v>
      </c>
      <c r="BT13" s="427">
        <v>23</v>
      </c>
      <c r="BU13" s="427">
        <v>25</v>
      </c>
      <c r="BV13" s="427">
        <v>14</v>
      </c>
      <c r="BW13" s="427">
        <v>8</v>
      </c>
      <c r="BX13" s="427">
        <v>1</v>
      </c>
      <c r="BY13" s="427">
        <v>0</v>
      </c>
      <c r="BZ13" s="427">
        <v>2</v>
      </c>
      <c r="CA13" s="427">
        <v>0</v>
      </c>
    </row>
    <row r="14" spans="1:79" s="187" customFormat="1" ht="16.5" customHeight="1">
      <c r="A14" s="430" t="s">
        <v>54</v>
      </c>
      <c r="B14" s="432"/>
      <c r="C14" s="427">
        <v>842</v>
      </c>
      <c r="D14" s="427">
        <v>320</v>
      </c>
      <c r="E14" s="427">
        <v>139</v>
      </c>
      <c r="F14" s="427">
        <v>67</v>
      </c>
      <c r="G14" s="427">
        <v>63</v>
      </c>
      <c r="H14" s="427">
        <v>7</v>
      </c>
      <c r="I14" s="427">
        <v>168</v>
      </c>
      <c r="J14" s="427">
        <v>51</v>
      </c>
      <c r="K14" s="427">
        <v>188</v>
      </c>
      <c r="L14" s="427">
        <v>73</v>
      </c>
      <c r="M14" s="427">
        <v>33</v>
      </c>
      <c r="N14" s="427">
        <v>6</v>
      </c>
      <c r="O14" s="427">
        <v>114</v>
      </c>
      <c r="P14" s="427">
        <v>45</v>
      </c>
      <c r="Q14" s="427">
        <v>1547</v>
      </c>
      <c r="R14" s="427">
        <v>569</v>
      </c>
      <c r="S14" s="428"/>
      <c r="T14" s="430" t="s">
        <v>54</v>
      </c>
      <c r="U14" s="432"/>
      <c r="V14" s="427">
        <v>138</v>
      </c>
      <c r="W14" s="427">
        <v>50</v>
      </c>
      <c r="X14" s="427">
        <v>27</v>
      </c>
      <c r="Y14" s="427">
        <v>15</v>
      </c>
      <c r="Z14" s="427">
        <v>11</v>
      </c>
      <c r="AA14" s="427">
        <v>1</v>
      </c>
      <c r="AB14" s="427">
        <v>43</v>
      </c>
      <c r="AC14" s="427">
        <v>11</v>
      </c>
      <c r="AD14" s="427">
        <v>39</v>
      </c>
      <c r="AE14" s="427">
        <v>20</v>
      </c>
      <c r="AF14" s="427">
        <v>7</v>
      </c>
      <c r="AG14" s="427">
        <v>2</v>
      </c>
      <c r="AH14" s="427">
        <v>37</v>
      </c>
      <c r="AI14" s="427">
        <v>18</v>
      </c>
      <c r="AJ14" s="427">
        <v>302</v>
      </c>
      <c r="AK14" s="427">
        <v>117</v>
      </c>
      <c r="AL14" s="428"/>
      <c r="AM14" s="430" t="s">
        <v>54</v>
      </c>
      <c r="AN14" s="432"/>
      <c r="AO14" s="427">
        <v>12</v>
      </c>
      <c r="AP14" s="427">
        <v>3</v>
      </c>
      <c r="AQ14" s="427">
        <v>2</v>
      </c>
      <c r="AR14" s="427">
        <v>4</v>
      </c>
      <c r="AS14" s="427">
        <v>5</v>
      </c>
      <c r="AT14" s="427">
        <v>2</v>
      </c>
      <c r="AU14" s="427">
        <v>4</v>
      </c>
      <c r="AV14" s="427">
        <v>32</v>
      </c>
      <c r="AW14" s="427">
        <v>27</v>
      </c>
      <c r="AX14" s="427">
        <v>5</v>
      </c>
      <c r="AY14" s="427">
        <v>32</v>
      </c>
      <c r="AZ14" s="427">
        <v>4</v>
      </c>
      <c r="BA14" s="428"/>
      <c r="BB14" s="430" t="s">
        <v>54</v>
      </c>
      <c r="BC14" s="431"/>
      <c r="BD14" s="427">
        <v>57</v>
      </c>
      <c r="BE14" s="427">
        <v>1</v>
      </c>
      <c r="BF14" s="427">
        <v>1</v>
      </c>
      <c r="BG14" s="427">
        <v>1</v>
      </c>
      <c r="BH14" s="427">
        <v>60</v>
      </c>
      <c r="BI14" s="427">
        <v>19</v>
      </c>
      <c r="BJ14" s="427">
        <v>6</v>
      </c>
      <c r="BK14" s="427">
        <v>25</v>
      </c>
      <c r="BL14" s="428"/>
      <c r="BM14" s="430" t="s">
        <v>54</v>
      </c>
      <c r="BN14" s="432"/>
      <c r="BO14" s="427">
        <v>8</v>
      </c>
      <c r="BP14" s="427">
        <v>9</v>
      </c>
      <c r="BQ14" s="427">
        <v>5</v>
      </c>
      <c r="BR14" s="427">
        <v>8</v>
      </c>
      <c r="BS14" s="427">
        <v>8</v>
      </c>
      <c r="BT14" s="427">
        <v>8</v>
      </c>
      <c r="BU14" s="427">
        <v>8</v>
      </c>
      <c r="BV14" s="427">
        <v>4</v>
      </c>
      <c r="BW14" s="427">
        <v>3</v>
      </c>
      <c r="BX14" s="427">
        <v>0</v>
      </c>
      <c r="BY14" s="427">
        <v>0</v>
      </c>
      <c r="BZ14" s="427">
        <v>0</v>
      </c>
      <c r="CA14" s="427">
        <v>0</v>
      </c>
    </row>
    <row r="15" spans="1:79" s="187" customFormat="1" ht="16.5" customHeight="1">
      <c r="A15" s="430" t="s">
        <v>60</v>
      </c>
      <c r="B15" s="432"/>
      <c r="C15" s="427">
        <v>2468</v>
      </c>
      <c r="D15" s="427">
        <v>1248</v>
      </c>
      <c r="E15" s="427">
        <v>545</v>
      </c>
      <c r="F15" s="427">
        <v>317</v>
      </c>
      <c r="G15" s="427">
        <v>194</v>
      </c>
      <c r="H15" s="427">
        <v>57</v>
      </c>
      <c r="I15" s="427">
        <v>739</v>
      </c>
      <c r="J15" s="427">
        <v>299</v>
      </c>
      <c r="K15" s="427">
        <v>687</v>
      </c>
      <c r="L15" s="427">
        <v>385</v>
      </c>
      <c r="M15" s="427">
        <v>115</v>
      </c>
      <c r="N15" s="427">
        <v>35</v>
      </c>
      <c r="O15" s="427">
        <v>449</v>
      </c>
      <c r="P15" s="427">
        <v>168</v>
      </c>
      <c r="Q15" s="427">
        <v>5197</v>
      </c>
      <c r="R15" s="427">
        <v>2509</v>
      </c>
      <c r="S15" s="428"/>
      <c r="T15" s="430" t="s">
        <v>60</v>
      </c>
      <c r="U15" s="432"/>
      <c r="V15" s="427">
        <v>255</v>
      </c>
      <c r="W15" s="427">
        <v>123</v>
      </c>
      <c r="X15" s="427">
        <v>45</v>
      </c>
      <c r="Y15" s="427">
        <v>21</v>
      </c>
      <c r="Z15" s="427">
        <v>18</v>
      </c>
      <c r="AA15" s="427">
        <v>9</v>
      </c>
      <c r="AB15" s="427">
        <v>87</v>
      </c>
      <c r="AC15" s="427">
        <v>41</v>
      </c>
      <c r="AD15" s="427">
        <v>113</v>
      </c>
      <c r="AE15" s="427">
        <v>72</v>
      </c>
      <c r="AF15" s="427">
        <v>31</v>
      </c>
      <c r="AG15" s="427">
        <v>11</v>
      </c>
      <c r="AH15" s="427">
        <v>65</v>
      </c>
      <c r="AI15" s="427">
        <v>27</v>
      </c>
      <c r="AJ15" s="427">
        <v>614</v>
      </c>
      <c r="AK15" s="427">
        <v>304</v>
      </c>
      <c r="AL15" s="428"/>
      <c r="AM15" s="430" t="s">
        <v>60</v>
      </c>
      <c r="AN15" s="432"/>
      <c r="AO15" s="427">
        <v>40</v>
      </c>
      <c r="AP15" s="427">
        <v>10</v>
      </c>
      <c r="AQ15" s="427">
        <v>4</v>
      </c>
      <c r="AR15" s="427">
        <v>15</v>
      </c>
      <c r="AS15" s="427">
        <v>11</v>
      </c>
      <c r="AT15" s="427">
        <v>3</v>
      </c>
      <c r="AU15" s="427">
        <v>11</v>
      </c>
      <c r="AV15" s="427">
        <v>94</v>
      </c>
      <c r="AW15" s="427">
        <v>80</v>
      </c>
      <c r="AX15" s="427">
        <v>9</v>
      </c>
      <c r="AY15" s="427">
        <v>89</v>
      </c>
      <c r="AZ15" s="427">
        <v>6</v>
      </c>
      <c r="BA15" s="428"/>
      <c r="BB15" s="430" t="s">
        <v>60</v>
      </c>
      <c r="BC15" s="431"/>
      <c r="BD15" s="427">
        <v>154</v>
      </c>
      <c r="BE15" s="427">
        <v>18</v>
      </c>
      <c r="BF15" s="427">
        <v>10</v>
      </c>
      <c r="BG15" s="427">
        <v>1</v>
      </c>
      <c r="BH15" s="427">
        <v>183</v>
      </c>
      <c r="BI15" s="427">
        <v>97</v>
      </c>
      <c r="BJ15" s="427">
        <v>20</v>
      </c>
      <c r="BK15" s="427">
        <v>59</v>
      </c>
      <c r="BL15" s="428"/>
      <c r="BM15" s="430" t="s">
        <v>60</v>
      </c>
      <c r="BN15" s="432"/>
      <c r="BO15" s="427">
        <v>21</v>
      </c>
      <c r="BP15" s="427">
        <v>30</v>
      </c>
      <c r="BQ15" s="427">
        <v>20</v>
      </c>
      <c r="BR15" s="427">
        <v>22</v>
      </c>
      <c r="BS15" s="427">
        <v>20</v>
      </c>
      <c r="BT15" s="427">
        <v>24</v>
      </c>
      <c r="BU15" s="427">
        <v>20</v>
      </c>
      <c r="BV15" s="427">
        <v>9</v>
      </c>
      <c r="BW15" s="427">
        <v>11</v>
      </c>
      <c r="BX15" s="427">
        <v>2</v>
      </c>
      <c r="BY15" s="427">
        <v>1</v>
      </c>
      <c r="BZ15" s="427">
        <v>1</v>
      </c>
      <c r="CA15" s="427">
        <v>2</v>
      </c>
    </row>
    <row r="16" spans="1:79" s="187" customFormat="1" ht="16.5" customHeight="1">
      <c r="A16" s="430" t="s">
        <v>68</v>
      </c>
      <c r="B16" s="432"/>
      <c r="C16" s="427">
        <v>311</v>
      </c>
      <c r="D16" s="427">
        <v>136</v>
      </c>
      <c r="E16" s="427">
        <v>71</v>
      </c>
      <c r="F16" s="427">
        <v>57</v>
      </c>
      <c r="G16" s="427">
        <v>0</v>
      </c>
      <c r="H16" s="427">
        <v>0</v>
      </c>
      <c r="I16" s="427">
        <v>144</v>
      </c>
      <c r="J16" s="427">
        <v>40</v>
      </c>
      <c r="K16" s="427">
        <v>67</v>
      </c>
      <c r="L16" s="427">
        <v>42</v>
      </c>
      <c r="M16" s="427">
        <v>0</v>
      </c>
      <c r="N16" s="427">
        <v>0</v>
      </c>
      <c r="O16" s="427">
        <v>42</v>
      </c>
      <c r="P16" s="427">
        <v>13</v>
      </c>
      <c r="Q16" s="427">
        <v>635</v>
      </c>
      <c r="R16" s="427">
        <v>288</v>
      </c>
      <c r="S16" s="428"/>
      <c r="T16" s="430" t="s">
        <v>68</v>
      </c>
      <c r="U16" s="432"/>
      <c r="V16" s="427">
        <v>16</v>
      </c>
      <c r="W16" s="427">
        <v>6</v>
      </c>
      <c r="X16" s="427">
        <v>5</v>
      </c>
      <c r="Y16" s="427">
        <v>3</v>
      </c>
      <c r="Z16" s="427">
        <v>0</v>
      </c>
      <c r="AA16" s="427">
        <v>0</v>
      </c>
      <c r="AB16" s="427">
        <v>13</v>
      </c>
      <c r="AC16" s="427">
        <v>1</v>
      </c>
      <c r="AD16" s="427">
        <v>7</v>
      </c>
      <c r="AE16" s="427">
        <v>3</v>
      </c>
      <c r="AF16" s="427">
        <v>0</v>
      </c>
      <c r="AG16" s="427">
        <v>0</v>
      </c>
      <c r="AH16" s="427">
        <v>7</v>
      </c>
      <c r="AI16" s="427">
        <v>2</v>
      </c>
      <c r="AJ16" s="427">
        <v>48</v>
      </c>
      <c r="AK16" s="427">
        <v>15</v>
      </c>
      <c r="AL16" s="428"/>
      <c r="AM16" s="430" t="s">
        <v>68</v>
      </c>
      <c r="AN16" s="432"/>
      <c r="AO16" s="427">
        <v>7</v>
      </c>
      <c r="AP16" s="427">
        <v>2</v>
      </c>
      <c r="AQ16" s="427">
        <v>0</v>
      </c>
      <c r="AR16" s="427">
        <v>4</v>
      </c>
      <c r="AS16" s="427">
        <v>2</v>
      </c>
      <c r="AT16" s="427">
        <v>0</v>
      </c>
      <c r="AU16" s="427">
        <v>2</v>
      </c>
      <c r="AV16" s="427">
        <v>17</v>
      </c>
      <c r="AW16" s="427">
        <v>11</v>
      </c>
      <c r="AX16" s="427">
        <v>5</v>
      </c>
      <c r="AY16" s="427">
        <v>16</v>
      </c>
      <c r="AZ16" s="427">
        <v>3</v>
      </c>
      <c r="BA16" s="428"/>
      <c r="BB16" s="430" t="s">
        <v>68</v>
      </c>
      <c r="BC16" s="431"/>
      <c r="BD16" s="427">
        <v>29</v>
      </c>
      <c r="BE16" s="427">
        <v>1</v>
      </c>
      <c r="BF16" s="427">
        <v>0</v>
      </c>
      <c r="BG16" s="427">
        <v>0</v>
      </c>
      <c r="BH16" s="427">
        <v>30</v>
      </c>
      <c r="BI16" s="427">
        <v>12</v>
      </c>
      <c r="BJ16" s="427">
        <v>10</v>
      </c>
      <c r="BK16" s="427">
        <v>5</v>
      </c>
      <c r="BL16" s="428"/>
      <c r="BM16" s="430" t="s">
        <v>68</v>
      </c>
      <c r="BN16" s="432"/>
      <c r="BO16" s="427">
        <v>4</v>
      </c>
      <c r="BP16" s="427">
        <v>3</v>
      </c>
      <c r="BQ16" s="427">
        <v>3</v>
      </c>
      <c r="BR16" s="427">
        <v>4</v>
      </c>
      <c r="BS16" s="427">
        <v>5</v>
      </c>
      <c r="BT16" s="427">
        <v>4</v>
      </c>
      <c r="BU16" s="427">
        <v>4</v>
      </c>
      <c r="BV16" s="427">
        <v>3</v>
      </c>
      <c r="BW16" s="427">
        <v>2</v>
      </c>
      <c r="BX16" s="427">
        <v>0</v>
      </c>
      <c r="BY16" s="427">
        <v>0</v>
      </c>
      <c r="BZ16" s="427">
        <v>0</v>
      </c>
      <c r="CA16" s="427">
        <v>0</v>
      </c>
    </row>
    <row r="17" spans="1:79" s="187" customFormat="1" ht="16.5" customHeight="1">
      <c r="A17" s="430" t="s">
        <v>72</v>
      </c>
      <c r="B17" s="432"/>
      <c r="C17" s="427">
        <v>988</v>
      </c>
      <c r="D17" s="427">
        <v>393</v>
      </c>
      <c r="E17" s="427">
        <v>274</v>
      </c>
      <c r="F17" s="427">
        <v>154</v>
      </c>
      <c r="G17" s="427">
        <v>87</v>
      </c>
      <c r="H17" s="427">
        <v>15</v>
      </c>
      <c r="I17" s="427">
        <v>338</v>
      </c>
      <c r="J17" s="427">
        <v>121</v>
      </c>
      <c r="K17" s="427">
        <v>291</v>
      </c>
      <c r="L17" s="427">
        <v>189</v>
      </c>
      <c r="M17" s="427">
        <v>75</v>
      </c>
      <c r="N17" s="427">
        <v>11</v>
      </c>
      <c r="O17" s="427">
        <v>292</v>
      </c>
      <c r="P17" s="427">
        <v>111</v>
      </c>
      <c r="Q17" s="427">
        <v>2345</v>
      </c>
      <c r="R17" s="427">
        <v>994</v>
      </c>
      <c r="S17" s="428"/>
      <c r="T17" s="430" t="s">
        <v>72</v>
      </c>
      <c r="U17" s="432"/>
      <c r="V17" s="427">
        <v>126</v>
      </c>
      <c r="W17" s="427">
        <v>50</v>
      </c>
      <c r="X17" s="427">
        <v>22</v>
      </c>
      <c r="Y17" s="427">
        <v>12</v>
      </c>
      <c r="Z17" s="427">
        <v>26</v>
      </c>
      <c r="AA17" s="427">
        <v>2</v>
      </c>
      <c r="AB17" s="427">
        <v>75</v>
      </c>
      <c r="AC17" s="427">
        <v>28</v>
      </c>
      <c r="AD17" s="427">
        <v>49</v>
      </c>
      <c r="AE17" s="427">
        <v>28</v>
      </c>
      <c r="AF17" s="427">
        <v>28</v>
      </c>
      <c r="AG17" s="427">
        <v>4</v>
      </c>
      <c r="AH17" s="427">
        <v>47</v>
      </c>
      <c r="AI17" s="427">
        <v>22</v>
      </c>
      <c r="AJ17" s="427">
        <v>373</v>
      </c>
      <c r="AK17" s="427">
        <v>146</v>
      </c>
      <c r="AL17" s="428"/>
      <c r="AM17" s="430" t="s">
        <v>72</v>
      </c>
      <c r="AN17" s="432"/>
      <c r="AO17" s="427">
        <v>23</v>
      </c>
      <c r="AP17" s="427">
        <v>8</v>
      </c>
      <c r="AQ17" s="427">
        <v>3</v>
      </c>
      <c r="AR17" s="427">
        <v>9</v>
      </c>
      <c r="AS17" s="427">
        <v>7</v>
      </c>
      <c r="AT17" s="427">
        <v>2</v>
      </c>
      <c r="AU17" s="427">
        <v>8</v>
      </c>
      <c r="AV17" s="427">
        <v>60</v>
      </c>
      <c r="AW17" s="427">
        <v>49</v>
      </c>
      <c r="AX17" s="427">
        <v>8</v>
      </c>
      <c r="AY17" s="427">
        <v>57</v>
      </c>
      <c r="AZ17" s="427">
        <v>5</v>
      </c>
      <c r="BA17" s="428"/>
      <c r="BB17" s="430" t="s">
        <v>72</v>
      </c>
      <c r="BC17" s="431"/>
      <c r="BD17" s="427">
        <v>111</v>
      </c>
      <c r="BE17" s="427">
        <v>5</v>
      </c>
      <c r="BF17" s="427">
        <v>3</v>
      </c>
      <c r="BG17" s="427">
        <v>1</v>
      </c>
      <c r="BH17" s="427">
        <v>120</v>
      </c>
      <c r="BI17" s="427">
        <v>54</v>
      </c>
      <c r="BJ17" s="427">
        <v>5</v>
      </c>
      <c r="BK17" s="427">
        <v>32</v>
      </c>
      <c r="BL17" s="428"/>
      <c r="BM17" s="430" t="s">
        <v>72</v>
      </c>
      <c r="BN17" s="432"/>
      <c r="BO17" s="427">
        <v>15</v>
      </c>
      <c r="BP17" s="427">
        <v>14</v>
      </c>
      <c r="BQ17" s="427">
        <v>11</v>
      </c>
      <c r="BR17" s="427">
        <v>18</v>
      </c>
      <c r="BS17" s="427">
        <v>14</v>
      </c>
      <c r="BT17" s="427">
        <v>12</v>
      </c>
      <c r="BU17" s="427">
        <v>11</v>
      </c>
      <c r="BV17" s="427">
        <v>7</v>
      </c>
      <c r="BW17" s="427">
        <v>9</v>
      </c>
      <c r="BX17" s="427">
        <v>2</v>
      </c>
      <c r="BY17" s="427">
        <v>2</v>
      </c>
      <c r="BZ17" s="427">
        <v>1</v>
      </c>
      <c r="CA17" s="427">
        <v>4</v>
      </c>
    </row>
    <row r="18" spans="1:79" s="187" customFormat="1" ht="16.5" customHeight="1">
      <c r="A18" s="430" t="s">
        <v>79</v>
      </c>
      <c r="B18" s="432"/>
      <c r="C18" s="427">
        <v>603</v>
      </c>
      <c r="D18" s="427">
        <v>251</v>
      </c>
      <c r="E18" s="427">
        <v>204</v>
      </c>
      <c r="F18" s="427">
        <v>139</v>
      </c>
      <c r="G18" s="427">
        <v>49</v>
      </c>
      <c r="H18" s="427">
        <v>14</v>
      </c>
      <c r="I18" s="427">
        <v>203</v>
      </c>
      <c r="J18" s="427">
        <v>59</v>
      </c>
      <c r="K18" s="427">
        <v>250</v>
      </c>
      <c r="L18" s="427">
        <v>126</v>
      </c>
      <c r="M18" s="427">
        <v>63</v>
      </c>
      <c r="N18" s="427">
        <v>13</v>
      </c>
      <c r="O18" s="427">
        <v>102</v>
      </c>
      <c r="P18" s="427">
        <v>40</v>
      </c>
      <c r="Q18" s="427">
        <v>1474</v>
      </c>
      <c r="R18" s="427">
        <v>642</v>
      </c>
      <c r="S18" s="428"/>
      <c r="T18" s="430" t="s">
        <v>79</v>
      </c>
      <c r="U18" s="432"/>
      <c r="V18" s="427">
        <v>120</v>
      </c>
      <c r="W18" s="427">
        <v>23</v>
      </c>
      <c r="X18" s="427">
        <v>16</v>
      </c>
      <c r="Y18" s="427">
        <v>9</v>
      </c>
      <c r="Z18" s="427">
        <v>10</v>
      </c>
      <c r="AA18" s="427">
        <v>4</v>
      </c>
      <c r="AB18" s="427">
        <v>29</v>
      </c>
      <c r="AC18" s="427">
        <v>5</v>
      </c>
      <c r="AD18" s="427">
        <v>67</v>
      </c>
      <c r="AE18" s="427">
        <v>30</v>
      </c>
      <c r="AF18" s="427">
        <v>21</v>
      </c>
      <c r="AG18" s="427">
        <v>2</v>
      </c>
      <c r="AH18" s="427">
        <v>31</v>
      </c>
      <c r="AI18" s="427">
        <v>11</v>
      </c>
      <c r="AJ18" s="427">
        <v>294</v>
      </c>
      <c r="AK18" s="427">
        <v>84</v>
      </c>
      <c r="AL18" s="428"/>
      <c r="AM18" s="430" t="s">
        <v>79</v>
      </c>
      <c r="AN18" s="432"/>
      <c r="AO18" s="427">
        <v>13</v>
      </c>
      <c r="AP18" s="427">
        <v>5</v>
      </c>
      <c r="AQ18" s="427">
        <v>2</v>
      </c>
      <c r="AR18" s="427">
        <v>5</v>
      </c>
      <c r="AS18" s="427">
        <v>7</v>
      </c>
      <c r="AT18" s="427">
        <v>2</v>
      </c>
      <c r="AU18" s="427">
        <v>4</v>
      </c>
      <c r="AV18" s="427">
        <v>38</v>
      </c>
      <c r="AW18" s="427">
        <v>27</v>
      </c>
      <c r="AX18" s="427">
        <v>6</v>
      </c>
      <c r="AY18" s="427">
        <v>33</v>
      </c>
      <c r="AZ18" s="427">
        <v>4</v>
      </c>
      <c r="BA18" s="428"/>
      <c r="BB18" s="430" t="s">
        <v>79</v>
      </c>
      <c r="BC18" s="431"/>
      <c r="BD18" s="427">
        <v>52</v>
      </c>
      <c r="BE18" s="427">
        <v>9</v>
      </c>
      <c r="BF18" s="427">
        <v>2</v>
      </c>
      <c r="BG18" s="427">
        <v>0</v>
      </c>
      <c r="BH18" s="427">
        <v>63</v>
      </c>
      <c r="BI18" s="427">
        <v>33</v>
      </c>
      <c r="BJ18" s="427">
        <v>2</v>
      </c>
      <c r="BK18" s="427">
        <v>17</v>
      </c>
      <c r="BL18" s="428"/>
      <c r="BM18" s="430" t="s">
        <v>79</v>
      </c>
      <c r="BN18" s="432"/>
      <c r="BO18" s="427">
        <v>9</v>
      </c>
      <c r="BP18" s="427">
        <v>9</v>
      </c>
      <c r="BQ18" s="427">
        <v>6</v>
      </c>
      <c r="BR18" s="427">
        <v>6</v>
      </c>
      <c r="BS18" s="427">
        <v>8</v>
      </c>
      <c r="BT18" s="427">
        <v>7</v>
      </c>
      <c r="BU18" s="427">
        <v>8</v>
      </c>
      <c r="BV18" s="427">
        <v>4</v>
      </c>
      <c r="BW18" s="427">
        <v>5</v>
      </c>
      <c r="BX18" s="427">
        <v>0</v>
      </c>
      <c r="BY18" s="427">
        <v>0</v>
      </c>
      <c r="BZ18" s="427">
        <v>0</v>
      </c>
      <c r="CA18" s="427">
        <v>1</v>
      </c>
    </row>
    <row r="19" spans="1:79" s="187" customFormat="1" ht="16.5" customHeight="1">
      <c r="A19" s="430" t="s">
        <v>82</v>
      </c>
      <c r="B19" s="432"/>
      <c r="C19" s="427">
        <v>1236</v>
      </c>
      <c r="D19" s="427">
        <v>606</v>
      </c>
      <c r="E19" s="427">
        <v>492</v>
      </c>
      <c r="F19" s="427">
        <v>290</v>
      </c>
      <c r="G19" s="427">
        <v>123</v>
      </c>
      <c r="H19" s="427">
        <v>31</v>
      </c>
      <c r="I19" s="427">
        <v>372</v>
      </c>
      <c r="J19" s="427">
        <v>144</v>
      </c>
      <c r="K19" s="427">
        <v>501</v>
      </c>
      <c r="L19" s="427">
        <v>296</v>
      </c>
      <c r="M19" s="427">
        <v>100</v>
      </c>
      <c r="N19" s="427">
        <v>23</v>
      </c>
      <c r="O19" s="427">
        <v>368</v>
      </c>
      <c r="P19" s="427">
        <v>159</v>
      </c>
      <c r="Q19" s="427">
        <v>3192</v>
      </c>
      <c r="R19" s="427">
        <v>1549</v>
      </c>
      <c r="S19" s="428"/>
      <c r="T19" s="430" t="s">
        <v>82</v>
      </c>
      <c r="U19" s="432"/>
      <c r="V19" s="427">
        <v>139</v>
      </c>
      <c r="W19" s="427">
        <v>66</v>
      </c>
      <c r="X19" s="427">
        <v>55</v>
      </c>
      <c r="Y19" s="427">
        <v>32</v>
      </c>
      <c r="Z19" s="427">
        <v>20</v>
      </c>
      <c r="AA19" s="427">
        <v>1</v>
      </c>
      <c r="AB19" s="427">
        <v>41</v>
      </c>
      <c r="AC19" s="427">
        <v>7</v>
      </c>
      <c r="AD19" s="427">
        <v>132</v>
      </c>
      <c r="AE19" s="427">
        <v>78</v>
      </c>
      <c r="AF19" s="427">
        <v>29</v>
      </c>
      <c r="AG19" s="427">
        <v>4</v>
      </c>
      <c r="AH19" s="427">
        <v>77</v>
      </c>
      <c r="AI19" s="427">
        <v>37</v>
      </c>
      <c r="AJ19" s="427">
        <v>493</v>
      </c>
      <c r="AK19" s="427">
        <v>225</v>
      </c>
      <c r="AL19" s="428"/>
      <c r="AM19" s="430" t="s">
        <v>82</v>
      </c>
      <c r="AN19" s="432"/>
      <c r="AO19" s="427">
        <v>27</v>
      </c>
      <c r="AP19" s="427">
        <v>11</v>
      </c>
      <c r="AQ19" s="427">
        <v>5</v>
      </c>
      <c r="AR19" s="427">
        <v>9</v>
      </c>
      <c r="AS19" s="427">
        <v>11</v>
      </c>
      <c r="AT19" s="427">
        <v>5</v>
      </c>
      <c r="AU19" s="427">
        <v>9</v>
      </c>
      <c r="AV19" s="427">
        <v>77</v>
      </c>
      <c r="AW19" s="427">
        <v>63</v>
      </c>
      <c r="AX19" s="427">
        <v>8</v>
      </c>
      <c r="AY19" s="427">
        <v>71</v>
      </c>
      <c r="AZ19" s="427">
        <v>5</v>
      </c>
      <c r="BA19" s="428"/>
      <c r="BB19" s="430" t="s">
        <v>82</v>
      </c>
      <c r="BC19" s="431"/>
      <c r="BD19" s="427">
        <v>112</v>
      </c>
      <c r="BE19" s="427">
        <v>9</v>
      </c>
      <c r="BF19" s="427">
        <v>15</v>
      </c>
      <c r="BG19" s="427">
        <v>1</v>
      </c>
      <c r="BH19" s="427">
        <v>137</v>
      </c>
      <c r="BI19" s="427">
        <v>52</v>
      </c>
      <c r="BJ19" s="427">
        <v>9</v>
      </c>
      <c r="BK19" s="427">
        <v>32</v>
      </c>
      <c r="BL19" s="428"/>
      <c r="BM19" s="430" t="s">
        <v>82</v>
      </c>
      <c r="BN19" s="432"/>
      <c r="BO19" s="427">
        <v>13</v>
      </c>
      <c r="BP19" s="427">
        <v>16</v>
      </c>
      <c r="BQ19" s="427">
        <v>10</v>
      </c>
      <c r="BR19" s="427">
        <v>19</v>
      </c>
      <c r="BS19" s="427">
        <v>21</v>
      </c>
      <c r="BT19" s="427">
        <v>17</v>
      </c>
      <c r="BU19" s="427">
        <v>13</v>
      </c>
      <c r="BV19" s="427">
        <v>8</v>
      </c>
      <c r="BW19" s="427">
        <v>8</v>
      </c>
      <c r="BX19" s="427">
        <v>2</v>
      </c>
      <c r="BY19" s="427">
        <v>2</v>
      </c>
      <c r="BZ19" s="427">
        <v>1</v>
      </c>
      <c r="CA19" s="427">
        <v>1</v>
      </c>
    </row>
    <row r="20" spans="1:79" s="187" customFormat="1" ht="16.5" customHeight="1">
      <c r="A20" s="430" t="s">
        <v>88</v>
      </c>
      <c r="B20" s="432"/>
      <c r="C20" s="427">
        <v>2314</v>
      </c>
      <c r="D20" s="427">
        <v>1133</v>
      </c>
      <c r="E20" s="427">
        <v>678</v>
      </c>
      <c r="F20" s="427">
        <v>363</v>
      </c>
      <c r="G20" s="427">
        <v>235</v>
      </c>
      <c r="H20" s="427">
        <v>73</v>
      </c>
      <c r="I20" s="427">
        <v>627</v>
      </c>
      <c r="J20" s="427">
        <v>289</v>
      </c>
      <c r="K20" s="427">
        <v>687</v>
      </c>
      <c r="L20" s="427">
        <v>388</v>
      </c>
      <c r="M20" s="427">
        <v>209</v>
      </c>
      <c r="N20" s="427">
        <v>65</v>
      </c>
      <c r="O20" s="427">
        <v>478</v>
      </c>
      <c r="P20" s="427">
        <v>209</v>
      </c>
      <c r="Q20" s="427">
        <v>5228</v>
      </c>
      <c r="R20" s="427">
        <v>2520</v>
      </c>
      <c r="S20" s="428"/>
      <c r="T20" s="430" t="s">
        <v>88</v>
      </c>
      <c r="U20" s="432"/>
      <c r="V20" s="427">
        <v>316</v>
      </c>
      <c r="W20" s="427">
        <v>150</v>
      </c>
      <c r="X20" s="427">
        <v>146</v>
      </c>
      <c r="Y20" s="427">
        <v>92</v>
      </c>
      <c r="Z20" s="427">
        <v>59</v>
      </c>
      <c r="AA20" s="427">
        <v>24</v>
      </c>
      <c r="AB20" s="427">
        <v>171</v>
      </c>
      <c r="AC20" s="427">
        <v>82</v>
      </c>
      <c r="AD20" s="427">
        <v>196</v>
      </c>
      <c r="AE20" s="427">
        <v>120</v>
      </c>
      <c r="AF20" s="427">
        <v>50</v>
      </c>
      <c r="AG20" s="427">
        <v>21</v>
      </c>
      <c r="AH20" s="427">
        <v>137</v>
      </c>
      <c r="AI20" s="427">
        <v>63</v>
      </c>
      <c r="AJ20" s="427">
        <v>1075</v>
      </c>
      <c r="AK20" s="427">
        <v>552</v>
      </c>
      <c r="AL20" s="428"/>
      <c r="AM20" s="430" t="s">
        <v>88</v>
      </c>
      <c r="AN20" s="432"/>
      <c r="AO20" s="427">
        <v>50</v>
      </c>
      <c r="AP20" s="427">
        <v>17</v>
      </c>
      <c r="AQ20" s="427">
        <v>5</v>
      </c>
      <c r="AR20" s="427">
        <v>17</v>
      </c>
      <c r="AS20" s="427">
        <v>19</v>
      </c>
      <c r="AT20" s="427">
        <v>7</v>
      </c>
      <c r="AU20" s="427">
        <v>17</v>
      </c>
      <c r="AV20" s="427">
        <v>132</v>
      </c>
      <c r="AW20" s="427">
        <v>106</v>
      </c>
      <c r="AX20" s="427">
        <v>27</v>
      </c>
      <c r="AY20" s="427">
        <v>133</v>
      </c>
      <c r="AZ20" s="427">
        <v>15</v>
      </c>
      <c r="BA20" s="428"/>
      <c r="BB20" s="430" t="s">
        <v>88</v>
      </c>
      <c r="BC20" s="431"/>
      <c r="BD20" s="427">
        <v>200</v>
      </c>
      <c r="BE20" s="427">
        <v>46</v>
      </c>
      <c r="BF20" s="427">
        <v>11</v>
      </c>
      <c r="BG20" s="427">
        <v>1</v>
      </c>
      <c r="BH20" s="427">
        <v>258</v>
      </c>
      <c r="BI20" s="427">
        <v>113</v>
      </c>
      <c r="BJ20" s="427">
        <v>72</v>
      </c>
      <c r="BK20" s="427">
        <v>45</v>
      </c>
      <c r="BL20" s="428"/>
      <c r="BM20" s="430" t="s">
        <v>88</v>
      </c>
      <c r="BN20" s="432"/>
      <c r="BO20" s="427">
        <v>31</v>
      </c>
      <c r="BP20" s="427">
        <v>34</v>
      </c>
      <c r="BQ20" s="427">
        <v>23</v>
      </c>
      <c r="BR20" s="427">
        <v>37</v>
      </c>
      <c r="BS20" s="427">
        <v>38</v>
      </c>
      <c r="BT20" s="427">
        <v>33</v>
      </c>
      <c r="BU20" s="427">
        <v>30</v>
      </c>
      <c r="BV20" s="427">
        <v>13</v>
      </c>
      <c r="BW20" s="427">
        <v>14</v>
      </c>
      <c r="BX20" s="427">
        <v>3</v>
      </c>
      <c r="BY20" s="427">
        <v>2</v>
      </c>
      <c r="BZ20" s="427">
        <v>1</v>
      </c>
      <c r="CA20" s="427">
        <v>2</v>
      </c>
    </row>
    <row r="21" spans="1:79" s="187" customFormat="1" ht="16.5" customHeight="1">
      <c r="A21" s="430" t="s">
        <v>94</v>
      </c>
      <c r="B21" s="432"/>
      <c r="C21" s="427">
        <v>385</v>
      </c>
      <c r="D21" s="427">
        <v>124</v>
      </c>
      <c r="E21" s="427">
        <v>140</v>
      </c>
      <c r="F21" s="427">
        <v>66</v>
      </c>
      <c r="G21" s="427">
        <v>24</v>
      </c>
      <c r="H21" s="427">
        <v>9</v>
      </c>
      <c r="I21" s="427">
        <v>113</v>
      </c>
      <c r="J21" s="427">
        <v>49</v>
      </c>
      <c r="K21" s="427">
        <v>137</v>
      </c>
      <c r="L21" s="427">
        <v>69</v>
      </c>
      <c r="M21" s="427">
        <v>13</v>
      </c>
      <c r="N21" s="427">
        <v>5</v>
      </c>
      <c r="O21" s="427">
        <v>78</v>
      </c>
      <c r="P21" s="427">
        <v>28</v>
      </c>
      <c r="Q21" s="427">
        <v>890</v>
      </c>
      <c r="R21" s="427">
        <v>350</v>
      </c>
      <c r="S21" s="428"/>
      <c r="T21" s="430" t="s">
        <v>94</v>
      </c>
      <c r="U21" s="432"/>
      <c r="V21" s="427">
        <v>42</v>
      </c>
      <c r="W21" s="427">
        <v>18</v>
      </c>
      <c r="X21" s="427">
        <v>16</v>
      </c>
      <c r="Y21" s="427">
        <v>9</v>
      </c>
      <c r="Z21" s="427">
        <v>1</v>
      </c>
      <c r="AA21" s="427">
        <v>0</v>
      </c>
      <c r="AB21" s="427">
        <v>18</v>
      </c>
      <c r="AC21" s="427">
        <v>7</v>
      </c>
      <c r="AD21" s="427">
        <v>37</v>
      </c>
      <c r="AE21" s="427">
        <v>20</v>
      </c>
      <c r="AF21" s="427">
        <v>8</v>
      </c>
      <c r="AG21" s="427">
        <v>2</v>
      </c>
      <c r="AH21" s="427">
        <v>19</v>
      </c>
      <c r="AI21" s="427">
        <v>6</v>
      </c>
      <c r="AJ21" s="427">
        <v>141</v>
      </c>
      <c r="AK21" s="427">
        <v>62</v>
      </c>
      <c r="AL21" s="428"/>
      <c r="AM21" s="430" t="s">
        <v>94</v>
      </c>
      <c r="AN21" s="432"/>
      <c r="AO21" s="427">
        <v>5</v>
      </c>
      <c r="AP21" s="427">
        <v>3</v>
      </c>
      <c r="AQ21" s="427">
        <v>2</v>
      </c>
      <c r="AR21" s="427">
        <v>3</v>
      </c>
      <c r="AS21" s="427">
        <v>3</v>
      </c>
      <c r="AT21" s="427">
        <v>1</v>
      </c>
      <c r="AU21" s="427">
        <v>2</v>
      </c>
      <c r="AV21" s="427">
        <v>19</v>
      </c>
      <c r="AW21" s="427">
        <v>10</v>
      </c>
      <c r="AX21" s="427">
        <v>3</v>
      </c>
      <c r="AY21" s="427">
        <v>13</v>
      </c>
      <c r="AZ21" s="427">
        <v>2</v>
      </c>
      <c r="BA21" s="428"/>
      <c r="BB21" s="430" t="s">
        <v>94</v>
      </c>
      <c r="BC21" s="431"/>
      <c r="BD21" s="427">
        <v>21</v>
      </c>
      <c r="BE21" s="427">
        <v>4</v>
      </c>
      <c r="BF21" s="427">
        <v>1</v>
      </c>
      <c r="BG21" s="427">
        <v>0</v>
      </c>
      <c r="BH21" s="427">
        <v>26</v>
      </c>
      <c r="BI21" s="427">
        <v>4</v>
      </c>
      <c r="BJ21" s="427">
        <v>2</v>
      </c>
      <c r="BK21" s="427">
        <v>10</v>
      </c>
      <c r="BL21" s="428"/>
      <c r="BM21" s="430" t="s">
        <v>94</v>
      </c>
      <c r="BN21" s="432"/>
      <c r="BO21" s="427">
        <v>4</v>
      </c>
      <c r="BP21" s="427">
        <v>5</v>
      </c>
      <c r="BQ21" s="427">
        <v>2</v>
      </c>
      <c r="BR21" s="427">
        <v>4</v>
      </c>
      <c r="BS21" s="427">
        <v>3</v>
      </c>
      <c r="BT21" s="427">
        <v>3</v>
      </c>
      <c r="BU21" s="427">
        <v>4</v>
      </c>
      <c r="BV21" s="427">
        <v>1</v>
      </c>
      <c r="BW21" s="427">
        <v>1</v>
      </c>
      <c r="BX21" s="427">
        <v>0</v>
      </c>
      <c r="BY21" s="427">
        <v>0</v>
      </c>
      <c r="BZ21" s="427">
        <v>0</v>
      </c>
      <c r="CA21" s="427">
        <v>0</v>
      </c>
    </row>
    <row r="22" spans="1:79" s="187" customFormat="1" ht="16.5" customHeight="1">
      <c r="A22" s="430" t="s">
        <v>98</v>
      </c>
      <c r="B22" s="432"/>
      <c r="C22" s="427">
        <v>716</v>
      </c>
      <c r="D22" s="427">
        <v>371</v>
      </c>
      <c r="E22" s="427">
        <v>264</v>
      </c>
      <c r="F22" s="427">
        <v>152</v>
      </c>
      <c r="G22" s="427">
        <v>125</v>
      </c>
      <c r="H22" s="427">
        <v>32</v>
      </c>
      <c r="I22" s="427">
        <v>278</v>
      </c>
      <c r="J22" s="427">
        <v>113</v>
      </c>
      <c r="K22" s="427">
        <v>315</v>
      </c>
      <c r="L22" s="427">
        <v>174</v>
      </c>
      <c r="M22" s="427">
        <v>121</v>
      </c>
      <c r="N22" s="427">
        <v>34</v>
      </c>
      <c r="O22" s="427">
        <v>208</v>
      </c>
      <c r="P22" s="427">
        <v>94</v>
      </c>
      <c r="Q22" s="427">
        <v>2027</v>
      </c>
      <c r="R22" s="427">
        <v>970</v>
      </c>
      <c r="S22" s="428"/>
      <c r="T22" s="430" t="s">
        <v>98</v>
      </c>
      <c r="U22" s="432"/>
      <c r="V22" s="427">
        <v>61</v>
      </c>
      <c r="W22" s="427">
        <v>38</v>
      </c>
      <c r="X22" s="427">
        <v>12</v>
      </c>
      <c r="Y22" s="427">
        <v>6</v>
      </c>
      <c r="Z22" s="427">
        <v>5</v>
      </c>
      <c r="AA22" s="427">
        <v>1</v>
      </c>
      <c r="AB22" s="427">
        <v>51</v>
      </c>
      <c r="AC22" s="427">
        <v>23</v>
      </c>
      <c r="AD22" s="427">
        <v>68</v>
      </c>
      <c r="AE22" s="427">
        <v>29</v>
      </c>
      <c r="AF22" s="427">
        <v>30</v>
      </c>
      <c r="AG22" s="427">
        <v>9</v>
      </c>
      <c r="AH22" s="427">
        <v>62</v>
      </c>
      <c r="AI22" s="427">
        <v>28</v>
      </c>
      <c r="AJ22" s="427">
        <v>289</v>
      </c>
      <c r="AK22" s="427">
        <v>134</v>
      </c>
      <c r="AL22" s="428"/>
      <c r="AM22" s="430" t="s">
        <v>98</v>
      </c>
      <c r="AN22" s="432"/>
      <c r="AO22" s="427">
        <v>15</v>
      </c>
      <c r="AP22" s="427">
        <v>7</v>
      </c>
      <c r="AQ22" s="427">
        <v>4</v>
      </c>
      <c r="AR22" s="427">
        <v>6</v>
      </c>
      <c r="AS22" s="427">
        <v>8</v>
      </c>
      <c r="AT22" s="427">
        <v>4</v>
      </c>
      <c r="AU22" s="427">
        <v>6</v>
      </c>
      <c r="AV22" s="427">
        <v>50</v>
      </c>
      <c r="AW22" s="427">
        <v>36</v>
      </c>
      <c r="AX22" s="427">
        <v>7</v>
      </c>
      <c r="AY22" s="427">
        <v>43</v>
      </c>
      <c r="AZ22" s="427">
        <v>4</v>
      </c>
      <c r="BA22" s="428"/>
      <c r="BB22" s="430" t="s">
        <v>98</v>
      </c>
      <c r="BC22" s="431"/>
      <c r="BD22" s="427">
        <v>91</v>
      </c>
      <c r="BE22" s="427">
        <v>4</v>
      </c>
      <c r="BF22" s="427">
        <v>0</v>
      </c>
      <c r="BG22" s="427">
        <v>1</v>
      </c>
      <c r="BH22" s="427">
        <v>96</v>
      </c>
      <c r="BI22" s="427">
        <v>51</v>
      </c>
      <c r="BJ22" s="427">
        <v>11</v>
      </c>
      <c r="BK22" s="427">
        <v>23</v>
      </c>
      <c r="BL22" s="428"/>
      <c r="BM22" s="430" t="s">
        <v>98</v>
      </c>
      <c r="BN22" s="432"/>
      <c r="BO22" s="427">
        <v>12</v>
      </c>
      <c r="BP22" s="427">
        <v>14</v>
      </c>
      <c r="BQ22" s="427">
        <v>8</v>
      </c>
      <c r="BR22" s="427">
        <v>13</v>
      </c>
      <c r="BS22" s="427">
        <v>12</v>
      </c>
      <c r="BT22" s="427">
        <v>10</v>
      </c>
      <c r="BU22" s="427">
        <v>12</v>
      </c>
      <c r="BV22" s="427">
        <v>5</v>
      </c>
      <c r="BW22" s="427">
        <v>7</v>
      </c>
      <c r="BX22" s="427">
        <v>0</v>
      </c>
      <c r="BY22" s="427">
        <v>0</v>
      </c>
      <c r="BZ22" s="427">
        <v>1</v>
      </c>
      <c r="CA22" s="427">
        <v>2</v>
      </c>
    </row>
    <row r="23" spans="1:79" s="187" customFormat="1" ht="16.5" customHeight="1">
      <c r="A23" s="430" t="s">
        <v>102</v>
      </c>
      <c r="B23" s="432"/>
      <c r="C23" s="427">
        <v>174</v>
      </c>
      <c r="D23" s="427">
        <v>62</v>
      </c>
      <c r="E23" s="427">
        <v>71</v>
      </c>
      <c r="F23" s="427">
        <v>39</v>
      </c>
      <c r="G23" s="427">
        <v>0</v>
      </c>
      <c r="H23" s="427">
        <v>0</v>
      </c>
      <c r="I23" s="427">
        <v>50</v>
      </c>
      <c r="J23" s="427">
        <v>14</v>
      </c>
      <c r="K23" s="427">
        <v>52</v>
      </c>
      <c r="L23" s="427">
        <v>15</v>
      </c>
      <c r="M23" s="427">
        <v>0</v>
      </c>
      <c r="N23" s="427">
        <v>0</v>
      </c>
      <c r="O23" s="427">
        <v>39</v>
      </c>
      <c r="P23" s="427">
        <v>12</v>
      </c>
      <c r="Q23" s="427">
        <v>386</v>
      </c>
      <c r="R23" s="427">
        <v>142</v>
      </c>
      <c r="S23" s="428"/>
      <c r="T23" s="430" t="s">
        <v>102</v>
      </c>
      <c r="U23" s="432"/>
      <c r="V23" s="427">
        <v>19</v>
      </c>
      <c r="W23" s="427">
        <v>8</v>
      </c>
      <c r="X23" s="427">
        <v>6</v>
      </c>
      <c r="Y23" s="427">
        <v>3</v>
      </c>
      <c r="Z23" s="427">
        <v>0</v>
      </c>
      <c r="AA23" s="427">
        <v>0</v>
      </c>
      <c r="AB23" s="427">
        <v>0</v>
      </c>
      <c r="AC23" s="427">
        <v>0</v>
      </c>
      <c r="AD23" s="427">
        <v>8</v>
      </c>
      <c r="AE23" s="427">
        <v>3</v>
      </c>
      <c r="AF23" s="427">
        <v>0</v>
      </c>
      <c r="AG23" s="427">
        <v>0</v>
      </c>
      <c r="AH23" s="427">
        <v>2</v>
      </c>
      <c r="AI23" s="427">
        <v>1</v>
      </c>
      <c r="AJ23" s="427">
        <v>35</v>
      </c>
      <c r="AK23" s="427">
        <v>15</v>
      </c>
      <c r="AL23" s="428"/>
      <c r="AM23" s="430" t="s">
        <v>102</v>
      </c>
      <c r="AN23" s="432"/>
      <c r="AO23" s="427">
        <v>4</v>
      </c>
      <c r="AP23" s="427">
        <v>2</v>
      </c>
      <c r="AQ23" s="427">
        <v>0</v>
      </c>
      <c r="AR23" s="427">
        <v>1</v>
      </c>
      <c r="AS23" s="427">
        <v>2</v>
      </c>
      <c r="AT23" s="427">
        <v>0</v>
      </c>
      <c r="AU23" s="427">
        <v>1</v>
      </c>
      <c r="AV23" s="427">
        <v>10</v>
      </c>
      <c r="AW23" s="427">
        <v>10</v>
      </c>
      <c r="AX23" s="427">
        <v>0</v>
      </c>
      <c r="AY23" s="427">
        <v>10</v>
      </c>
      <c r="AZ23" s="427">
        <v>2</v>
      </c>
      <c r="BA23" s="428"/>
      <c r="BB23" s="430" t="s">
        <v>102</v>
      </c>
      <c r="BC23" s="431"/>
      <c r="BD23" s="427">
        <v>23</v>
      </c>
      <c r="BE23" s="427">
        <v>1</v>
      </c>
      <c r="BF23" s="427">
        <v>0</v>
      </c>
      <c r="BG23" s="427">
        <v>0</v>
      </c>
      <c r="BH23" s="427">
        <v>24</v>
      </c>
      <c r="BI23" s="427">
        <v>11</v>
      </c>
      <c r="BJ23" s="427">
        <v>0</v>
      </c>
      <c r="BK23" s="427">
        <v>9</v>
      </c>
      <c r="BL23" s="428"/>
      <c r="BM23" s="430" t="s">
        <v>102</v>
      </c>
      <c r="BN23" s="432"/>
      <c r="BO23" s="427">
        <v>5</v>
      </c>
      <c r="BP23" s="427">
        <v>3</v>
      </c>
      <c r="BQ23" s="427">
        <v>4</v>
      </c>
      <c r="BR23" s="427">
        <v>2</v>
      </c>
      <c r="BS23" s="427">
        <v>1</v>
      </c>
      <c r="BT23" s="427">
        <v>2</v>
      </c>
      <c r="BU23" s="427">
        <v>4</v>
      </c>
      <c r="BV23" s="427">
        <v>2</v>
      </c>
      <c r="BW23" s="427">
        <v>1</v>
      </c>
      <c r="BX23" s="427">
        <v>0</v>
      </c>
      <c r="BY23" s="427">
        <v>0</v>
      </c>
      <c r="BZ23" s="427">
        <v>0</v>
      </c>
      <c r="CA23" s="427">
        <v>0</v>
      </c>
    </row>
    <row r="24" spans="1:79" s="187" customFormat="1" ht="16.5" customHeight="1">
      <c r="A24" s="430" t="s">
        <v>108</v>
      </c>
      <c r="B24" s="432"/>
      <c r="C24" s="427">
        <v>846</v>
      </c>
      <c r="D24" s="427">
        <v>378</v>
      </c>
      <c r="E24" s="427">
        <v>320</v>
      </c>
      <c r="F24" s="427">
        <v>171</v>
      </c>
      <c r="G24" s="427">
        <v>22</v>
      </c>
      <c r="H24" s="427">
        <v>2</v>
      </c>
      <c r="I24" s="427">
        <v>207</v>
      </c>
      <c r="J24" s="427">
        <v>58</v>
      </c>
      <c r="K24" s="427">
        <v>361</v>
      </c>
      <c r="L24" s="427">
        <v>179</v>
      </c>
      <c r="M24" s="427">
        <v>23</v>
      </c>
      <c r="N24" s="427">
        <v>4</v>
      </c>
      <c r="O24" s="427">
        <v>127</v>
      </c>
      <c r="P24" s="427">
        <v>21</v>
      </c>
      <c r="Q24" s="427">
        <v>1906</v>
      </c>
      <c r="R24" s="427">
        <v>813</v>
      </c>
      <c r="S24" s="428"/>
      <c r="T24" s="430" t="s">
        <v>108</v>
      </c>
      <c r="U24" s="432"/>
      <c r="V24" s="427">
        <v>126</v>
      </c>
      <c r="W24" s="427">
        <v>56</v>
      </c>
      <c r="X24" s="427">
        <v>82</v>
      </c>
      <c r="Y24" s="427">
        <v>45</v>
      </c>
      <c r="Z24" s="427">
        <v>1</v>
      </c>
      <c r="AA24" s="427">
        <v>0</v>
      </c>
      <c r="AB24" s="427">
        <v>43</v>
      </c>
      <c r="AC24" s="427">
        <v>4</v>
      </c>
      <c r="AD24" s="427">
        <v>129</v>
      </c>
      <c r="AE24" s="427">
        <v>59</v>
      </c>
      <c r="AF24" s="427">
        <v>2</v>
      </c>
      <c r="AG24" s="427">
        <v>0</v>
      </c>
      <c r="AH24" s="427">
        <v>37</v>
      </c>
      <c r="AI24" s="427">
        <v>5</v>
      </c>
      <c r="AJ24" s="427">
        <v>420</v>
      </c>
      <c r="AK24" s="427">
        <v>169</v>
      </c>
      <c r="AL24" s="428"/>
      <c r="AM24" s="430" t="s">
        <v>108</v>
      </c>
      <c r="AN24" s="432"/>
      <c r="AO24" s="427">
        <v>17</v>
      </c>
      <c r="AP24" s="427">
        <v>7</v>
      </c>
      <c r="AQ24" s="427">
        <v>1</v>
      </c>
      <c r="AR24" s="427">
        <v>6</v>
      </c>
      <c r="AS24" s="427">
        <v>7</v>
      </c>
      <c r="AT24" s="427">
        <v>1</v>
      </c>
      <c r="AU24" s="427">
        <v>5</v>
      </c>
      <c r="AV24" s="427">
        <v>44</v>
      </c>
      <c r="AW24" s="427">
        <v>44</v>
      </c>
      <c r="AX24" s="427">
        <v>0</v>
      </c>
      <c r="AY24" s="427">
        <v>44</v>
      </c>
      <c r="AZ24" s="427">
        <v>5</v>
      </c>
      <c r="BA24" s="428"/>
      <c r="BB24" s="430" t="s">
        <v>108</v>
      </c>
      <c r="BC24" s="431"/>
      <c r="BD24" s="427">
        <v>80</v>
      </c>
      <c r="BE24" s="427">
        <v>0</v>
      </c>
      <c r="BF24" s="427">
        <v>2</v>
      </c>
      <c r="BG24" s="427">
        <v>0</v>
      </c>
      <c r="BH24" s="427">
        <v>82</v>
      </c>
      <c r="BI24" s="427">
        <v>32</v>
      </c>
      <c r="BJ24" s="427">
        <v>36</v>
      </c>
      <c r="BK24" s="427">
        <v>13</v>
      </c>
      <c r="BL24" s="428"/>
      <c r="BM24" s="430" t="s">
        <v>108</v>
      </c>
      <c r="BN24" s="432"/>
      <c r="BO24" s="427">
        <v>9</v>
      </c>
      <c r="BP24" s="427">
        <v>9</v>
      </c>
      <c r="BQ24" s="427">
        <v>6</v>
      </c>
      <c r="BR24" s="427">
        <v>11</v>
      </c>
      <c r="BS24" s="427">
        <v>12</v>
      </c>
      <c r="BT24" s="427">
        <v>10</v>
      </c>
      <c r="BU24" s="427">
        <v>12</v>
      </c>
      <c r="BV24" s="427">
        <v>5</v>
      </c>
      <c r="BW24" s="427">
        <v>7</v>
      </c>
      <c r="BX24" s="427">
        <v>2</v>
      </c>
      <c r="BY24" s="427">
        <v>0</v>
      </c>
      <c r="BZ24" s="427">
        <v>0</v>
      </c>
      <c r="CA24" s="427">
        <v>1</v>
      </c>
    </row>
    <row r="25" spans="1:79" s="187" customFormat="1" ht="16.5" customHeight="1">
      <c r="A25" s="430" t="s">
        <v>114</v>
      </c>
      <c r="B25" s="432"/>
      <c r="C25" s="427">
        <v>1899</v>
      </c>
      <c r="D25" s="427">
        <v>700</v>
      </c>
      <c r="E25" s="427">
        <v>526</v>
      </c>
      <c r="F25" s="427">
        <v>218</v>
      </c>
      <c r="G25" s="427">
        <v>80</v>
      </c>
      <c r="H25" s="427">
        <v>10</v>
      </c>
      <c r="I25" s="427">
        <v>744</v>
      </c>
      <c r="J25" s="427">
        <v>247</v>
      </c>
      <c r="K25" s="427">
        <v>626</v>
      </c>
      <c r="L25" s="427">
        <v>270</v>
      </c>
      <c r="M25" s="427">
        <v>48</v>
      </c>
      <c r="N25" s="427">
        <v>4</v>
      </c>
      <c r="O25" s="427">
        <v>389</v>
      </c>
      <c r="P25" s="427">
        <v>96</v>
      </c>
      <c r="Q25" s="427">
        <v>4312</v>
      </c>
      <c r="R25" s="427">
        <v>1545</v>
      </c>
      <c r="S25" s="428"/>
      <c r="T25" s="430" t="s">
        <v>114</v>
      </c>
      <c r="U25" s="432"/>
      <c r="V25" s="427">
        <v>145</v>
      </c>
      <c r="W25" s="427">
        <v>39</v>
      </c>
      <c r="X25" s="427">
        <v>26</v>
      </c>
      <c r="Y25" s="427">
        <v>10</v>
      </c>
      <c r="Z25" s="427">
        <v>6</v>
      </c>
      <c r="AA25" s="427">
        <v>1</v>
      </c>
      <c r="AB25" s="427">
        <v>70</v>
      </c>
      <c r="AC25" s="427">
        <v>15</v>
      </c>
      <c r="AD25" s="427">
        <v>136</v>
      </c>
      <c r="AE25" s="427">
        <v>53</v>
      </c>
      <c r="AF25" s="427">
        <v>10</v>
      </c>
      <c r="AG25" s="427">
        <v>1</v>
      </c>
      <c r="AH25" s="427">
        <v>78</v>
      </c>
      <c r="AI25" s="427">
        <v>24</v>
      </c>
      <c r="AJ25" s="427">
        <v>471</v>
      </c>
      <c r="AK25" s="427">
        <v>143</v>
      </c>
      <c r="AL25" s="428"/>
      <c r="AM25" s="430" t="s">
        <v>114</v>
      </c>
      <c r="AN25" s="432"/>
      <c r="AO25" s="427">
        <v>29</v>
      </c>
      <c r="AP25" s="427">
        <v>10</v>
      </c>
      <c r="AQ25" s="427">
        <v>4</v>
      </c>
      <c r="AR25" s="427">
        <v>13</v>
      </c>
      <c r="AS25" s="427">
        <v>11</v>
      </c>
      <c r="AT25" s="427">
        <v>4</v>
      </c>
      <c r="AU25" s="427">
        <v>9</v>
      </c>
      <c r="AV25" s="427">
        <v>80</v>
      </c>
      <c r="AW25" s="427">
        <v>62</v>
      </c>
      <c r="AX25" s="427">
        <v>9</v>
      </c>
      <c r="AY25" s="427">
        <v>71</v>
      </c>
      <c r="AZ25" s="427">
        <v>4</v>
      </c>
      <c r="BA25" s="428"/>
      <c r="BB25" s="430" t="s">
        <v>114</v>
      </c>
      <c r="BC25" s="431"/>
      <c r="BD25" s="427">
        <v>100</v>
      </c>
      <c r="BE25" s="427">
        <v>27</v>
      </c>
      <c r="BF25" s="427">
        <v>0</v>
      </c>
      <c r="BG25" s="427">
        <v>1</v>
      </c>
      <c r="BH25" s="427">
        <v>128</v>
      </c>
      <c r="BI25" s="427">
        <v>39</v>
      </c>
      <c r="BJ25" s="427">
        <v>12</v>
      </c>
      <c r="BK25" s="427">
        <v>18</v>
      </c>
      <c r="BL25" s="428"/>
      <c r="BM25" s="430" t="s">
        <v>114</v>
      </c>
      <c r="BN25" s="432"/>
      <c r="BO25" s="427">
        <v>13</v>
      </c>
      <c r="BP25" s="427">
        <v>19</v>
      </c>
      <c r="BQ25" s="427">
        <v>12</v>
      </c>
      <c r="BR25" s="427">
        <v>16</v>
      </c>
      <c r="BS25" s="427">
        <v>18</v>
      </c>
      <c r="BT25" s="427">
        <v>15</v>
      </c>
      <c r="BU25" s="427">
        <v>15</v>
      </c>
      <c r="BV25" s="427">
        <v>9</v>
      </c>
      <c r="BW25" s="427">
        <v>10</v>
      </c>
      <c r="BX25" s="427">
        <v>1</v>
      </c>
      <c r="BY25" s="427">
        <v>0</v>
      </c>
      <c r="BZ25" s="427">
        <v>0</v>
      </c>
      <c r="CA25" s="427">
        <v>0</v>
      </c>
    </row>
    <row r="26" spans="1:79" s="187" customFormat="1" ht="16.5" customHeight="1">
      <c r="A26" s="430" t="s">
        <v>119</v>
      </c>
      <c r="B26" s="432"/>
      <c r="C26" s="427">
        <v>2230</v>
      </c>
      <c r="D26" s="427">
        <v>726</v>
      </c>
      <c r="E26" s="427">
        <v>650</v>
      </c>
      <c r="F26" s="427">
        <v>302</v>
      </c>
      <c r="G26" s="427">
        <v>77</v>
      </c>
      <c r="H26" s="427">
        <v>18</v>
      </c>
      <c r="I26" s="427">
        <v>708</v>
      </c>
      <c r="J26" s="427">
        <v>199</v>
      </c>
      <c r="K26" s="427">
        <v>949</v>
      </c>
      <c r="L26" s="427">
        <v>383</v>
      </c>
      <c r="M26" s="427">
        <v>56</v>
      </c>
      <c r="N26" s="427">
        <v>12</v>
      </c>
      <c r="O26" s="427">
        <v>535</v>
      </c>
      <c r="P26" s="427">
        <v>109</v>
      </c>
      <c r="Q26" s="427">
        <v>5205</v>
      </c>
      <c r="R26" s="427">
        <v>1749</v>
      </c>
      <c r="S26" s="428"/>
      <c r="T26" s="430" t="s">
        <v>119</v>
      </c>
      <c r="U26" s="432"/>
      <c r="V26" s="427">
        <v>284</v>
      </c>
      <c r="W26" s="427">
        <v>98</v>
      </c>
      <c r="X26" s="427">
        <v>114</v>
      </c>
      <c r="Y26" s="427">
        <v>53</v>
      </c>
      <c r="Z26" s="427">
        <v>5</v>
      </c>
      <c r="AA26" s="427">
        <v>0</v>
      </c>
      <c r="AB26" s="427">
        <v>157</v>
      </c>
      <c r="AC26" s="427">
        <v>36</v>
      </c>
      <c r="AD26" s="427">
        <v>227</v>
      </c>
      <c r="AE26" s="427">
        <v>106</v>
      </c>
      <c r="AF26" s="427">
        <v>8</v>
      </c>
      <c r="AG26" s="427">
        <v>2</v>
      </c>
      <c r="AH26" s="427">
        <v>127</v>
      </c>
      <c r="AI26" s="427">
        <v>20</v>
      </c>
      <c r="AJ26" s="427">
        <v>922</v>
      </c>
      <c r="AK26" s="427">
        <v>315</v>
      </c>
      <c r="AL26" s="428"/>
      <c r="AM26" s="430" t="s">
        <v>119</v>
      </c>
      <c r="AN26" s="432"/>
      <c r="AO26" s="427">
        <v>40</v>
      </c>
      <c r="AP26" s="427">
        <v>12</v>
      </c>
      <c r="AQ26" s="427">
        <v>4</v>
      </c>
      <c r="AR26" s="427">
        <v>14</v>
      </c>
      <c r="AS26" s="427">
        <v>18</v>
      </c>
      <c r="AT26" s="427">
        <v>4</v>
      </c>
      <c r="AU26" s="427">
        <v>11</v>
      </c>
      <c r="AV26" s="427">
        <v>103</v>
      </c>
      <c r="AW26" s="427">
        <v>75</v>
      </c>
      <c r="AX26" s="427">
        <v>16</v>
      </c>
      <c r="AY26" s="427">
        <v>91</v>
      </c>
      <c r="AZ26" s="427">
        <v>7</v>
      </c>
      <c r="BA26" s="428"/>
      <c r="BB26" s="430" t="s">
        <v>119</v>
      </c>
      <c r="BC26" s="431"/>
      <c r="BD26" s="427">
        <v>139</v>
      </c>
      <c r="BE26" s="427">
        <v>17</v>
      </c>
      <c r="BF26" s="427">
        <v>4</v>
      </c>
      <c r="BG26" s="427">
        <v>3</v>
      </c>
      <c r="BH26" s="427">
        <v>163</v>
      </c>
      <c r="BI26" s="427">
        <v>40</v>
      </c>
      <c r="BJ26" s="427">
        <v>18</v>
      </c>
      <c r="BK26" s="427">
        <v>64</v>
      </c>
      <c r="BL26" s="428"/>
      <c r="BM26" s="430" t="s">
        <v>119</v>
      </c>
      <c r="BN26" s="432"/>
      <c r="BO26" s="427">
        <v>19</v>
      </c>
      <c r="BP26" s="427">
        <v>23</v>
      </c>
      <c r="BQ26" s="427">
        <v>15</v>
      </c>
      <c r="BR26" s="427">
        <v>18</v>
      </c>
      <c r="BS26" s="427">
        <v>24</v>
      </c>
      <c r="BT26" s="427">
        <v>24</v>
      </c>
      <c r="BU26" s="427">
        <v>20</v>
      </c>
      <c r="BV26" s="427">
        <v>9</v>
      </c>
      <c r="BW26" s="427">
        <v>12</v>
      </c>
      <c r="BX26" s="427">
        <v>0</v>
      </c>
      <c r="BY26" s="427">
        <v>0</v>
      </c>
      <c r="BZ26" s="427">
        <v>0</v>
      </c>
      <c r="CA26" s="427">
        <v>1</v>
      </c>
    </row>
    <row r="27" spans="1:79" s="187" customFormat="1" ht="16.5" customHeight="1">
      <c r="A27" s="430" t="s">
        <v>127</v>
      </c>
      <c r="B27" s="432"/>
      <c r="C27" s="427">
        <v>1597</v>
      </c>
      <c r="D27" s="427">
        <v>735</v>
      </c>
      <c r="E27" s="427">
        <v>438</v>
      </c>
      <c r="F27" s="427">
        <v>245</v>
      </c>
      <c r="G27" s="427">
        <v>262</v>
      </c>
      <c r="H27" s="427">
        <v>74</v>
      </c>
      <c r="I27" s="427">
        <v>554</v>
      </c>
      <c r="J27" s="427">
        <v>212</v>
      </c>
      <c r="K27" s="427">
        <v>586</v>
      </c>
      <c r="L27" s="427">
        <v>339</v>
      </c>
      <c r="M27" s="427">
        <v>250</v>
      </c>
      <c r="N27" s="427">
        <v>53</v>
      </c>
      <c r="O27" s="427">
        <v>480</v>
      </c>
      <c r="P27" s="427">
        <v>173</v>
      </c>
      <c r="Q27" s="427">
        <v>4167</v>
      </c>
      <c r="R27" s="427">
        <v>1831</v>
      </c>
      <c r="S27" s="428"/>
      <c r="T27" s="430" t="s">
        <v>127</v>
      </c>
      <c r="U27" s="432"/>
      <c r="V27" s="427">
        <v>108</v>
      </c>
      <c r="W27" s="427">
        <v>56</v>
      </c>
      <c r="X27" s="427">
        <v>22</v>
      </c>
      <c r="Y27" s="427">
        <v>14</v>
      </c>
      <c r="Z27" s="427">
        <v>22</v>
      </c>
      <c r="AA27" s="427">
        <v>5</v>
      </c>
      <c r="AB27" s="427">
        <v>48</v>
      </c>
      <c r="AC27" s="427">
        <v>14</v>
      </c>
      <c r="AD27" s="427">
        <v>137</v>
      </c>
      <c r="AE27" s="427">
        <v>66</v>
      </c>
      <c r="AF27" s="427">
        <v>70</v>
      </c>
      <c r="AG27" s="427">
        <v>13</v>
      </c>
      <c r="AH27" s="427">
        <v>105</v>
      </c>
      <c r="AI27" s="427">
        <v>37</v>
      </c>
      <c r="AJ27" s="427">
        <v>512</v>
      </c>
      <c r="AK27" s="427">
        <v>205</v>
      </c>
      <c r="AL27" s="428"/>
      <c r="AM27" s="430" t="s">
        <v>127</v>
      </c>
      <c r="AN27" s="432"/>
      <c r="AO27" s="427">
        <v>31</v>
      </c>
      <c r="AP27" s="427">
        <v>12</v>
      </c>
      <c r="AQ27" s="427">
        <v>6</v>
      </c>
      <c r="AR27" s="427">
        <v>12</v>
      </c>
      <c r="AS27" s="427">
        <v>14</v>
      </c>
      <c r="AT27" s="427">
        <v>7</v>
      </c>
      <c r="AU27" s="427">
        <v>12</v>
      </c>
      <c r="AV27" s="427">
        <v>94</v>
      </c>
      <c r="AW27" s="427">
        <v>83</v>
      </c>
      <c r="AX27" s="427">
        <v>5</v>
      </c>
      <c r="AY27" s="427">
        <v>88</v>
      </c>
      <c r="AZ27" s="427">
        <v>8</v>
      </c>
      <c r="BA27" s="428"/>
      <c r="BB27" s="430" t="s">
        <v>127</v>
      </c>
      <c r="BC27" s="431"/>
      <c r="BD27" s="427">
        <v>165</v>
      </c>
      <c r="BE27" s="427">
        <v>10</v>
      </c>
      <c r="BF27" s="427">
        <v>0</v>
      </c>
      <c r="BG27" s="427">
        <v>19</v>
      </c>
      <c r="BH27" s="427">
        <v>194</v>
      </c>
      <c r="BI27" s="427">
        <v>84</v>
      </c>
      <c r="BJ27" s="427">
        <v>17</v>
      </c>
      <c r="BK27" s="427">
        <v>52</v>
      </c>
      <c r="BL27" s="428"/>
      <c r="BM27" s="430" t="s">
        <v>127</v>
      </c>
      <c r="BN27" s="432"/>
      <c r="BO27" s="427">
        <v>23</v>
      </c>
      <c r="BP27" s="427">
        <v>25</v>
      </c>
      <c r="BQ27" s="427">
        <v>20</v>
      </c>
      <c r="BR27" s="427">
        <v>26</v>
      </c>
      <c r="BS27" s="427">
        <v>28</v>
      </c>
      <c r="BT27" s="427">
        <v>21</v>
      </c>
      <c r="BU27" s="427">
        <v>25</v>
      </c>
      <c r="BV27" s="427">
        <v>13</v>
      </c>
      <c r="BW27" s="427">
        <v>11</v>
      </c>
      <c r="BX27" s="427">
        <v>4</v>
      </c>
      <c r="BY27" s="427">
        <v>0</v>
      </c>
      <c r="BZ27" s="427">
        <v>0</v>
      </c>
      <c r="CA27" s="427">
        <v>2</v>
      </c>
    </row>
    <row r="28" spans="1:79" s="187" customFormat="1" ht="17.25" customHeight="1">
      <c r="A28" s="430" t="s">
        <v>134</v>
      </c>
      <c r="B28" s="432"/>
      <c r="C28" s="427">
        <v>2016</v>
      </c>
      <c r="D28" s="427">
        <v>793</v>
      </c>
      <c r="E28" s="427">
        <v>391</v>
      </c>
      <c r="F28" s="427">
        <v>186</v>
      </c>
      <c r="G28" s="427">
        <v>67</v>
      </c>
      <c r="H28" s="427">
        <v>11</v>
      </c>
      <c r="I28" s="427">
        <v>330</v>
      </c>
      <c r="J28" s="427">
        <v>118</v>
      </c>
      <c r="K28" s="427">
        <v>773</v>
      </c>
      <c r="L28" s="427">
        <v>380</v>
      </c>
      <c r="M28" s="427">
        <v>46</v>
      </c>
      <c r="N28" s="427">
        <v>12</v>
      </c>
      <c r="O28" s="427">
        <v>382</v>
      </c>
      <c r="P28" s="427">
        <v>112</v>
      </c>
      <c r="Q28" s="427">
        <v>4005</v>
      </c>
      <c r="R28" s="427">
        <v>1612</v>
      </c>
      <c r="S28" s="428"/>
      <c r="T28" s="430" t="s">
        <v>134</v>
      </c>
      <c r="U28" s="432"/>
      <c r="V28" s="427">
        <v>194</v>
      </c>
      <c r="W28" s="427">
        <v>74</v>
      </c>
      <c r="X28" s="427">
        <v>29</v>
      </c>
      <c r="Y28" s="427">
        <v>10</v>
      </c>
      <c r="Z28" s="427">
        <v>9</v>
      </c>
      <c r="AA28" s="427">
        <v>0</v>
      </c>
      <c r="AB28" s="427">
        <v>45</v>
      </c>
      <c r="AC28" s="427">
        <v>21</v>
      </c>
      <c r="AD28" s="427">
        <v>222</v>
      </c>
      <c r="AE28" s="427">
        <v>105</v>
      </c>
      <c r="AF28" s="427">
        <v>18</v>
      </c>
      <c r="AG28" s="427">
        <v>7</v>
      </c>
      <c r="AH28" s="427">
        <v>77</v>
      </c>
      <c r="AI28" s="427">
        <v>20</v>
      </c>
      <c r="AJ28" s="427">
        <v>594</v>
      </c>
      <c r="AK28" s="427">
        <v>237</v>
      </c>
      <c r="AL28" s="428"/>
      <c r="AM28" s="430" t="s">
        <v>134</v>
      </c>
      <c r="AN28" s="432"/>
      <c r="AO28" s="427">
        <v>31</v>
      </c>
      <c r="AP28" s="427">
        <v>9</v>
      </c>
      <c r="AQ28" s="427">
        <v>2</v>
      </c>
      <c r="AR28" s="427">
        <v>8</v>
      </c>
      <c r="AS28" s="427">
        <v>13</v>
      </c>
      <c r="AT28" s="427">
        <v>2</v>
      </c>
      <c r="AU28" s="427">
        <v>7</v>
      </c>
      <c r="AV28" s="427">
        <v>72</v>
      </c>
      <c r="AW28" s="427">
        <v>60</v>
      </c>
      <c r="AX28" s="427">
        <v>3</v>
      </c>
      <c r="AY28" s="427">
        <v>63</v>
      </c>
      <c r="AZ28" s="427">
        <v>7</v>
      </c>
      <c r="BA28" s="428"/>
      <c r="BB28" s="430" t="s">
        <v>134</v>
      </c>
      <c r="BC28" s="431"/>
      <c r="BD28" s="427">
        <v>106</v>
      </c>
      <c r="BE28" s="427">
        <v>6</v>
      </c>
      <c r="BF28" s="427">
        <v>4</v>
      </c>
      <c r="BG28" s="427">
        <v>1</v>
      </c>
      <c r="BH28" s="427">
        <v>117</v>
      </c>
      <c r="BI28" s="427">
        <v>38</v>
      </c>
      <c r="BJ28" s="427">
        <v>6</v>
      </c>
      <c r="BK28" s="427">
        <v>59</v>
      </c>
      <c r="BL28" s="428"/>
      <c r="BM28" s="430" t="s">
        <v>134</v>
      </c>
      <c r="BN28" s="432"/>
      <c r="BO28" s="433">
        <v>12</v>
      </c>
      <c r="BP28" s="433">
        <v>15</v>
      </c>
      <c r="BQ28" s="433">
        <v>12</v>
      </c>
      <c r="BR28" s="433">
        <v>18</v>
      </c>
      <c r="BS28" s="433">
        <v>15</v>
      </c>
      <c r="BT28" s="433">
        <v>14</v>
      </c>
      <c r="BU28" s="433">
        <v>13</v>
      </c>
      <c r="BV28" s="433">
        <v>9</v>
      </c>
      <c r="BW28" s="433">
        <v>6</v>
      </c>
      <c r="BX28" s="433">
        <v>1</v>
      </c>
      <c r="BY28" s="433">
        <v>1</v>
      </c>
      <c r="BZ28" s="433">
        <v>2</v>
      </c>
      <c r="CA28" s="433">
        <v>0</v>
      </c>
    </row>
    <row r="29" spans="1:79" s="187" customFormat="1" ht="17.25" customHeight="1">
      <c r="A29" s="430"/>
      <c r="B29" s="432"/>
      <c r="C29" s="427"/>
      <c r="D29" s="427"/>
      <c r="E29" s="427"/>
      <c r="F29" s="427"/>
      <c r="G29" s="427"/>
      <c r="H29" s="427"/>
      <c r="I29" s="427"/>
      <c r="J29" s="427"/>
      <c r="K29" s="427"/>
      <c r="L29" s="427"/>
      <c r="M29" s="427"/>
      <c r="N29" s="427"/>
      <c r="O29" s="427"/>
      <c r="P29" s="427"/>
      <c r="Q29" s="427"/>
      <c r="R29" s="427"/>
      <c r="S29" s="428"/>
      <c r="T29" s="430"/>
      <c r="U29" s="432"/>
      <c r="V29" s="427"/>
      <c r="W29" s="427"/>
      <c r="X29" s="427"/>
      <c r="Y29" s="427"/>
      <c r="Z29" s="427"/>
      <c r="AA29" s="427"/>
      <c r="AB29" s="427"/>
      <c r="AC29" s="427"/>
      <c r="AD29" s="427"/>
      <c r="AE29" s="427"/>
      <c r="AF29" s="427"/>
      <c r="AG29" s="427"/>
      <c r="AH29" s="427"/>
      <c r="AI29" s="427"/>
      <c r="AJ29" s="427"/>
      <c r="AK29" s="427"/>
      <c r="AL29" s="428"/>
      <c r="AM29" s="430"/>
      <c r="AN29" s="432"/>
      <c r="AO29" s="427"/>
      <c r="AP29" s="427"/>
      <c r="AQ29" s="427"/>
      <c r="AR29" s="427"/>
      <c r="AS29" s="427"/>
      <c r="AT29" s="427"/>
      <c r="AU29" s="427"/>
      <c r="AV29" s="427"/>
      <c r="AW29" s="427"/>
      <c r="AX29" s="427"/>
      <c r="AY29" s="427"/>
      <c r="AZ29" s="427"/>
      <c r="BA29" s="428"/>
      <c r="BB29" s="430"/>
      <c r="BC29" s="431"/>
      <c r="BD29" s="427"/>
      <c r="BE29" s="427"/>
      <c r="BF29" s="427"/>
      <c r="BG29" s="427"/>
      <c r="BH29" s="427"/>
      <c r="BI29" s="427"/>
      <c r="BJ29" s="427"/>
      <c r="BK29" s="427"/>
      <c r="BL29" s="428"/>
      <c r="BM29" s="434"/>
      <c r="BN29" s="435"/>
      <c r="BO29" s="436"/>
      <c r="BP29" s="436"/>
      <c r="BQ29" s="436"/>
      <c r="BR29" s="436"/>
      <c r="BS29" s="436"/>
      <c r="BT29" s="436"/>
      <c r="BU29" s="436"/>
      <c r="BV29" s="436"/>
      <c r="BW29" s="436"/>
      <c r="BX29" s="436"/>
      <c r="BY29" s="436"/>
      <c r="BZ29" s="436"/>
      <c r="CA29" s="436"/>
    </row>
    <row r="30" spans="1:79" s="518" customFormat="1" ht="21.75" customHeight="1">
      <c r="A30" s="693" t="s">
        <v>143</v>
      </c>
      <c r="B30" s="694"/>
      <c r="C30" s="1382">
        <v>32054</v>
      </c>
      <c r="D30" s="1382">
        <v>14501</v>
      </c>
      <c r="E30" s="1382">
        <v>9074</v>
      </c>
      <c r="F30" s="1382">
        <v>5073</v>
      </c>
      <c r="G30" s="1382">
        <v>3188</v>
      </c>
      <c r="H30" s="1382">
        <v>968</v>
      </c>
      <c r="I30" s="1382">
        <v>9973</v>
      </c>
      <c r="J30" s="1382">
        <v>3846</v>
      </c>
      <c r="K30" s="1382">
        <v>11181</v>
      </c>
      <c r="L30" s="1382">
        <v>5997</v>
      </c>
      <c r="M30" s="1382">
        <v>2614</v>
      </c>
      <c r="N30" s="1382">
        <v>755</v>
      </c>
      <c r="O30" s="1382">
        <v>7864</v>
      </c>
      <c r="P30" s="1382">
        <v>2988</v>
      </c>
      <c r="Q30" s="1382">
        <v>75948</v>
      </c>
      <c r="R30" s="1382">
        <v>34128</v>
      </c>
      <c r="S30" s="519"/>
      <c r="T30" s="693" t="s">
        <v>143</v>
      </c>
      <c r="U30" s="694"/>
      <c r="V30" s="659">
        <v>3653</v>
      </c>
      <c r="W30" s="659">
        <v>1579</v>
      </c>
      <c r="X30" s="659">
        <v>1118</v>
      </c>
      <c r="Y30" s="659">
        <v>585</v>
      </c>
      <c r="Z30" s="659">
        <v>408</v>
      </c>
      <c r="AA30" s="659">
        <v>98</v>
      </c>
      <c r="AB30" s="659">
        <v>1454</v>
      </c>
      <c r="AC30" s="659">
        <v>508</v>
      </c>
      <c r="AD30" s="659">
        <v>2675</v>
      </c>
      <c r="AE30" s="659">
        <v>1368</v>
      </c>
      <c r="AF30" s="659">
        <v>722</v>
      </c>
      <c r="AG30" s="659">
        <v>199</v>
      </c>
      <c r="AH30" s="659">
        <v>1950</v>
      </c>
      <c r="AI30" s="659">
        <v>750</v>
      </c>
      <c r="AJ30" s="659">
        <v>11980</v>
      </c>
      <c r="AK30" s="659">
        <v>5087</v>
      </c>
      <c r="AL30" s="519"/>
      <c r="AM30" s="693" t="s">
        <v>143</v>
      </c>
      <c r="AN30" s="694"/>
      <c r="AO30" s="659">
        <v>598</v>
      </c>
      <c r="AP30" s="659">
        <v>213</v>
      </c>
      <c r="AQ30" s="659">
        <v>92</v>
      </c>
      <c r="AR30" s="659">
        <v>227</v>
      </c>
      <c r="AS30" s="659">
        <v>244</v>
      </c>
      <c r="AT30" s="659">
        <v>91</v>
      </c>
      <c r="AU30" s="659">
        <v>209</v>
      </c>
      <c r="AV30" s="659">
        <v>1674</v>
      </c>
      <c r="AW30" s="659">
        <v>1399</v>
      </c>
      <c r="AX30" s="659">
        <v>172</v>
      </c>
      <c r="AY30" s="659">
        <v>1571</v>
      </c>
      <c r="AZ30" s="659">
        <v>138</v>
      </c>
      <c r="BA30" s="519"/>
      <c r="BB30" s="693" t="s">
        <v>143</v>
      </c>
      <c r="BC30" s="695"/>
      <c r="BD30" s="659">
        <v>2869</v>
      </c>
      <c r="BE30" s="659">
        <v>257</v>
      </c>
      <c r="BF30" s="659">
        <v>71</v>
      </c>
      <c r="BG30" s="659">
        <v>41</v>
      </c>
      <c r="BH30" s="659">
        <v>3238</v>
      </c>
      <c r="BI30" s="659">
        <v>1506</v>
      </c>
      <c r="BJ30" s="659">
        <v>411</v>
      </c>
      <c r="BK30" s="659">
        <v>926</v>
      </c>
      <c r="BL30" s="519"/>
      <c r="BM30" s="693" t="s">
        <v>143</v>
      </c>
      <c r="BN30" s="694"/>
      <c r="BO30" s="659">
        <v>391</v>
      </c>
      <c r="BP30" s="659">
        <v>431</v>
      </c>
      <c r="BQ30" s="659">
        <v>313</v>
      </c>
      <c r="BR30" s="659">
        <v>420</v>
      </c>
      <c r="BS30" s="659">
        <v>426</v>
      </c>
      <c r="BT30" s="659">
        <v>395</v>
      </c>
      <c r="BU30" s="659">
        <v>390</v>
      </c>
      <c r="BV30" s="659">
        <v>197</v>
      </c>
      <c r="BW30" s="659">
        <v>200</v>
      </c>
      <c r="BX30" s="659">
        <v>37</v>
      </c>
      <c r="BY30" s="659">
        <v>22</v>
      </c>
      <c r="BZ30" s="659">
        <v>15</v>
      </c>
      <c r="CA30" s="659">
        <v>23</v>
      </c>
    </row>
    <row r="31" spans="1:79" s="518" customFormat="1" ht="51.75" customHeight="1">
      <c r="A31" s="1381"/>
      <c r="B31" s="78"/>
      <c r="C31" s="1381"/>
      <c r="D31" s="1381"/>
      <c r="E31" s="1383">
        <f>+E30+G30+I30</f>
        <v>22235</v>
      </c>
      <c r="F31" s="1383">
        <f>+F30+H30+J30</f>
        <v>9887</v>
      </c>
      <c r="G31" s="1383"/>
      <c r="H31" s="1383"/>
      <c r="I31" s="1383"/>
      <c r="J31" s="1383"/>
      <c r="K31" s="1383">
        <f>+K30+M30+O30</f>
        <v>21659</v>
      </c>
      <c r="L31" s="1383">
        <f>+L30+N30+P30</f>
        <v>9740</v>
      </c>
      <c r="M31" s="1383"/>
      <c r="N31" s="1383"/>
      <c r="O31" s="1383"/>
      <c r="P31" s="1383"/>
      <c r="Q31" s="1383"/>
      <c r="R31" s="1383"/>
      <c r="S31" s="1384"/>
      <c r="T31" s="1383"/>
      <c r="U31" s="1385"/>
      <c r="V31" s="1383"/>
      <c r="W31" s="1383"/>
      <c r="X31" s="1383">
        <f>+X30+Z30+AB30</f>
        <v>2980</v>
      </c>
      <c r="Y31" s="1383">
        <f>+Y30+AA30+AC30</f>
        <v>1191</v>
      </c>
      <c r="Z31" s="1383"/>
      <c r="AA31" s="1383"/>
      <c r="AB31" s="1383"/>
      <c r="AC31" s="1383"/>
      <c r="AD31" s="1383">
        <f>+AD30+AF30+AH30</f>
        <v>5347</v>
      </c>
      <c r="AE31" s="1383">
        <f>+AE30+AG30+AI30</f>
        <v>2317</v>
      </c>
      <c r="AF31" s="1381"/>
      <c r="AG31" s="1381"/>
      <c r="AH31" s="1381"/>
      <c r="AI31" s="1381"/>
      <c r="AJ31" s="1381"/>
      <c r="AK31" s="1381"/>
      <c r="AL31" s="519"/>
      <c r="AM31" s="1381"/>
      <c r="AN31" s="78"/>
      <c r="AO31" s="1381"/>
      <c r="AP31" s="1381"/>
      <c r="AQ31" s="1381"/>
      <c r="AR31" s="1381"/>
      <c r="AS31" s="1381"/>
      <c r="AT31" s="1381"/>
      <c r="AU31" s="1381"/>
      <c r="AV31" s="1381"/>
      <c r="AW31" s="1381"/>
      <c r="AX31" s="1381"/>
      <c r="AY31" s="1381"/>
      <c r="AZ31" s="1381"/>
      <c r="BA31" s="519"/>
      <c r="BB31" s="1381"/>
      <c r="BC31" s="78"/>
      <c r="BD31" s="1381"/>
      <c r="BE31" s="1381"/>
      <c r="BF31" s="1381"/>
      <c r="BG31" s="1381"/>
      <c r="BH31" s="1381"/>
      <c r="BI31" s="1381"/>
      <c r="BJ31" s="1381"/>
      <c r="BK31" s="1381"/>
      <c r="BL31" s="519"/>
      <c r="BM31" s="1381"/>
      <c r="BN31" s="78"/>
      <c r="BO31" s="1381"/>
      <c r="BP31" s="1381"/>
      <c r="BQ31" s="1381"/>
      <c r="BR31" s="1381"/>
      <c r="BS31" s="1381"/>
      <c r="BT31" s="1381"/>
      <c r="BU31" s="1381"/>
      <c r="BV31" s="1381"/>
      <c r="BW31" s="1381"/>
      <c r="BX31" s="1381"/>
      <c r="BY31" s="1381"/>
      <c r="BZ31" s="1381"/>
      <c r="CA31" s="1381"/>
    </row>
    <row r="32" spans="1:79" s="131" customFormat="1" ht="17.25" customHeight="1">
      <c r="A32" s="1550" t="s">
        <v>593</v>
      </c>
      <c r="B32" s="1550"/>
      <c r="C32" s="1550"/>
      <c r="D32" s="1550"/>
      <c r="E32" s="1550"/>
      <c r="F32" s="1550"/>
      <c r="G32" s="1550"/>
      <c r="H32" s="1550"/>
      <c r="I32" s="1550"/>
      <c r="J32" s="1550"/>
      <c r="K32" s="1550"/>
      <c r="L32" s="1550"/>
      <c r="M32" s="1550"/>
      <c r="N32" s="1550"/>
      <c r="O32" s="1550"/>
      <c r="P32" s="1550"/>
      <c r="Q32" s="1550"/>
      <c r="R32" s="1550"/>
      <c r="S32" s="402"/>
      <c r="T32" s="1550" t="s">
        <v>598</v>
      </c>
      <c r="U32" s="1550"/>
      <c r="V32" s="1550"/>
      <c r="W32" s="1550"/>
      <c r="X32" s="1550"/>
      <c r="Y32" s="1550"/>
      <c r="Z32" s="1550"/>
      <c r="AA32" s="1550"/>
      <c r="AB32" s="1550"/>
      <c r="AC32" s="1550"/>
      <c r="AD32" s="1550"/>
      <c r="AE32" s="1550"/>
      <c r="AF32" s="1550"/>
      <c r="AG32" s="1550"/>
      <c r="AH32" s="1550"/>
      <c r="AI32" s="1550"/>
      <c r="AJ32" s="1550"/>
      <c r="AK32" s="1550"/>
      <c r="AL32" s="402"/>
      <c r="AM32" s="1550" t="s">
        <v>768</v>
      </c>
      <c r="AN32" s="1550"/>
      <c r="AO32" s="1550"/>
      <c r="AP32" s="1550"/>
      <c r="AQ32" s="1550"/>
      <c r="AR32" s="1550"/>
      <c r="AS32" s="1550"/>
      <c r="AT32" s="1550"/>
      <c r="AU32" s="1550"/>
      <c r="AV32" s="1550"/>
      <c r="AW32" s="1550"/>
      <c r="AX32" s="1550"/>
      <c r="AY32" s="1550"/>
      <c r="AZ32" s="1550"/>
      <c r="BA32" s="402"/>
      <c r="BB32" s="1550" t="s">
        <v>603</v>
      </c>
      <c r="BC32" s="1550"/>
      <c r="BD32" s="1550"/>
      <c r="BE32" s="1550"/>
      <c r="BF32" s="1550"/>
      <c r="BG32" s="1550"/>
      <c r="BH32" s="1550"/>
      <c r="BI32" s="1550"/>
      <c r="BJ32" s="1550"/>
      <c r="BK32" s="1550"/>
      <c r="BL32" s="394"/>
      <c r="BM32" s="1550" t="s">
        <v>608</v>
      </c>
      <c r="BN32" s="1550"/>
      <c r="BO32" s="1550"/>
      <c r="BP32" s="1550"/>
      <c r="BQ32" s="1550"/>
      <c r="BR32" s="1550"/>
      <c r="BS32" s="1550"/>
      <c r="BT32" s="1550"/>
      <c r="BU32" s="1550"/>
      <c r="BV32" s="1550"/>
      <c r="BW32" s="1550"/>
      <c r="BX32" s="1550"/>
      <c r="BY32" s="1550"/>
      <c r="BZ32" s="1550"/>
      <c r="CA32" s="1550"/>
    </row>
    <row r="33" spans="1:79" s="131" customFormat="1">
      <c r="A33" s="403" t="s">
        <v>227</v>
      </c>
      <c r="B33" s="396"/>
      <c r="C33" s="396"/>
      <c r="D33" s="396"/>
      <c r="E33" s="396"/>
      <c r="F33" s="396"/>
      <c r="G33" s="396"/>
      <c r="H33" s="396"/>
      <c r="I33" s="396"/>
      <c r="J33" s="396"/>
      <c r="K33" s="396"/>
      <c r="L33" s="396"/>
      <c r="M33" s="404"/>
      <c r="N33" s="404"/>
      <c r="O33" s="404"/>
      <c r="P33" s="404"/>
      <c r="Q33" s="404"/>
      <c r="R33" s="404"/>
      <c r="S33" s="402"/>
      <c r="T33" s="403" t="s">
        <v>227</v>
      </c>
      <c r="U33" s="396"/>
      <c r="V33" s="396"/>
      <c r="W33" s="396"/>
      <c r="X33" s="396"/>
      <c r="Y33" s="396"/>
      <c r="Z33" s="396"/>
      <c r="AA33" s="396"/>
      <c r="AB33" s="396"/>
      <c r="AC33" s="396"/>
      <c r="AD33" s="396"/>
      <c r="AE33" s="396"/>
      <c r="AF33" s="404"/>
      <c r="AG33" s="404"/>
      <c r="AH33" s="404"/>
      <c r="AI33" s="404"/>
      <c r="AJ33" s="404"/>
      <c r="AK33" s="404"/>
      <c r="AL33" s="402"/>
      <c r="AM33" s="403" t="s">
        <v>227</v>
      </c>
      <c r="AN33" s="396"/>
      <c r="AO33" s="396"/>
      <c r="AP33" s="396"/>
      <c r="AQ33" s="396"/>
      <c r="AR33" s="396"/>
      <c r="AS33" s="396"/>
      <c r="AT33" s="396"/>
      <c r="AU33" s="396"/>
      <c r="AV33" s="396"/>
      <c r="AW33" s="396"/>
      <c r="AX33" s="396"/>
      <c r="AY33" s="404"/>
      <c r="AZ33" s="404"/>
      <c r="BA33" s="405"/>
      <c r="BB33" s="403" t="s">
        <v>227</v>
      </c>
      <c r="BC33" s="404"/>
      <c r="BD33" s="404"/>
      <c r="BE33" s="404"/>
      <c r="BF33" s="404"/>
      <c r="BG33" s="404"/>
      <c r="BH33" s="404"/>
      <c r="BI33" s="404"/>
      <c r="BJ33" s="404"/>
      <c r="BK33" s="404"/>
      <c r="BL33" s="402"/>
      <c r="BM33" s="403" t="s">
        <v>227</v>
      </c>
      <c r="BN33" s="403"/>
      <c r="BO33" s="403"/>
      <c r="BP33" s="403"/>
      <c r="BQ33" s="403"/>
      <c r="BR33" s="403"/>
      <c r="BS33" s="403"/>
      <c r="BT33" s="403"/>
      <c r="BU33" s="403"/>
      <c r="BV33" s="403"/>
      <c r="BW33" s="403"/>
      <c r="BX33" s="403"/>
      <c r="BY33" s="403"/>
      <c r="BZ33" s="403"/>
      <c r="CA33" s="403"/>
    </row>
    <row r="35" spans="1:79" s="1003" customFormat="1" ht="15" customHeight="1">
      <c r="A35" s="1578" t="s">
        <v>6</v>
      </c>
      <c r="B35" s="1512" t="s">
        <v>7</v>
      </c>
      <c r="C35" s="1581" t="s">
        <v>181</v>
      </c>
      <c r="D35" s="1581"/>
      <c r="E35" s="1581" t="s">
        <v>182</v>
      </c>
      <c r="F35" s="1581"/>
      <c r="G35" s="1581" t="s">
        <v>183</v>
      </c>
      <c r="H35" s="1581"/>
      <c r="I35" s="1506" t="s">
        <v>184</v>
      </c>
      <c r="J35" s="1507"/>
      <c r="K35" s="1506" t="s">
        <v>180</v>
      </c>
      <c r="L35" s="1507"/>
      <c r="M35" s="1506" t="s">
        <v>179</v>
      </c>
      <c r="N35" s="1507"/>
      <c r="O35" s="1506" t="s">
        <v>178</v>
      </c>
      <c r="P35" s="1507"/>
      <c r="Q35" s="1506" t="s">
        <v>142</v>
      </c>
      <c r="R35" s="1507"/>
      <c r="S35" s="1582"/>
      <c r="T35" s="1578" t="s">
        <v>6</v>
      </c>
      <c r="U35" s="1538" t="s">
        <v>7</v>
      </c>
      <c r="V35" s="1506" t="s">
        <v>181</v>
      </c>
      <c r="W35" s="1507"/>
      <c r="X35" s="1506" t="s">
        <v>182</v>
      </c>
      <c r="Y35" s="1507"/>
      <c r="Z35" s="1506" t="s">
        <v>183</v>
      </c>
      <c r="AA35" s="1507"/>
      <c r="AB35" s="1506" t="s">
        <v>184</v>
      </c>
      <c r="AC35" s="1507"/>
      <c r="AD35" s="1506" t="s">
        <v>180</v>
      </c>
      <c r="AE35" s="1507"/>
      <c r="AF35" s="1506" t="s">
        <v>179</v>
      </c>
      <c r="AG35" s="1507"/>
      <c r="AH35" s="1506" t="s">
        <v>178</v>
      </c>
      <c r="AI35" s="1507"/>
      <c r="AJ35" s="1581" t="s">
        <v>142</v>
      </c>
      <c r="AK35" s="1581"/>
      <c r="AL35" s="1583"/>
      <c r="AM35" s="1580" t="s">
        <v>6</v>
      </c>
      <c r="AN35" s="1512" t="s">
        <v>7</v>
      </c>
      <c r="AO35" s="1581" t="s">
        <v>412</v>
      </c>
      <c r="AP35" s="1581"/>
      <c r="AQ35" s="1581"/>
      <c r="AR35" s="1581"/>
      <c r="AS35" s="1581"/>
      <c r="AT35" s="1581"/>
      <c r="AU35" s="1581"/>
      <c r="AV35" s="1581"/>
      <c r="AW35" s="1581" t="s">
        <v>141</v>
      </c>
      <c r="AX35" s="1581"/>
      <c r="AY35" s="1581"/>
      <c r="AZ35" s="1587" t="s">
        <v>153</v>
      </c>
      <c r="BA35" s="1583"/>
      <c r="BB35" s="1580" t="s">
        <v>6</v>
      </c>
      <c r="BC35" s="1512" t="s">
        <v>7</v>
      </c>
      <c r="BD35" s="1589" t="s">
        <v>166</v>
      </c>
      <c r="BE35" s="1589"/>
      <c r="BF35" s="1589"/>
      <c r="BG35" s="1589"/>
      <c r="BH35" s="1589"/>
      <c r="BI35" s="1589"/>
      <c r="BJ35" s="1589" t="s">
        <v>167</v>
      </c>
      <c r="BK35" s="1589"/>
      <c r="BL35" s="1583"/>
      <c r="BM35" s="1580" t="s">
        <v>6</v>
      </c>
      <c r="BN35" s="1512" t="s">
        <v>7</v>
      </c>
      <c r="BO35" s="1584" t="s">
        <v>745</v>
      </c>
      <c r="BP35" s="1585"/>
      <c r="BQ35" s="1585"/>
      <c r="BR35" s="1585"/>
      <c r="BS35" s="1585"/>
      <c r="BT35" s="1585"/>
      <c r="BU35" s="1585"/>
      <c r="BV35" s="1585"/>
      <c r="BW35" s="1585"/>
      <c r="BX35" s="1585"/>
      <c r="BY35" s="1585"/>
      <c r="BZ35" s="1585"/>
      <c r="CA35" s="1586"/>
    </row>
    <row r="36" spans="1:79" s="1003" customFormat="1" ht="20.399999999999999">
      <c r="A36" s="1579"/>
      <c r="B36" s="1513"/>
      <c r="C36" s="463" t="s">
        <v>395</v>
      </c>
      <c r="D36" s="463" t="s">
        <v>396</v>
      </c>
      <c r="E36" s="463" t="s">
        <v>395</v>
      </c>
      <c r="F36" s="463" t="s">
        <v>396</v>
      </c>
      <c r="G36" s="463" t="s">
        <v>395</v>
      </c>
      <c r="H36" s="463" t="s">
        <v>396</v>
      </c>
      <c r="I36" s="463" t="s">
        <v>395</v>
      </c>
      <c r="J36" s="463" t="s">
        <v>396</v>
      </c>
      <c r="K36" s="463" t="s">
        <v>395</v>
      </c>
      <c r="L36" s="463" t="s">
        <v>396</v>
      </c>
      <c r="M36" s="463" t="s">
        <v>395</v>
      </c>
      <c r="N36" s="463" t="s">
        <v>396</v>
      </c>
      <c r="O36" s="463" t="s">
        <v>395</v>
      </c>
      <c r="P36" s="463" t="s">
        <v>396</v>
      </c>
      <c r="Q36" s="463" t="s">
        <v>395</v>
      </c>
      <c r="R36" s="463" t="s">
        <v>396</v>
      </c>
      <c r="S36" s="1582"/>
      <c r="T36" s="1579"/>
      <c r="U36" s="1513"/>
      <c r="V36" s="463" t="s">
        <v>395</v>
      </c>
      <c r="W36" s="463" t="s">
        <v>396</v>
      </c>
      <c r="X36" s="463" t="s">
        <v>395</v>
      </c>
      <c r="Y36" s="463" t="s">
        <v>396</v>
      </c>
      <c r="Z36" s="463" t="s">
        <v>395</v>
      </c>
      <c r="AA36" s="463" t="s">
        <v>396</v>
      </c>
      <c r="AB36" s="463" t="s">
        <v>395</v>
      </c>
      <c r="AC36" s="463" t="s">
        <v>396</v>
      </c>
      <c r="AD36" s="463" t="s">
        <v>395</v>
      </c>
      <c r="AE36" s="463" t="s">
        <v>396</v>
      </c>
      <c r="AF36" s="463" t="s">
        <v>395</v>
      </c>
      <c r="AG36" s="463" t="s">
        <v>396</v>
      </c>
      <c r="AH36" s="463" t="s">
        <v>395</v>
      </c>
      <c r="AI36" s="463" t="s">
        <v>396</v>
      </c>
      <c r="AJ36" s="463" t="s">
        <v>395</v>
      </c>
      <c r="AK36" s="463" t="s">
        <v>396</v>
      </c>
      <c r="AL36" s="1583"/>
      <c r="AM36" s="1579"/>
      <c r="AN36" s="1513"/>
      <c r="AO36" s="463" t="s">
        <v>181</v>
      </c>
      <c r="AP36" s="463" t="s">
        <v>182</v>
      </c>
      <c r="AQ36" s="463" t="s">
        <v>183</v>
      </c>
      <c r="AR36" s="463" t="s">
        <v>184</v>
      </c>
      <c r="AS36" s="463" t="s">
        <v>185</v>
      </c>
      <c r="AT36" s="463" t="s">
        <v>186</v>
      </c>
      <c r="AU36" s="463" t="s">
        <v>187</v>
      </c>
      <c r="AV36" s="463" t="s">
        <v>142</v>
      </c>
      <c r="AW36" s="463" t="s">
        <v>733</v>
      </c>
      <c r="AX36" s="463" t="s">
        <v>734</v>
      </c>
      <c r="AY36" s="463" t="s">
        <v>142</v>
      </c>
      <c r="AZ36" s="1588"/>
      <c r="BA36" s="1583"/>
      <c r="BB36" s="1579"/>
      <c r="BC36" s="1513"/>
      <c r="BD36" s="463" t="s">
        <v>147</v>
      </c>
      <c r="BE36" s="463" t="s">
        <v>200</v>
      </c>
      <c r="BF36" s="472" t="s">
        <v>172</v>
      </c>
      <c r="BG36" s="472" t="s">
        <v>144</v>
      </c>
      <c r="BH36" s="472" t="s">
        <v>142</v>
      </c>
      <c r="BI36" s="472" t="s">
        <v>151</v>
      </c>
      <c r="BJ36" s="472" t="s">
        <v>735</v>
      </c>
      <c r="BK36" s="472" t="s">
        <v>145</v>
      </c>
      <c r="BL36" s="1583"/>
      <c r="BM36" s="1579"/>
      <c r="BN36" s="1513"/>
      <c r="BO36" s="406" t="s">
        <v>189</v>
      </c>
      <c r="BP36" s="406" t="s">
        <v>188</v>
      </c>
      <c r="BQ36" s="406" t="s">
        <v>191</v>
      </c>
      <c r="BR36" s="406" t="s">
        <v>190</v>
      </c>
      <c r="BS36" s="406" t="s">
        <v>192</v>
      </c>
      <c r="BT36" s="406" t="s">
        <v>193</v>
      </c>
      <c r="BU36" s="406" t="s">
        <v>194</v>
      </c>
      <c r="BV36" s="406" t="s">
        <v>195</v>
      </c>
      <c r="BW36" s="406" t="s">
        <v>165</v>
      </c>
      <c r="BX36" s="406" t="s">
        <v>196</v>
      </c>
      <c r="BY36" s="406" t="s">
        <v>197</v>
      </c>
      <c r="BZ36" s="406" t="s">
        <v>198</v>
      </c>
      <c r="CA36" s="472" t="s">
        <v>199</v>
      </c>
    </row>
    <row r="37" spans="1:79" s="133" customFormat="1" ht="13.8">
      <c r="A37" s="410" t="s">
        <v>177</v>
      </c>
      <c r="B37" s="411"/>
      <c r="C37" s="409"/>
      <c r="D37" s="409"/>
      <c r="E37" s="409"/>
      <c r="F37" s="409"/>
      <c r="G37" s="409"/>
      <c r="H37" s="409"/>
      <c r="I37" s="409"/>
      <c r="J37" s="409"/>
      <c r="K37" s="409"/>
      <c r="L37" s="409"/>
      <c r="M37" s="409"/>
      <c r="N37" s="409"/>
      <c r="O37" s="409"/>
      <c r="P37" s="409"/>
      <c r="Q37" s="409"/>
      <c r="R37" s="409"/>
      <c r="S37" s="408"/>
      <c r="T37" s="410" t="s">
        <v>177</v>
      </c>
      <c r="U37" s="411"/>
      <c r="V37" s="409"/>
      <c r="W37" s="409"/>
      <c r="X37" s="409"/>
      <c r="Y37" s="409"/>
      <c r="Z37" s="409"/>
      <c r="AA37" s="409"/>
      <c r="AB37" s="409"/>
      <c r="AC37" s="409"/>
      <c r="AD37" s="409"/>
      <c r="AE37" s="409"/>
      <c r="AF37" s="409"/>
      <c r="AG37" s="409"/>
      <c r="AH37" s="409"/>
      <c r="AI37" s="409"/>
      <c r="AJ37" s="409"/>
      <c r="AK37" s="409"/>
      <c r="AL37" s="408"/>
      <c r="AM37" s="410" t="s">
        <v>177</v>
      </c>
      <c r="AN37" s="411"/>
      <c r="AO37" s="409"/>
      <c r="AP37" s="409"/>
      <c r="AQ37" s="409"/>
      <c r="AR37" s="409"/>
      <c r="AS37" s="409"/>
      <c r="AT37" s="409"/>
      <c r="AU37" s="409"/>
      <c r="AV37" s="409"/>
      <c r="AW37" s="409"/>
      <c r="AX37" s="409"/>
      <c r="AY37" s="409"/>
      <c r="AZ37" s="409"/>
      <c r="BA37" s="408"/>
      <c r="BB37" s="410" t="s">
        <v>177</v>
      </c>
      <c r="BC37" s="411"/>
      <c r="BD37" s="409"/>
      <c r="BE37" s="409"/>
      <c r="BF37" s="409"/>
      <c r="BG37" s="409"/>
      <c r="BH37" s="409"/>
      <c r="BI37" s="409"/>
      <c r="BJ37" s="409"/>
      <c r="BK37" s="409"/>
      <c r="BL37" s="408"/>
      <c r="BM37" s="410" t="s">
        <v>177</v>
      </c>
      <c r="BN37" s="411"/>
      <c r="BO37" s="409"/>
      <c r="BP37" s="409"/>
      <c r="BQ37" s="409"/>
      <c r="BR37" s="409"/>
      <c r="BS37" s="409"/>
      <c r="BT37" s="409"/>
      <c r="BU37" s="409"/>
      <c r="BV37" s="409"/>
      <c r="BW37" s="409"/>
      <c r="BX37" s="409"/>
      <c r="BY37" s="409"/>
      <c r="BZ37" s="409"/>
      <c r="CA37" s="409"/>
    </row>
    <row r="38" spans="1:79" s="133" customFormat="1" ht="13.8">
      <c r="A38" s="412" t="s">
        <v>9</v>
      </c>
      <c r="B38" s="413">
        <v>313</v>
      </c>
      <c r="C38" s="407">
        <v>654</v>
      </c>
      <c r="D38" s="407">
        <v>345</v>
      </c>
      <c r="E38" s="407">
        <v>128</v>
      </c>
      <c r="F38" s="407">
        <v>75</v>
      </c>
      <c r="G38" s="407">
        <v>91</v>
      </c>
      <c r="H38" s="407">
        <v>63</v>
      </c>
      <c r="I38" s="407">
        <v>332</v>
      </c>
      <c r="J38" s="407">
        <v>137</v>
      </c>
      <c r="K38" s="407">
        <v>346</v>
      </c>
      <c r="L38" s="407">
        <v>202</v>
      </c>
      <c r="M38" s="407">
        <v>103</v>
      </c>
      <c r="N38" s="407">
        <v>30</v>
      </c>
      <c r="O38" s="407">
        <v>261</v>
      </c>
      <c r="P38" s="407">
        <v>119</v>
      </c>
      <c r="Q38" s="407">
        <v>1915</v>
      </c>
      <c r="R38" s="407">
        <v>971</v>
      </c>
      <c r="S38" s="408"/>
      <c r="T38" s="412" t="s">
        <v>9</v>
      </c>
      <c r="U38" s="413">
        <v>313</v>
      </c>
      <c r="V38" s="407">
        <v>34</v>
      </c>
      <c r="W38" s="407">
        <v>15</v>
      </c>
      <c r="X38" s="407">
        <v>15</v>
      </c>
      <c r="Y38" s="407">
        <v>5</v>
      </c>
      <c r="Z38" s="407">
        <v>6</v>
      </c>
      <c r="AA38" s="407">
        <v>3</v>
      </c>
      <c r="AB38" s="407">
        <v>32</v>
      </c>
      <c r="AC38" s="407">
        <v>7</v>
      </c>
      <c r="AD38" s="407">
        <v>74</v>
      </c>
      <c r="AE38" s="407">
        <v>45</v>
      </c>
      <c r="AF38" s="407">
        <v>38</v>
      </c>
      <c r="AG38" s="407">
        <v>9</v>
      </c>
      <c r="AH38" s="407">
        <v>73</v>
      </c>
      <c r="AI38" s="407">
        <v>39</v>
      </c>
      <c r="AJ38" s="407">
        <v>272</v>
      </c>
      <c r="AK38" s="407">
        <v>123</v>
      </c>
      <c r="AL38" s="408"/>
      <c r="AM38" s="412" t="s">
        <v>9</v>
      </c>
      <c r="AN38" s="413">
        <v>313</v>
      </c>
      <c r="AO38" s="407">
        <v>11</v>
      </c>
      <c r="AP38" s="407">
        <v>2</v>
      </c>
      <c r="AQ38" s="407">
        <v>2</v>
      </c>
      <c r="AR38" s="407">
        <v>5</v>
      </c>
      <c r="AS38" s="407">
        <v>5</v>
      </c>
      <c r="AT38" s="407">
        <v>2</v>
      </c>
      <c r="AU38" s="407">
        <v>5</v>
      </c>
      <c r="AV38" s="407">
        <v>32</v>
      </c>
      <c r="AW38" s="407">
        <v>30</v>
      </c>
      <c r="AX38" s="407">
        <v>2</v>
      </c>
      <c r="AY38" s="407">
        <v>32</v>
      </c>
      <c r="AZ38" s="407">
        <v>1</v>
      </c>
      <c r="BA38" s="408"/>
      <c r="BB38" s="412" t="s">
        <v>9</v>
      </c>
      <c r="BC38" s="413">
        <v>313</v>
      </c>
      <c r="BD38" s="407">
        <v>50</v>
      </c>
      <c r="BE38" s="407">
        <v>14</v>
      </c>
      <c r="BF38" s="407">
        <v>1</v>
      </c>
      <c r="BG38" s="407">
        <v>1</v>
      </c>
      <c r="BH38" s="407">
        <v>66</v>
      </c>
      <c r="BI38" s="407">
        <v>27</v>
      </c>
      <c r="BJ38" s="407">
        <v>1</v>
      </c>
      <c r="BK38" s="407">
        <v>21</v>
      </c>
      <c r="BL38" s="408"/>
      <c r="BM38" s="412" t="s">
        <v>9</v>
      </c>
      <c r="BN38" s="413">
        <v>313</v>
      </c>
      <c r="BO38" s="407">
        <v>11</v>
      </c>
      <c r="BP38" s="407">
        <v>9</v>
      </c>
      <c r="BQ38" s="407">
        <v>5</v>
      </c>
      <c r="BR38" s="407">
        <v>8</v>
      </c>
      <c r="BS38" s="407">
        <v>7</v>
      </c>
      <c r="BT38" s="407">
        <v>7</v>
      </c>
      <c r="BU38" s="407">
        <v>7</v>
      </c>
      <c r="BV38" s="407">
        <v>4</v>
      </c>
      <c r="BW38" s="407">
        <v>4</v>
      </c>
      <c r="BX38" s="407">
        <v>1</v>
      </c>
      <c r="BY38" s="407">
        <v>2</v>
      </c>
      <c r="BZ38" s="407">
        <v>0</v>
      </c>
      <c r="CA38" s="407">
        <v>1</v>
      </c>
    </row>
    <row r="39" spans="1:79" s="133" customFormat="1" ht="13.8">
      <c r="A39" s="412" t="s">
        <v>10</v>
      </c>
      <c r="B39" s="413">
        <v>312</v>
      </c>
      <c r="C39" s="407">
        <v>391</v>
      </c>
      <c r="D39" s="407">
        <v>198</v>
      </c>
      <c r="E39" s="407">
        <v>44</v>
      </c>
      <c r="F39" s="407">
        <v>24</v>
      </c>
      <c r="G39" s="407">
        <v>46</v>
      </c>
      <c r="H39" s="407">
        <v>6</v>
      </c>
      <c r="I39" s="407">
        <v>116</v>
      </c>
      <c r="J39" s="407">
        <v>43</v>
      </c>
      <c r="K39" s="407">
        <v>52</v>
      </c>
      <c r="L39" s="407">
        <v>35</v>
      </c>
      <c r="M39" s="407">
        <v>22</v>
      </c>
      <c r="N39" s="407">
        <v>2</v>
      </c>
      <c r="O39" s="407">
        <v>74</v>
      </c>
      <c r="P39" s="407">
        <v>28</v>
      </c>
      <c r="Q39" s="407">
        <v>745</v>
      </c>
      <c r="R39" s="407">
        <v>336</v>
      </c>
      <c r="S39" s="408"/>
      <c r="T39" s="412" t="s">
        <v>10</v>
      </c>
      <c r="U39" s="413">
        <v>312</v>
      </c>
      <c r="V39" s="407">
        <v>12</v>
      </c>
      <c r="W39" s="407">
        <v>8</v>
      </c>
      <c r="X39" s="407">
        <v>2</v>
      </c>
      <c r="Y39" s="407">
        <v>0</v>
      </c>
      <c r="Z39" s="407">
        <v>12</v>
      </c>
      <c r="AA39" s="407">
        <v>2</v>
      </c>
      <c r="AB39" s="407">
        <v>17</v>
      </c>
      <c r="AC39" s="407">
        <v>4</v>
      </c>
      <c r="AD39" s="407">
        <v>9</v>
      </c>
      <c r="AE39" s="407">
        <v>6</v>
      </c>
      <c r="AF39" s="407">
        <v>11</v>
      </c>
      <c r="AG39" s="407">
        <v>1</v>
      </c>
      <c r="AH39" s="407">
        <v>19</v>
      </c>
      <c r="AI39" s="407">
        <v>11</v>
      </c>
      <c r="AJ39" s="407">
        <v>82</v>
      </c>
      <c r="AK39" s="407">
        <v>32</v>
      </c>
      <c r="AL39" s="408"/>
      <c r="AM39" s="412" t="s">
        <v>10</v>
      </c>
      <c r="AN39" s="413">
        <v>312</v>
      </c>
      <c r="AO39" s="407">
        <v>5</v>
      </c>
      <c r="AP39" s="407">
        <v>1</v>
      </c>
      <c r="AQ39" s="407">
        <v>1</v>
      </c>
      <c r="AR39" s="407">
        <v>2</v>
      </c>
      <c r="AS39" s="407">
        <v>1</v>
      </c>
      <c r="AT39" s="407">
        <v>1</v>
      </c>
      <c r="AU39" s="407">
        <v>2</v>
      </c>
      <c r="AV39" s="407">
        <v>13</v>
      </c>
      <c r="AW39" s="407">
        <v>6</v>
      </c>
      <c r="AX39" s="407">
        <v>7</v>
      </c>
      <c r="AY39" s="407">
        <v>13</v>
      </c>
      <c r="AZ39" s="407">
        <v>1</v>
      </c>
      <c r="BA39" s="408"/>
      <c r="BB39" s="412" t="s">
        <v>10</v>
      </c>
      <c r="BC39" s="413">
        <v>312</v>
      </c>
      <c r="BD39" s="407">
        <v>21</v>
      </c>
      <c r="BE39" s="407">
        <v>3</v>
      </c>
      <c r="BF39" s="407">
        <v>0</v>
      </c>
      <c r="BG39" s="407">
        <v>1</v>
      </c>
      <c r="BH39" s="407">
        <v>25</v>
      </c>
      <c r="BI39" s="407">
        <v>11</v>
      </c>
      <c r="BJ39" s="407">
        <v>6</v>
      </c>
      <c r="BK39" s="407">
        <v>7</v>
      </c>
      <c r="BL39" s="408"/>
      <c r="BM39" s="412" t="s">
        <v>10</v>
      </c>
      <c r="BN39" s="413">
        <v>312</v>
      </c>
      <c r="BO39" s="407">
        <v>3</v>
      </c>
      <c r="BP39" s="407">
        <v>4</v>
      </c>
      <c r="BQ39" s="407">
        <v>2</v>
      </c>
      <c r="BR39" s="407">
        <v>4</v>
      </c>
      <c r="BS39" s="407">
        <v>4</v>
      </c>
      <c r="BT39" s="407">
        <v>3</v>
      </c>
      <c r="BU39" s="407">
        <v>3</v>
      </c>
      <c r="BV39" s="407">
        <v>1</v>
      </c>
      <c r="BW39" s="407">
        <v>1</v>
      </c>
      <c r="BX39" s="407">
        <v>0</v>
      </c>
      <c r="BY39" s="407">
        <v>0</v>
      </c>
      <c r="BZ39" s="407">
        <v>0</v>
      </c>
      <c r="CA39" s="407">
        <v>0</v>
      </c>
    </row>
    <row r="40" spans="1:79" s="133" customFormat="1" ht="13.8">
      <c r="A40" s="412" t="s">
        <v>11</v>
      </c>
      <c r="B40" s="413">
        <v>316</v>
      </c>
      <c r="C40" s="407">
        <v>262</v>
      </c>
      <c r="D40" s="407">
        <v>111</v>
      </c>
      <c r="E40" s="407">
        <v>29</v>
      </c>
      <c r="F40" s="407">
        <v>19</v>
      </c>
      <c r="G40" s="407">
        <v>10</v>
      </c>
      <c r="H40" s="407">
        <v>0</v>
      </c>
      <c r="I40" s="407">
        <v>107</v>
      </c>
      <c r="J40" s="407">
        <v>43</v>
      </c>
      <c r="K40" s="407">
        <v>55</v>
      </c>
      <c r="L40" s="407">
        <v>18</v>
      </c>
      <c r="M40" s="407">
        <v>7</v>
      </c>
      <c r="N40" s="407">
        <v>1</v>
      </c>
      <c r="O40" s="407">
        <v>94</v>
      </c>
      <c r="P40" s="407">
        <v>41</v>
      </c>
      <c r="Q40" s="407">
        <v>564</v>
      </c>
      <c r="R40" s="407">
        <v>233</v>
      </c>
      <c r="S40" s="408"/>
      <c r="T40" s="412" t="s">
        <v>11</v>
      </c>
      <c r="U40" s="413">
        <v>316</v>
      </c>
      <c r="V40" s="407">
        <v>4</v>
      </c>
      <c r="W40" s="407">
        <v>1</v>
      </c>
      <c r="X40" s="407">
        <v>8</v>
      </c>
      <c r="Y40" s="407">
        <v>3</v>
      </c>
      <c r="Z40" s="407">
        <v>2</v>
      </c>
      <c r="AA40" s="407">
        <v>0</v>
      </c>
      <c r="AB40" s="407">
        <v>10</v>
      </c>
      <c r="AC40" s="407">
        <v>3</v>
      </c>
      <c r="AD40" s="407">
        <v>21</v>
      </c>
      <c r="AE40" s="407">
        <v>9</v>
      </c>
      <c r="AF40" s="407">
        <v>5</v>
      </c>
      <c r="AG40" s="407">
        <v>0</v>
      </c>
      <c r="AH40" s="407">
        <v>9</v>
      </c>
      <c r="AI40" s="407">
        <v>0</v>
      </c>
      <c r="AJ40" s="407">
        <v>59</v>
      </c>
      <c r="AK40" s="407">
        <v>16</v>
      </c>
      <c r="AL40" s="408"/>
      <c r="AM40" s="412" t="s">
        <v>11</v>
      </c>
      <c r="AN40" s="413">
        <v>316</v>
      </c>
      <c r="AO40" s="407">
        <v>4</v>
      </c>
      <c r="AP40" s="407">
        <v>1</v>
      </c>
      <c r="AQ40" s="407">
        <v>1</v>
      </c>
      <c r="AR40" s="407">
        <v>2</v>
      </c>
      <c r="AS40" s="407">
        <v>1</v>
      </c>
      <c r="AT40" s="407">
        <v>1</v>
      </c>
      <c r="AU40" s="407">
        <v>2</v>
      </c>
      <c r="AV40" s="407">
        <v>12</v>
      </c>
      <c r="AW40" s="407">
        <v>7</v>
      </c>
      <c r="AX40" s="407">
        <v>3</v>
      </c>
      <c r="AY40" s="407">
        <v>10</v>
      </c>
      <c r="AZ40" s="407">
        <v>1</v>
      </c>
      <c r="BA40" s="408"/>
      <c r="BB40" s="412" t="s">
        <v>11</v>
      </c>
      <c r="BC40" s="413">
        <v>316</v>
      </c>
      <c r="BD40" s="407">
        <v>16</v>
      </c>
      <c r="BE40" s="407">
        <v>2</v>
      </c>
      <c r="BF40" s="407">
        <v>0</v>
      </c>
      <c r="BG40" s="407">
        <v>0</v>
      </c>
      <c r="BH40" s="407">
        <v>18</v>
      </c>
      <c r="BI40" s="407">
        <v>7</v>
      </c>
      <c r="BJ40" s="407">
        <v>2</v>
      </c>
      <c r="BK40" s="407">
        <v>4</v>
      </c>
      <c r="BL40" s="408"/>
      <c r="BM40" s="412" t="s">
        <v>11</v>
      </c>
      <c r="BN40" s="413">
        <v>316</v>
      </c>
      <c r="BO40" s="407">
        <v>3</v>
      </c>
      <c r="BP40" s="407">
        <v>2</v>
      </c>
      <c r="BQ40" s="407">
        <v>2</v>
      </c>
      <c r="BR40" s="407">
        <v>2</v>
      </c>
      <c r="BS40" s="407">
        <v>3</v>
      </c>
      <c r="BT40" s="407">
        <v>2</v>
      </c>
      <c r="BU40" s="407">
        <v>2</v>
      </c>
      <c r="BV40" s="407">
        <v>1</v>
      </c>
      <c r="BW40" s="407">
        <v>1</v>
      </c>
      <c r="BX40" s="407">
        <v>0</v>
      </c>
      <c r="BY40" s="407">
        <v>0</v>
      </c>
      <c r="BZ40" s="407">
        <v>0</v>
      </c>
      <c r="CA40" s="407">
        <v>0</v>
      </c>
    </row>
    <row r="41" spans="1:79" s="133" customFormat="1" ht="13.8">
      <c r="A41" s="412" t="s">
        <v>12</v>
      </c>
      <c r="B41" s="413">
        <v>317</v>
      </c>
      <c r="C41" s="407">
        <v>125</v>
      </c>
      <c r="D41" s="407">
        <v>56</v>
      </c>
      <c r="E41" s="407">
        <v>26</v>
      </c>
      <c r="F41" s="407">
        <v>15</v>
      </c>
      <c r="G41" s="407">
        <v>0</v>
      </c>
      <c r="H41" s="407">
        <v>0</v>
      </c>
      <c r="I41" s="407">
        <v>19</v>
      </c>
      <c r="J41" s="407">
        <v>6</v>
      </c>
      <c r="K41" s="407">
        <v>33</v>
      </c>
      <c r="L41" s="407">
        <v>22</v>
      </c>
      <c r="M41" s="407">
        <v>0</v>
      </c>
      <c r="N41" s="407">
        <v>0</v>
      </c>
      <c r="O41" s="407">
        <v>24</v>
      </c>
      <c r="P41" s="407">
        <v>13</v>
      </c>
      <c r="Q41" s="407">
        <v>227</v>
      </c>
      <c r="R41" s="407">
        <v>112</v>
      </c>
      <c r="S41" s="408"/>
      <c r="T41" s="412" t="s">
        <v>12</v>
      </c>
      <c r="U41" s="413">
        <v>317</v>
      </c>
      <c r="V41" s="407">
        <v>10</v>
      </c>
      <c r="W41" s="407">
        <v>5</v>
      </c>
      <c r="X41" s="407">
        <v>0</v>
      </c>
      <c r="Y41" s="407">
        <v>0</v>
      </c>
      <c r="Z41" s="407">
        <v>0</v>
      </c>
      <c r="AA41" s="407">
        <v>0</v>
      </c>
      <c r="AB41" s="407">
        <v>0</v>
      </c>
      <c r="AC41" s="407">
        <v>0</v>
      </c>
      <c r="AD41" s="407">
        <v>6</v>
      </c>
      <c r="AE41" s="407">
        <v>1</v>
      </c>
      <c r="AF41" s="407">
        <v>0</v>
      </c>
      <c r="AG41" s="407">
        <v>0</v>
      </c>
      <c r="AH41" s="407">
        <v>7</v>
      </c>
      <c r="AI41" s="407">
        <v>5</v>
      </c>
      <c r="AJ41" s="407">
        <v>23</v>
      </c>
      <c r="AK41" s="407">
        <v>11</v>
      </c>
      <c r="AL41" s="408"/>
      <c r="AM41" s="412" t="s">
        <v>12</v>
      </c>
      <c r="AN41" s="413">
        <v>317</v>
      </c>
      <c r="AO41" s="407">
        <v>2</v>
      </c>
      <c r="AP41" s="407">
        <v>1</v>
      </c>
      <c r="AQ41" s="407">
        <v>0</v>
      </c>
      <c r="AR41" s="407">
        <v>1</v>
      </c>
      <c r="AS41" s="407">
        <v>1</v>
      </c>
      <c r="AT41" s="407">
        <v>0</v>
      </c>
      <c r="AU41" s="407">
        <v>1</v>
      </c>
      <c r="AV41" s="407">
        <v>6</v>
      </c>
      <c r="AW41" s="407">
        <v>5</v>
      </c>
      <c r="AX41" s="407">
        <v>1</v>
      </c>
      <c r="AY41" s="407">
        <v>6</v>
      </c>
      <c r="AZ41" s="407">
        <v>1</v>
      </c>
      <c r="BA41" s="408"/>
      <c r="BB41" s="412" t="s">
        <v>12</v>
      </c>
      <c r="BC41" s="413">
        <v>317</v>
      </c>
      <c r="BD41" s="407">
        <v>11</v>
      </c>
      <c r="BE41" s="407">
        <v>1</v>
      </c>
      <c r="BF41" s="407">
        <v>0</v>
      </c>
      <c r="BG41" s="407">
        <v>0</v>
      </c>
      <c r="BH41" s="407">
        <v>12</v>
      </c>
      <c r="BI41" s="407">
        <v>4</v>
      </c>
      <c r="BJ41" s="407">
        <v>0</v>
      </c>
      <c r="BK41" s="407">
        <v>2</v>
      </c>
      <c r="BL41" s="408"/>
      <c r="BM41" s="412" t="s">
        <v>12</v>
      </c>
      <c r="BN41" s="413">
        <v>317</v>
      </c>
      <c r="BO41" s="407">
        <v>1</v>
      </c>
      <c r="BP41" s="407">
        <v>2</v>
      </c>
      <c r="BQ41" s="407">
        <v>1</v>
      </c>
      <c r="BR41" s="407">
        <v>2</v>
      </c>
      <c r="BS41" s="407">
        <v>1</v>
      </c>
      <c r="BT41" s="407">
        <v>1</v>
      </c>
      <c r="BU41" s="407">
        <v>1</v>
      </c>
      <c r="BV41" s="407">
        <v>1</v>
      </c>
      <c r="BW41" s="407">
        <v>1</v>
      </c>
      <c r="BX41" s="407">
        <v>0</v>
      </c>
      <c r="BY41" s="407">
        <v>0</v>
      </c>
      <c r="BZ41" s="407">
        <v>0</v>
      </c>
      <c r="CA41" s="407">
        <v>1</v>
      </c>
    </row>
    <row r="42" spans="1:79" s="133" customFormat="1" ht="13.8">
      <c r="A42" s="412" t="s">
        <v>13</v>
      </c>
      <c r="B42" s="413">
        <v>314</v>
      </c>
      <c r="C42" s="407">
        <v>324</v>
      </c>
      <c r="D42" s="407">
        <v>179</v>
      </c>
      <c r="E42" s="407">
        <v>62</v>
      </c>
      <c r="F42" s="407">
        <v>43</v>
      </c>
      <c r="G42" s="407">
        <v>41</v>
      </c>
      <c r="H42" s="407">
        <v>8</v>
      </c>
      <c r="I42" s="407">
        <v>145</v>
      </c>
      <c r="J42" s="407">
        <v>60</v>
      </c>
      <c r="K42" s="407">
        <v>114</v>
      </c>
      <c r="L42" s="407">
        <v>77</v>
      </c>
      <c r="M42" s="407">
        <v>29</v>
      </c>
      <c r="N42" s="407">
        <v>9</v>
      </c>
      <c r="O42" s="407">
        <v>127</v>
      </c>
      <c r="P42" s="407">
        <v>47</v>
      </c>
      <c r="Q42" s="407">
        <v>842</v>
      </c>
      <c r="R42" s="407">
        <v>423</v>
      </c>
      <c r="S42" s="408"/>
      <c r="T42" s="412" t="s">
        <v>13</v>
      </c>
      <c r="U42" s="413">
        <v>314</v>
      </c>
      <c r="V42" s="407">
        <v>19</v>
      </c>
      <c r="W42" s="407">
        <v>13</v>
      </c>
      <c r="X42" s="407">
        <v>19</v>
      </c>
      <c r="Y42" s="407">
        <v>11</v>
      </c>
      <c r="Z42" s="407">
        <v>10</v>
      </c>
      <c r="AA42" s="407">
        <v>0</v>
      </c>
      <c r="AB42" s="407">
        <v>32</v>
      </c>
      <c r="AC42" s="407">
        <v>17</v>
      </c>
      <c r="AD42" s="407">
        <v>27</v>
      </c>
      <c r="AE42" s="407">
        <v>16</v>
      </c>
      <c r="AF42" s="407">
        <v>6</v>
      </c>
      <c r="AG42" s="407">
        <v>2</v>
      </c>
      <c r="AH42" s="407">
        <v>37</v>
      </c>
      <c r="AI42" s="407">
        <v>12</v>
      </c>
      <c r="AJ42" s="407">
        <v>150</v>
      </c>
      <c r="AK42" s="407">
        <v>71</v>
      </c>
      <c r="AL42" s="408"/>
      <c r="AM42" s="412" t="s">
        <v>13</v>
      </c>
      <c r="AN42" s="413">
        <v>314</v>
      </c>
      <c r="AO42" s="407">
        <v>7</v>
      </c>
      <c r="AP42" s="407">
        <v>2</v>
      </c>
      <c r="AQ42" s="407">
        <v>1</v>
      </c>
      <c r="AR42" s="407">
        <v>3</v>
      </c>
      <c r="AS42" s="407">
        <v>2</v>
      </c>
      <c r="AT42" s="407">
        <v>1</v>
      </c>
      <c r="AU42" s="407">
        <v>3</v>
      </c>
      <c r="AV42" s="407">
        <v>19</v>
      </c>
      <c r="AW42" s="407">
        <v>19</v>
      </c>
      <c r="AX42" s="407">
        <v>0</v>
      </c>
      <c r="AY42" s="407">
        <v>19</v>
      </c>
      <c r="AZ42" s="407">
        <v>1</v>
      </c>
      <c r="BA42" s="408"/>
      <c r="BB42" s="412" t="s">
        <v>13</v>
      </c>
      <c r="BC42" s="413">
        <v>314</v>
      </c>
      <c r="BD42" s="407">
        <v>38</v>
      </c>
      <c r="BE42" s="407">
        <v>1</v>
      </c>
      <c r="BF42" s="407">
        <v>0</v>
      </c>
      <c r="BG42" s="407">
        <v>0</v>
      </c>
      <c r="BH42" s="407">
        <v>39</v>
      </c>
      <c r="BI42" s="407">
        <v>24</v>
      </c>
      <c r="BJ42" s="407">
        <v>14</v>
      </c>
      <c r="BK42" s="407">
        <v>1</v>
      </c>
      <c r="BL42" s="408"/>
      <c r="BM42" s="412" t="s">
        <v>13</v>
      </c>
      <c r="BN42" s="413">
        <v>314</v>
      </c>
      <c r="BO42" s="407">
        <v>7</v>
      </c>
      <c r="BP42" s="407">
        <v>5</v>
      </c>
      <c r="BQ42" s="407">
        <v>3</v>
      </c>
      <c r="BR42" s="407">
        <v>5</v>
      </c>
      <c r="BS42" s="407">
        <v>5</v>
      </c>
      <c r="BT42" s="407">
        <v>4</v>
      </c>
      <c r="BU42" s="407">
        <v>6</v>
      </c>
      <c r="BV42" s="407">
        <v>2</v>
      </c>
      <c r="BW42" s="407">
        <v>2</v>
      </c>
      <c r="BX42" s="407">
        <v>0</v>
      </c>
      <c r="BY42" s="407">
        <v>0</v>
      </c>
      <c r="BZ42" s="407">
        <v>0</v>
      </c>
      <c r="CA42" s="407">
        <v>0</v>
      </c>
    </row>
    <row r="43" spans="1:79" s="133" customFormat="1" ht="13.8">
      <c r="A43" s="414" t="s">
        <v>14</v>
      </c>
      <c r="B43" s="413"/>
      <c r="C43" s="407"/>
      <c r="D43" s="407"/>
      <c r="E43" s="407"/>
      <c r="F43" s="407"/>
      <c r="G43" s="407"/>
      <c r="H43" s="407"/>
      <c r="I43" s="407"/>
      <c r="J43" s="407"/>
      <c r="K43" s="407"/>
      <c r="L43" s="407"/>
      <c r="M43" s="407"/>
      <c r="N43" s="407"/>
      <c r="O43" s="407"/>
      <c r="P43" s="407"/>
      <c r="Q43" s="407"/>
      <c r="R43" s="407"/>
      <c r="S43" s="408"/>
      <c r="T43" s="414" t="s">
        <v>14</v>
      </c>
      <c r="U43" s="413"/>
      <c r="V43" s="407"/>
      <c r="W43" s="407"/>
      <c r="X43" s="407"/>
      <c r="Y43" s="407"/>
      <c r="Z43" s="407"/>
      <c r="AA43" s="407"/>
      <c r="AB43" s="407"/>
      <c r="AC43" s="407"/>
      <c r="AD43" s="407"/>
      <c r="AE43" s="407"/>
      <c r="AF43" s="407"/>
      <c r="AG43" s="407"/>
      <c r="AH43" s="407"/>
      <c r="AI43" s="407"/>
      <c r="AJ43" s="407"/>
      <c r="AK43" s="407"/>
      <c r="AL43" s="408"/>
      <c r="AM43" s="414" t="s">
        <v>14</v>
      </c>
      <c r="AN43" s="413"/>
      <c r="AO43" s="407"/>
      <c r="AP43" s="407"/>
      <c r="AQ43" s="407"/>
      <c r="AR43" s="407"/>
      <c r="AS43" s="407"/>
      <c r="AT43" s="407"/>
      <c r="AU43" s="407"/>
      <c r="AV43" s="407"/>
      <c r="AW43" s="407"/>
      <c r="AX43" s="407"/>
      <c r="AY43" s="407"/>
      <c r="AZ43" s="407"/>
      <c r="BA43" s="408"/>
      <c r="BB43" s="414" t="s">
        <v>14</v>
      </c>
      <c r="BC43" s="413"/>
      <c r="BD43" s="407"/>
      <c r="BE43" s="407"/>
      <c r="BF43" s="407"/>
      <c r="BG43" s="407"/>
      <c r="BH43" s="407"/>
      <c r="BI43" s="407"/>
      <c r="BJ43" s="407"/>
      <c r="BK43" s="407"/>
      <c r="BL43" s="408"/>
      <c r="BM43" s="414" t="s">
        <v>14</v>
      </c>
      <c r="BN43" s="413"/>
      <c r="BO43" s="407"/>
      <c r="BP43" s="407"/>
      <c r="BQ43" s="407"/>
      <c r="BR43" s="407"/>
      <c r="BS43" s="407"/>
      <c r="BT43" s="407"/>
      <c r="BU43" s="407"/>
      <c r="BV43" s="407"/>
      <c r="BW43" s="407"/>
      <c r="BX43" s="407"/>
      <c r="BY43" s="407"/>
      <c r="BZ43" s="407"/>
      <c r="CA43" s="407"/>
    </row>
    <row r="44" spans="1:79" s="133" customFormat="1" ht="13.8">
      <c r="A44" s="412" t="s">
        <v>15</v>
      </c>
      <c r="B44" s="413">
        <v>202</v>
      </c>
      <c r="C44" s="407">
        <v>170</v>
      </c>
      <c r="D44" s="407">
        <v>97</v>
      </c>
      <c r="E44" s="407">
        <v>41</v>
      </c>
      <c r="F44" s="407">
        <v>25</v>
      </c>
      <c r="G44" s="407">
        <v>25</v>
      </c>
      <c r="H44" s="407">
        <v>8</v>
      </c>
      <c r="I44" s="407">
        <v>38</v>
      </c>
      <c r="J44" s="407">
        <v>19</v>
      </c>
      <c r="K44" s="407">
        <v>55</v>
      </c>
      <c r="L44" s="407">
        <v>29</v>
      </c>
      <c r="M44" s="407">
        <v>18</v>
      </c>
      <c r="N44" s="407">
        <v>6</v>
      </c>
      <c r="O44" s="407">
        <v>27</v>
      </c>
      <c r="P44" s="407">
        <v>9</v>
      </c>
      <c r="Q44" s="407">
        <v>374</v>
      </c>
      <c r="R44" s="407">
        <v>193</v>
      </c>
      <c r="S44" s="408"/>
      <c r="T44" s="412" t="s">
        <v>15</v>
      </c>
      <c r="U44" s="413">
        <v>202</v>
      </c>
      <c r="V44" s="407">
        <v>8</v>
      </c>
      <c r="W44" s="407">
        <v>4</v>
      </c>
      <c r="X44" s="407">
        <v>9</v>
      </c>
      <c r="Y44" s="407">
        <v>4</v>
      </c>
      <c r="Z44" s="407">
        <v>2</v>
      </c>
      <c r="AA44" s="407">
        <v>0</v>
      </c>
      <c r="AB44" s="407">
        <v>3</v>
      </c>
      <c r="AC44" s="407">
        <v>1</v>
      </c>
      <c r="AD44" s="407">
        <v>12</v>
      </c>
      <c r="AE44" s="407">
        <v>6</v>
      </c>
      <c r="AF44" s="407">
        <v>4</v>
      </c>
      <c r="AG44" s="407">
        <v>2</v>
      </c>
      <c r="AH44" s="407">
        <v>9</v>
      </c>
      <c r="AI44" s="407">
        <v>2</v>
      </c>
      <c r="AJ44" s="407">
        <v>47</v>
      </c>
      <c r="AK44" s="407">
        <v>19</v>
      </c>
      <c r="AL44" s="408"/>
      <c r="AM44" s="412" t="s">
        <v>15</v>
      </c>
      <c r="AN44" s="413">
        <v>202</v>
      </c>
      <c r="AO44" s="407">
        <v>3</v>
      </c>
      <c r="AP44" s="407">
        <v>1</v>
      </c>
      <c r="AQ44" s="407">
        <v>1</v>
      </c>
      <c r="AR44" s="407">
        <v>1</v>
      </c>
      <c r="AS44" s="407">
        <v>1</v>
      </c>
      <c r="AT44" s="407">
        <v>1</v>
      </c>
      <c r="AU44" s="407">
        <v>1</v>
      </c>
      <c r="AV44" s="407">
        <v>9</v>
      </c>
      <c r="AW44" s="407">
        <v>8</v>
      </c>
      <c r="AX44" s="407">
        <v>0</v>
      </c>
      <c r="AY44" s="407">
        <v>8</v>
      </c>
      <c r="AZ44" s="407">
        <v>1</v>
      </c>
      <c r="BA44" s="408"/>
      <c r="BB44" s="412" t="s">
        <v>15</v>
      </c>
      <c r="BC44" s="413">
        <v>202</v>
      </c>
      <c r="BD44" s="407">
        <v>18</v>
      </c>
      <c r="BE44" s="407">
        <v>2</v>
      </c>
      <c r="BF44" s="407">
        <v>0</v>
      </c>
      <c r="BG44" s="407">
        <v>1</v>
      </c>
      <c r="BH44" s="407">
        <v>21</v>
      </c>
      <c r="BI44" s="407">
        <v>7</v>
      </c>
      <c r="BJ44" s="407">
        <v>0</v>
      </c>
      <c r="BK44" s="407">
        <v>11</v>
      </c>
      <c r="BL44" s="408"/>
      <c r="BM44" s="412" t="s">
        <v>15</v>
      </c>
      <c r="BN44" s="413">
        <v>202</v>
      </c>
      <c r="BO44" s="407">
        <v>2</v>
      </c>
      <c r="BP44" s="407">
        <v>3</v>
      </c>
      <c r="BQ44" s="407">
        <v>2</v>
      </c>
      <c r="BR44" s="407">
        <v>2</v>
      </c>
      <c r="BS44" s="407">
        <v>3</v>
      </c>
      <c r="BT44" s="407">
        <v>3</v>
      </c>
      <c r="BU44" s="407">
        <v>2</v>
      </c>
      <c r="BV44" s="407">
        <v>1</v>
      </c>
      <c r="BW44" s="407">
        <v>2</v>
      </c>
      <c r="BX44" s="407">
        <v>1</v>
      </c>
      <c r="BY44" s="407">
        <v>0</v>
      </c>
      <c r="BZ44" s="407">
        <v>0</v>
      </c>
      <c r="CA44" s="407">
        <v>0</v>
      </c>
    </row>
    <row r="45" spans="1:79" s="133" customFormat="1" ht="13.8">
      <c r="A45" s="412" t="s">
        <v>16</v>
      </c>
      <c r="B45" s="413">
        <v>203</v>
      </c>
      <c r="C45" s="407">
        <v>377</v>
      </c>
      <c r="D45" s="407">
        <v>191</v>
      </c>
      <c r="E45" s="407">
        <v>86</v>
      </c>
      <c r="F45" s="407">
        <v>56</v>
      </c>
      <c r="G45" s="407">
        <v>51</v>
      </c>
      <c r="H45" s="407">
        <v>16</v>
      </c>
      <c r="I45" s="407">
        <v>208</v>
      </c>
      <c r="J45" s="407">
        <v>93</v>
      </c>
      <c r="K45" s="407">
        <v>119</v>
      </c>
      <c r="L45" s="407">
        <v>63</v>
      </c>
      <c r="M45" s="407">
        <v>50</v>
      </c>
      <c r="N45" s="407">
        <v>12</v>
      </c>
      <c r="O45" s="407">
        <v>167</v>
      </c>
      <c r="P45" s="407">
        <v>75</v>
      </c>
      <c r="Q45" s="407">
        <v>1058</v>
      </c>
      <c r="R45" s="407">
        <v>506</v>
      </c>
      <c r="S45" s="408"/>
      <c r="T45" s="412" t="s">
        <v>16</v>
      </c>
      <c r="U45" s="413">
        <v>203</v>
      </c>
      <c r="V45" s="407">
        <v>37</v>
      </c>
      <c r="W45" s="407">
        <v>14</v>
      </c>
      <c r="X45" s="407">
        <v>12</v>
      </c>
      <c r="Y45" s="407">
        <v>11</v>
      </c>
      <c r="Z45" s="407">
        <v>4</v>
      </c>
      <c r="AA45" s="407">
        <v>1</v>
      </c>
      <c r="AB45" s="407">
        <v>23</v>
      </c>
      <c r="AC45" s="407">
        <v>11</v>
      </c>
      <c r="AD45" s="407">
        <v>12</v>
      </c>
      <c r="AE45" s="407">
        <v>6</v>
      </c>
      <c r="AF45" s="407">
        <v>13</v>
      </c>
      <c r="AG45" s="407">
        <v>1</v>
      </c>
      <c r="AH45" s="407">
        <v>32</v>
      </c>
      <c r="AI45" s="407">
        <v>8</v>
      </c>
      <c r="AJ45" s="407">
        <v>133</v>
      </c>
      <c r="AK45" s="407">
        <v>52</v>
      </c>
      <c r="AL45" s="408"/>
      <c r="AM45" s="412" t="s">
        <v>16</v>
      </c>
      <c r="AN45" s="413">
        <v>203</v>
      </c>
      <c r="AO45" s="407">
        <v>9</v>
      </c>
      <c r="AP45" s="407">
        <v>2</v>
      </c>
      <c r="AQ45" s="407">
        <v>1</v>
      </c>
      <c r="AR45" s="407">
        <v>5</v>
      </c>
      <c r="AS45" s="407">
        <v>4</v>
      </c>
      <c r="AT45" s="407">
        <v>1</v>
      </c>
      <c r="AU45" s="407">
        <v>4</v>
      </c>
      <c r="AV45" s="407">
        <v>26</v>
      </c>
      <c r="AW45" s="407">
        <v>26</v>
      </c>
      <c r="AX45" s="407">
        <v>0</v>
      </c>
      <c r="AY45" s="407">
        <v>26</v>
      </c>
      <c r="AZ45" s="407">
        <v>2</v>
      </c>
      <c r="BA45" s="408"/>
      <c r="BB45" s="412" t="s">
        <v>16</v>
      </c>
      <c r="BC45" s="413">
        <v>203</v>
      </c>
      <c r="BD45" s="407">
        <v>43</v>
      </c>
      <c r="BE45" s="407">
        <v>5</v>
      </c>
      <c r="BF45" s="407">
        <v>0</v>
      </c>
      <c r="BG45" s="407">
        <v>2</v>
      </c>
      <c r="BH45" s="407">
        <v>50</v>
      </c>
      <c r="BI45" s="407">
        <v>26</v>
      </c>
      <c r="BJ45" s="407">
        <v>0</v>
      </c>
      <c r="BK45" s="407">
        <v>25</v>
      </c>
      <c r="BL45" s="408"/>
      <c r="BM45" s="412" t="s">
        <v>16</v>
      </c>
      <c r="BN45" s="413">
        <v>203</v>
      </c>
      <c r="BO45" s="407">
        <v>6</v>
      </c>
      <c r="BP45" s="407">
        <v>7</v>
      </c>
      <c r="BQ45" s="407">
        <v>5</v>
      </c>
      <c r="BR45" s="407">
        <v>7</v>
      </c>
      <c r="BS45" s="407">
        <v>6</v>
      </c>
      <c r="BT45" s="407">
        <v>5</v>
      </c>
      <c r="BU45" s="407">
        <v>5</v>
      </c>
      <c r="BV45" s="407">
        <v>3</v>
      </c>
      <c r="BW45" s="407">
        <v>3</v>
      </c>
      <c r="BX45" s="407">
        <v>2</v>
      </c>
      <c r="BY45" s="407">
        <v>0</v>
      </c>
      <c r="BZ45" s="407">
        <v>0</v>
      </c>
      <c r="CA45" s="407">
        <v>1</v>
      </c>
    </row>
    <row r="46" spans="1:79" s="133" customFormat="1" ht="13.8">
      <c r="A46" s="412" t="s">
        <v>17</v>
      </c>
      <c r="B46" s="413">
        <v>204</v>
      </c>
      <c r="C46" s="407">
        <v>706</v>
      </c>
      <c r="D46" s="407">
        <v>330</v>
      </c>
      <c r="E46" s="407">
        <v>172</v>
      </c>
      <c r="F46" s="407">
        <v>98</v>
      </c>
      <c r="G46" s="407">
        <v>35</v>
      </c>
      <c r="H46" s="407">
        <v>12</v>
      </c>
      <c r="I46" s="407">
        <v>191</v>
      </c>
      <c r="J46" s="407">
        <v>89</v>
      </c>
      <c r="K46" s="407">
        <v>159</v>
      </c>
      <c r="L46" s="407">
        <v>83</v>
      </c>
      <c r="M46" s="407">
        <v>17</v>
      </c>
      <c r="N46" s="407">
        <v>8</v>
      </c>
      <c r="O46" s="407">
        <v>199</v>
      </c>
      <c r="P46" s="407">
        <v>79</v>
      </c>
      <c r="Q46" s="407">
        <v>1479</v>
      </c>
      <c r="R46" s="407">
        <v>699</v>
      </c>
      <c r="S46" s="408"/>
      <c r="T46" s="412" t="s">
        <v>17</v>
      </c>
      <c r="U46" s="413">
        <v>204</v>
      </c>
      <c r="V46" s="407">
        <v>37</v>
      </c>
      <c r="W46" s="407">
        <v>20</v>
      </c>
      <c r="X46" s="407">
        <v>22</v>
      </c>
      <c r="Y46" s="407">
        <v>10</v>
      </c>
      <c r="Z46" s="407">
        <v>0</v>
      </c>
      <c r="AA46" s="407">
        <v>0</v>
      </c>
      <c r="AB46" s="407">
        <v>13</v>
      </c>
      <c r="AC46" s="407">
        <v>7</v>
      </c>
      <c r="AD46" s="407">
        <v>35</v>
      </c>
      <c r="AE46" s="407">
        <v>19</v>
      </c>
      <c r="AF46" s="407">
        <v>4</v>
      </c>
      <c r="AG46" s="407">
        <v>4</v>
      </c>
      <c r="AH46" s="407">
        <v>62</v>
      </c>
      <c r="AI46" s="407">
        <v>31</v>
      </c>
      <c r="AJ46" s="407">
        <v>173</v>
      </c>
      <c r="AK46" s="407">
        <v>91</v>
      </c>
      <c r="AL46" s="408"/>
      <c r="AM46" s="412" t="s">
        <v>17</v>
      </c>
      <c r="AN46" s="413">
        <v>204</v>
      </c>
      <c r="AO46" s="407">
        <v>11</v>
      </c>
      <c r="AP46" s="407">
        <v>4</v>
      </c>
      <c r="AQ46" s="407">
        <v>1</v>
      </c>
      <c r="AR46" s="407">
        <v>4</v>
      </c>
      <c r="AS46" s="407">
        <v>3</v>
      </c>
      <c r="AT46" s="407">
        <v>1</v>
      </c>
      <c r="AU46" s="407">
        <v>5</v>
      </c>
      <c r="AV46" s="407">
        <v>29</v>
      </c>
      <c r="AW46" s="407">
        <v>22</v>
      </c>
      <c r="AX46" s="407">
        <v>7</v>
      </c>
      <c r="AY46" s="407">
        <v>29</v>
      </c>
      <c r="AZ46" s="407">
        <v>2</v>
      </c>
      <c r="BA46" s="408"/>
      <c r="BB46" s="412" t="s">
        <v>17</v>
      </c>
      <c r="BC46" s="413">
        <v>204</v>
      </c>
      <c r="BD46" s="407">
        <v>39</v>
      </c>
      <c r="BE46" s="407">
        <v>12</v>
      </c>
      <c r="BF46" s="407">
        <v>0</v>
      </c>
      <c r="BG46" s="407">
        <v>1</v>
      </c>
      <c r="BH46" s="407">
        <v>52</v>
      </c>
      <c r="BI46" s="407">
        <v>27</v>
      </c>
      <c r="BJ46" s="407">
        <v>1</v>
      </c>
      <c r="BK46" s="407">
        <v>21</v>
      </c>
      <c r="BL46" s="408"/>
      <c r="BM46" s="412" t="s">
        <v>17</v>
      </c>
      <c r="BN46" s="413">
        <v>204</v>
      </c>
      <c r="BO46" s="407">
        <v>6</v>
      </c>
      <c r="BP46" s="407">
        <v>6</v>
      </c>
      <c r="BQ46" s="407">
        <v>4</v>
      </c>
      <c r="BR46" s="407">
        <v>8</v>
      </c>
      <c r="BS46" s="407">
        <v>8</v>
      </c>
      <c r="BT46" s="407">
        <v>8</v>
      </c>
      <c r="BU46" s="407">
        <v>7</v>
      </c>
      <c r="BV46" s="407">
        <v>3</v>
      </c>
      <c r="BW46" s="407">
        <v>4</v>
      </c>
      <c r="BX46" s="407">
        <v>0</v>
      </c>
      <c r="BY46" s="407">
        <v>0</v>
      </c>
      <c r="BZ46" s="407">
        <v>0</v>
      </c>
      <c r="CA46" s="407">
        <v>0</v>
      </c>
    </row>
    <row r="47" spans="1:79" s="133" customFormat="1" ht="13.8">
      <c r="A47" s="412" t="s">
        <v>18</v>
      </c>
      <c r="B47" s="413">
        <v>223</v>
      </c>
      <c r="C47" s="407">
        <v>342</v>
      </c>
      <c r="D47" s="407">
        <v>168</v>
      </c>
      <c r="E47" s="407">
        <v>101</v>
      </c>
      <c r="F47" s="407">
        <v>67</v>
      </c>
      <c r="G47" s="407">
        <v>15</v>
      </c>
      <c r="H47" s="407">
        <v>6</v>
      </c>
      <c r="I47" s="407">
        <v>38</v>
      </c>
      <c r="J47" s="407">
        <v>19</v>
      </c>
      <c r="K47" s="407">
        <v>101</v>
      </c>
      <c r="L47" s="407">
        <v>59</v>
      </c>
      <c r="M47" s="407">
        <v>9</v>
      </c>
      <c r="N47" s="407">
        <v>5</v>
      </c>
      <c r="O47" s="407">
        <v>27</v>
      </c>
      <c r="P47" s="407">
        <v>13</v>
      </c>
      <c r="Q47" s="407">
        <v>633</v>
      </c>
      <c r="R47" s="407">
        <v>337</v>
      </c>
      <c r="S47" s="408"/>
      <c r="T47" s="412" t="s">
        <v>18</v>
      </c>
      <c r="U47" s="413">
        <v>223</v>
      </c>
      <c r="V47" s="407">
        <v>51</v>
      </c>
      <c r="W47" s="407">
        <v>20</v>
      </c>
      <c r="X47" s="407">
        <v>7</v>
      </c>
      <c r="Y47" s="407">
        <v>2</v>
      </c>
      <c r="Z47" s="407">
        <v>3</v>
      </c>
      <c r="AA47" s="407">
        <v>1</v>
      </c>
      <c r="AB47" s="407">
        <v>5</v>
      </c>
      <c r="AC47" s="407">
        <v>2</v>
      </c>
      <c r="AD47" s="407">
        <v>20</v>
      </c>
      <c r="AE47" s="407">
        <v>12</v>
      </c>
      <c r="AF47" s="407">
        <v>4</v>
      </c>
      <c r="AG47" s="407">
        <v>2</v>
      </c>
      <c r="AH47" s="407">
        <v>5</v>
      </c>
      <c r="AI47" s="407">
        <v>3</v>
      </c>
      <c r="AJ47" s="407">
        <v>95</v>
      </c>
      <c r="AK47" s="407">
        <v>42</v>
      </c>
      <c r="AL47" s="408"/>
      <c r="AM47" s="412" t="s">
        <v>18</v>
      </c>
      <c r="AN47" s="413">
        <v>223</v>
      </c>
      <c r="AO47" s="407">
        <v>8</v>
      </c>
      <c r="AP47" s="407">
        <v>3</v>
      </c>
      <c r="AQ47" s="407">
        <v>1</v>
      </c>
      <c r="AR47" s="407">
        <v>1</v>
      </c>
      <c r="AS47" s="407">
        <v>3</v>
      </c>
      <c r="AT47" s="407">
        <v>1</v>
      </c>
      <c r="AU47" s="407">
        <v>1</v>
      </c>
      <c r="AV47" s="407">
        <v>18</v>
      </c>
      <c r="AW47" s="407">
        <v>10</v>
      </c>
      <c r="AX47" s="407">
        <v>2</v>
      </c>
      <c r="AY47" s="407">
        <v>12</v>
      </c>
      <c r="AZ47" s="407">
        <v>1</v>
      </c>
      <c r="BA47" s="408"/>
      <c r="BB47" s="412" t="s">
        <v>18</v>
      </c>
      <c r="BC47" s="413">
        <v>223</v>
      </c>
      <c r="BD47" s="407">
        <v>18</v>
      </c>
      <c r="BE47" s="407">
        <v>0</v>
      </c>
      <c r="BF47" s="407">
        <v>9</v>
      </c>
      <c r="BG47" s="407">
        <v>1</v>
      </c>
      <c r="BH47" s="407">
        <v>28</v>
      </c>
      <c r="BI47" s="407">
        <v>12</v>
      </c>
      <c r="BJ47" s="407">
        <v>0</v>
      </c>
      <c r="BK47" s="407">
        <v>6</v>
      </c>
      <c r="BL47" s="408"/>
      <c r="BM47" s="412" t="s">
        <v>18</v>
      </c>
      <c r="BN47" s="413">
        <v>223</v>
      </c>
      <c r="BO47" s="407">
        <v>4</v>
      </c>
      <c r="BP47" s="407">
        <v>2</v>
      </c>
      <c r="BQ47" s="407">
        <v>4</v>
      </c>
      <c r="BR47" s="407">
        <v>4</v>
      </c>
      <c r="BS47" s="407">
        <v>4</v>
      </c>
      <c r="BT47" s="407">
        <v>3</v>
      </c>
      <c r="BU47" s="407">
        <v>3</v>
      </c>
      <c r="BV47" s="407">
        <v>1</v>
      </c>
      <c r="BW47" s="407">
        <v>2</v>
      </c>
      <c r="BX47" s="407">
        <v>1</v>
      </c>
      <c r="BY47" s="407">
        <v>0</v>
      </c>
      <c r="BZ47" s="407">
        <v>0</v>
      </c>
      <c r="CA47" s="407">
        <v>0</v>
      </c>
    </row>
    <row r="48" spans="1:79" s="133" customFormat="1" ht="13.8">
      <c r="A48" s="414" t="s">
        <v>19</v>
      </c>
      <c r="B48" s="413"/>
      <c r="C48" s="407"/>
      <c r="D48" s="407"/>
      <c r="E48" s="407"/>
      <c r="F48" s="407"/>
      <c r="G48" s="407"/>
      <c r="H48" s="407"/>
      <c r="I48" s="407"/>
      <c r="J48" s="407"/>
      <c r="K48" s="407"/>
      <c r="L48" s="407"/>
      <c r="M48" s="407"/>
      <c r="N48" s="407"/>
      <c r="O48" s="407"/>
      <c r="P48" s="407"/>
      <c r="Q48" s="407"/>
      <c r="R48" s="407"/>
      <c r="S48" s="408"/>
      <c r="T48" s="414" t="s">
        <v>19</v>
      </c>
      <c r="U48" s="413"/>
      <c r="V48" s="407"/>
      <c r="W48" s="407"/>
      <c r="X48" s="407"/>
      <c r="Y48" s="407"/>
      <c r="Z48" s="407"/>
      <c r="AA48" s="407"/>
      <c r="AB48" s="407"/>
      <c r="AC48" s="407"/>
      <c r="AD48" s="407"/>
      <c r="AE48" s="407"/>
      <c r="AF48" s="407"/>
      <c r="AG48" s="407"/>
      <c r="AH48" s="407"/>
      <c r="AI48" s="407"/>
      <c r="AJ48" s="407"/>
      <c r="AK48" s="407"/>
      <c r="AL48" s="408"/>
      <c r="AM48" s="414" t="s">
        <v>19</v>
      </c>
      <c r="AN48" s="413"/>
      <c r="AO48" s="407"/>
      <c r="AP48" s="407"/>
      <c r="AQ48" s="407"/>
      <c r="AR48" s="407"/>
      <c r="AS48" s="407"/>
      <c r="AT48" s="407"/>
      <c r="AU48" s="407"/>
      <c r="AV48" s="407"/>
      <c r="AW48" s="407"/>
      <c r="AX48" s="407"/>
      <c r="AY48" s="407"/>
      <c r="AZ48" s="407"/>
      <c r="BA48" s="408"/>
      <c r="BB48" s="414" t="s">
        <v>19</v>
      </c>
      <c r="BC48" s="413"/>
      <c r="BD48" s="407"/>
      <c r="BE48" s="407"/>
      <c r="BF48" s="407"/>
      <c r="BG48" s="407"/>
      <c r="BH48" s="407"/>
      <c r="BI48" s="407"/>
      <c r="BJ48" s="407"/>
      <c r="BK48" s="407"/>
      <c r="BL48" s="408"/>
      <c r="BM48" s="414" t="s">
        <v>19</v>
      </c>
      <c r="BN48" s="413"/>
      <c r="BO48" s="407"/>
      <c r="BP48" s="407"/>
      <c r="BQ48" s="407"/>
      <c r="BR48" s="407"/>
      <c r="BS48" s="407"/>
      <c r="BT48" s="407"/>
      <c r="BU48" s="407"/>
      <c r="BV48" s="407"/>
      <c r="BW48" s="407"/>
      <c r="BX48" s="407"/>
      <c r="BY48" s="407"/>
      <c r="BZ48" s="407"/>
      <c r="CA48" s="407"/>
    </row>
    <row r="49" spans="1:79" s="133" customFormat="1" ht="13.8">
      <c r="A49" s="412" t="s">
        <v>20</v>
      </c>
      <c r="B49" s="413">
        <v>103</v>
      </c>
      <c r="C49" s="407">
        <v>650</v>
      </c>
      <c r="D49" s="407">
        <v>333</v>
      </c>
      <c r="E49" s="407">
        <v>203</v>
      </c>
      <c r="F49" s="407">
        <v>135</v>
      </c>
      <c r="G49" s="407">
        <v>184</v>
      </c>
      <c r="H49" s="407">
        <v>72</v>
      </c>
      <c r="I49" s="407">
        <v>156</v>
      </c>
      <c r="J49" s="407">
        <v>76</v>
      </c>
      <c r="K49" s="407">
        <v>206</v>
      </c>
      <c r="L49" s="407">
        <v>120</v>
      </c>
      <c r="M49" s="407">
        <v>70</v>
      </c>
      <c r="N49" s="407">
        <v>19</v>
      </c>
      <c r="O49" s="407">
        <v>257</v>
      </c>
      <c r="P49" s="407">
        <v>124</v>
      </c>
      <c r="Q49" s="407">
        <v>1726</v>
      </c>
      <c r="R49" s="407"/>
      <c r="S49" s="408"/>
      <c r="T49" s="412" t="s">
        <v>20</v>
      </c>
      <c r="U49" s="413">
        <v>103</v>
      </c>
      <c r="V49" s="407">
        <v>61</v>
      </c>
      <c r="W49" s="407">
        <v>29</v>
      </c>
      <c r="X49" s="407">
        <v>38</v>
      </c>
      <c r="Y49" s="407">
        <v>20</v>
      </c>
      <c r="Z49" s="407">
        <v>22</v>
      </c>
      <c r="AA49" s="407">
        <v>8</v>
      </c>
      <c r="AB49" s="407">
        <v>8</v>
      </c>
      <c r="AC49" s="407">
        <v>3</v>
      </c>
      <c r="AD49" s="407">
        <v>49</v>
      </c>
      <c r="AE49" s="407">
        <v>20</v>
      </c>
      <c r="AF49" s="407">
        <v>30</v>
      </c>
      <c r="AG49" s="407">
        <v>6</v>
      </c>
      <c r="AH49" s="407">
        <v>75</v>
      </c>
      <c r="AI49" s="407">
        <v>32</v>
      </c>
      <c r="AJ49" s="407">
        <v>283</v>
      </c>
      <c r="AK49" s="407">
        <v>118</v>
      </c>
      <c r="AL49" s="408"/>
      <c r="AM49" s="412" t="s">
        <v>20</v>
      </c>
      <c r="AN49" s="413">
        <v>103</v>
      </c>
      <c r="AO49" s="407">
        <v>14</v>
      </c>
      <c r="AP49" s="407">
        <v>4</v>
      </c>
      <c r="AQ49" s="407">
        <v>4</v>
      </c>
      <c r="AR49" s="407">
        <v>3</v>
      </c>
      <c r="AS49" s="407">
        <v>4</v>
      </c>
      <c r="AT49" s="407">
        <v>2</v>
      </c>
      <c r="AU49" s="407">
        <v>5</v>
      </c>
      <c r="AV49" s="407">
        <v>36</v>
      </c>
      <c r="AW49" s="407">
        <v>30</v>
      </c>
      <c r="AX49" s="407">
        <v>3</v>
      </c>
      <c r="AY49" s="407">
        <v>33</v>
      </c>
      <c r="AZ49" s="407">
        <v>4</v>
      </c>
      <c r="BA49" s="408"/>
      <c r="BB49" s="412" t="s">
        <v>20</v>
      </c>
      <c r="BC49" s="413">
        <v>103</v>
      </c>
      <c r="BD49" s="407">
        <v>71</v>
      </c>
      <c r="BE49" s="407">
        <v>9</v>
      </c>
      <c r="BF49" s="407">
        <v>0</v>
      </c>
      <c r="BG49" s="407">
        <v>0</v>
      </c>
      <c r="BH49" s="407">
        <v>80</v>
      </c>
      <c r="BI49" s="407">
        <v>51</v>
      </c>
      <c r="BJ49" s="407">
        <v>14</v>
      </c>
      <c r="BK49" s="407">
        <v>22</v>
      </c>
      <c r="BL49" s="408"/>
      <c r="BM49" s="412" t="s">
        <v>20</v>
      </c>
      <c r="BN49" s="413">
        <v>103</v>
      </c>
      <c r="BO49" s="407">
        <v>11</v>
      </c>
      <c r="BP49" s="407">
        <v>12</v>
      </c>
      <c r="BQ49" s="407">
        <v>10</v>
      </c>
      <c r="BR49" s="407">
        <v>11</v>
      </c>
      <c r="BS49" s="407">
        <v>9</v>
      </c>
      <c r="BT49" s="407">
        <v>8</v>
      </c>
      <c r="BU49" s="407">
        <v>9</v>
      </c>
      <c r="BV49" s="407">
        <v>4</v>
      </c>
      <c r="BW49" s="407">
        <v>6</v>
      </c>
      <c r="BX49" s="407">
        <v>1</v>
      </c>
      <c r="BY49" s="407">
        <v>0</v>
      </c>
      <c r="BZ49" s="407">
        <v>0</v>
      </c>
      <c r="CA49" s="407">
        <v>0</v>
      </c>
    </row>
    <row r="50" spans="1:79" s="133" customFormat="1" ht="13.8">
      <c r="A50" s="412" t="s">
        <v>21</v>
      </c>
      <c r="B50" s="413">
        <v>115</v>
      </c>
      <c r="C50" s="407">
        <v>175</v>
      </c>
      <c r="D50" s="407">
        <v>95</v>
      </c>
      <c r="E50" s="407">
        <v>30</v>
      </c>
      <c r="F50" s="407">
        <v>20</v>
      </c>
      <c r="G50" s="407">
        <v>19</v>
      </c>
      <c r="H50" s="407">
        <v>1</v>
      </c>
      <c r="I50" s="407">
        <v>56</v>
      </c>
      <c r="J50" s="407">
        <v>19</v>
      </c>
      <c r="K50" s="407">
        <v>57</v>
      </c>
      <c r="L50" s="407">
        <v>35</v>
      </c>
      <c r="M50" s="407">
        <v>22</v>
      </c>
      <c r="N50" s="407">
        <v>11</v>
      </c>
      <c r="O50" s="407">
        <v>33</v>
      </c>
      <c r="P50" s="407">
        <v>18</v>
      </c>
      <c r="Q50" s="407">
        <v>392</v>
      </c>
      <c r="R50" s="407">
        <v>199</v>
      </c>
      <c r="S50" s="408"/>
      <c r="T50" s="412" t="s">
        <v>21</v>
      </c>
      <c r="U50" s="413">
        <v>115</v>
      </c>
      <c r="V50" s="407">
        <v>28</v>
      </c>
      <c r="W50" s="407">
        <v>17</v>
      </c>
      <c r="X50" s="407">
        <v>1</v>
      </c>
      <c r="Y50" s="407">
        <v>1</v>
      </c>
      <c r="Z50" s="407">
        <v>2</v>
      </c>
      <c r="AA50" s="407">
        <v>0</v>
      </c>
      <c r="AB50" s="407">
        <v>15</v>
      </c>
      <c r="AC50" s="407">
        <v>7</v>
      </c>
      <c r="AD50" s="407">
        <v>12</v>
      </c>
      <c r="AE50" s="407">
        <v>8</v>
      </c>
      <c r="AF50" s="407">
        <v>0</v>
      </c>
      <c r="AG50" s="407">
        <v>0</v>
      </c>
      <c r="AH50" s="407">
        <v>13</v>
      </c>
      <c r="AI50" s="407">
        <v>4</v>
      </c>
      <c r="AJ50" s="407">
        <v>71</v>
      </c>
      <c r="AK50" s="407">
        <v>37</v>
      </c>
      <c r="AL50" s="408"/>
      <c r="AM50" s="412" t="s">
        <v>21</v>
      </c>
      <c r="AN50" s="413">
        <v>115</v>
      </c>
      <c r="AO50" s="407">
        <v>3</v>
      </c>
      <c r="AP50" s="407">
        <v>1</v>
      </c>
      <c r="AQ50" s="407">
        <v>1</v>
      </c>
      <c r="AR50" s="407">
        <v>1</v>
      </c>
      <c r="AS50" s="407">
        <v>1</v>
      </c>
      <c r="AT50" s="407">
        <v>1</v>
      </c>
      <c r="AU50" s="407">
        <v>1</v>
      </c>
      <c r="AV50" s="407">
        <v>9</v>
      </c>
      <c r="AW50" s="407">
        <v>8</v>
      </c>
      <c r="AX50" s="407">
        <v>0</v>
      </c>
      <c r="AY50" s="407">
        <v>8</v>
      </c>
      <c r="AZ50" s="407">
        <v>1</v>
      </c>
      <c r="BA50" s="408"/>
      <c r="BB50" s="412" t="s">
        <v>21</v>
      </c>
      <c r="BC50" s="413">
        <v>115</v>
      </c>
      <c r="BD50" s="407">
        <v>16</v>
      </c>
      <c r="BE50" s="407">
        <v>0</v>
      </c>
      <c r="BF50" s="407">
        <v>0</v>
      </c>
      <c r="BG50" s="407">
        <v>1</v>
      </c>
      <c r="BH50" s="407">
        <v>17</v>
      </c>
      <c r="BI50" s="407">
        <v>8</v>
      </c>
      <c r="BJ50" s="407">
        <v>0</v>
      </c>
      <c r="BK50" s="407">
        <v>4</v>
      </c>
      <c r="BL50" s="408"/>
      <c r="BM50" s="412" t="s">
        <v>21</v>
      </c>
      <c r="BN50" s="413">
        <v>115</v>
      </c>
      <c r="BO50" s="407">
        <v>2</v>
      </c>
      <c r="BP50" s="407">
        <v>2</v>
      </c>
      <c r="BQ50" s="407">
        <v>2</v>
      </c>
      <c r="BR50" s="407">
        <v>2</v>
      </c>
      <c r="BS50" s="407">
        <v>3</v>
      </c>
      <c r="BT50" s="407">
        <v>2</v>
      </c>
      <c r="BU50" s="407">
        <v>2</v>
      </c>
      <c r="BV50" s="407">
        <v>1</v>
      </c>
      <c r="BW50" s="407">
        <v>1</v>
      </c>
      <c r="BX50" s="407">
        <v>0</v>
      </c>
      <c r="BY50" s="407">
        <v>0</v>
      </c>
      <c r="BZ50" s="407">
        <v>0</v>
      </c>
      <c r="CA50" s="407">
        <v>0</v>
      </c>
    </row>
    <row r="51" spans="1:79" s="133" customFormat="1" ht="13.8">
      <c r="A51" s="412" t="s">
        <v>22</v>
      </c>
      <c r="B51" s="413">
        <v>107</v>
      </c>
      <c r="C51" s="407">
        <v>370</v>
      </c>
      <c r="D51" s="407">
        <v>186</v>
      </c>
      <c r="E51" s="407">
        <v>130</v>
      </c>
      <c r="F51" s="407">
        <v>78</v>
      </c>
      <c r="G51" s="407">
        <v>0</v>
      </c>
      <c r="H51" s="407">
        <v>0</v>
      </c>
      <c r="I51" s="407">
        <v>104</v>
      </c>
      <c r="J51" s="407">
        <v>45</v>
      </c>
      <c r="K51" s="407">
        <v>128</v>
      </c>
      <c r="L51" s="407">
        <v>77</v>
      </c>
      <c r="M51" s="407">
        <v>17</v>
      </c>
      <c r="N51" s="407">
        <v>3</v>
      </c>
      <c r="O51" s="407">
        <v>54</v>
      </c>
      <c r="P51" s="407">
        <v>18</v>
      </c>
      <c r="Q51" s="407">
        <v>803</v>
      </c>
      <c r="R51" s="407">
        <v>407</v>
      </c>
      <c r="S51" s="408"/>
      <c r="T51" s="412" t="s">
        <v>22</v>
      </c>
      <c r="U51" s="413">
        <v>107</v>
      </c>
      <c r="V51" s="407">
        <v>43</v>
      </c>
      <c r="W51" s="407">
        <v>19</v>
      </c>
      <c r="X51" s="407">
        <v>7</v>
      </c>
      <c r="Y51" s="407">
        <v>4</v>
      </c>
      <c r="Z51" s="407">
        <v>0</v>
      </c>
      <c r="AA51" s="407">
        <v>0</v>
      </c>
      <c r="AB51" s="407">
        <v>12</v>
      </c>
      <c r="AC51" s="407">
        <v>4</v>
      </c>
      <c r="AD51" s="407">
        <v>24</v>
      </c>
      <c r="AE51" s="407">
        <v>12</v>
      </c>
      <c r="AF51" s="407">
        <v>4</v>
      </c>
      <c r="AG51" s="407">
        <v>0</v>
      </c>
      <c r="AH51" s="407">
        <v>13</v>
      </c>
      <c r="AI51" s="407">
        <v>3</v>
      </c>
      <c r="AJ51" s="407">
        <v>103</v>
      </c>
      <c r="AK51" s="407">
        <v>42</v>
      </c>
      <c r="AL51" s="408"/>
      <c r="AM51" s="412" t="s">
        <v>22</v>
      </c>
      <c r="AN51" s="413">
        <v>107</v>
      </c>
      <c r="AO51" s="407">
        <v>8</v>
      </c>
      <c r="AP51" s="407">
        <v>3</v>
      </c>
      <c r="AQ51" s="407">
        <v>0</v>
      </c>
      <c r="AR51" s="407">
        <v>3</v>
      </c>
      <c r="AS51" s="407">
        <v>3</v>
      </c>
      <c r="AT51" s="407">
        <v>1</v>
      </c>
      <c r="AU51" s="407">
        <v>2</v>
      </c>
      <c r="AV51" s="407">
        <v>20</v>
      </c>
      <c r="AW51" s="407">
        <v>11</v>
      </c>
      <c r="AX51" s="407">
        <v>4</v>
      </c>
      <c r="AY51" s="407">
        <v>15</v>
      </c>
      <c r="AZ51" s="407">
        <v>2</v>
      </c>
      <c r="BA51" s="408"/>
      <c r="BB51" s="412" t="s">
        <v>22</v>
      </c>
      <c r="BC51" s="413">
        <v>107</v>
      </c>
      <c r="BD51" s="407">
        <v>27</v>
      </c>
      <c r="BE51" s="407">
        <v>5</v>
      </c>
      <c r="BF51" s="407">
        <v>0</v>
      </c>
      <c r="BG51" s="407">
        <v>0</v>
      </c>
      <c r="BH51" s="407">
        <v>32</v>
      </c>
      <c r="BI51" s="407">
        <v>14</v>
      </c>
      <c r="BJ51" s="407">
        <v>7</v>
      </c>
      <c r="BK51" s="407">
        <v>10</v>
      </c>
      <c r="BL51" s="408"/>
      <c r="BM51" s="412" t="s">
        <v>22</v>
      </c>
      <c r="BN51" s="413">
        <v>107</v>
      </c>
      <c r="BO51" s="407">
        <v>3</v>
      </c>
      <c r="BP51" s="407">
        <v>2</v>
      </c>
      <c r="BQ51" s="407">
        <v>4</v>
      </c>
      <c r="BR51" s="407">
        <v>5</v>
      </c>
      <c r="BS51" s="407">
        <v>4</v>
      </c>
      <c r="BT51" s="407">
        <v>4</v>
      </c>
      <c r="BU51" s="407">
        <v>4</v>
      </c>
      <c r="BV51" s="407">
        <v>2</v>
      </c>
      <c r="BW51" s="407">
        <v>3</v>
      </c>
      <c r="BX51" s="407">
        <v>1</v>
      </c>
      <c r="BY51" s="407">
        <v>0</v>
      </c>
      <c r="BZ51" s="407">
        <v>0</v>
      </c>
      <c r="CA51" s="407">
        <v>0</v>
      </c>
    </row>
    <row r="52" spans="1:79" s="133" customFormat="1" ht="13.8">
      <c r="A52" s="412" t="s">
        <v>23</v>
      </c>
      <c r="B52" s="413">
        <v>104</v>
      </c>
      <c r="C52" s="407">
        <v>186</v>
      </c>
      <c r="D52" s="407">
        <v>87</v>
      </c>
      <c r="E52" s="407">
        <v>59</v>
      </c>
      <c r="F52" s="407">
        <v>39</v>
      </c>
      <c r="G52" s="407">
        <v>0</v>
      </c>
      <c r="H52" s="407">
        <v>0</v>
      </c>
      <c r="I52" s="407">
        <v>70</v>
      </c>
      <c r="J52" s="407">
        <v>26</v>
      </c>
      <c r="K52" s="407">
        <v>68</v>
      </c>
      <c r="L52" s="407">
        <v>44</v>
      </c>
      <c r="M52" s="407">
        <v>0</v>
      </c>
      <c r="N52" s="407">
        <v>0</v>
      </c>
      <c r="O52" s="407">
        <v>61</v>
      </c>
      <c r="P52" s="407">
        <v>26</v>
      </c>
      <c r="Q52" s="407">
        <v>444</v>
      </c>
      <c r="R52" s="407">
        <v>222</v>
      </c>
      <c r="S52" s="408"/>
      <c r="T52" s="412" t="s">
        <v>23</v>
      </c>
      <c r="U52" s="413">
        <v>104</v>
      </c>
      <c r="V52" s="407">
        <v>7</v>
      </c>
      <c r="W52" s="407">
        <v>5</v>
      </c>
      <c r="X52" s="407">
        <v>5</v>
      </c>
      <c r="Y52" s="407">
        <v>2</v>
      </c>
      <c r="Z52" s="407">
        <v>0</v>
      </c>
      <c r="AA52" s="407">
        <v>0</v>
      </c>
      <c r="AB52" s="407">
        <v>4</v>
      </c>
      <c r="AC52" s="407">
        <v>3</v>
      </c>
      <c r="AD52" s="407">
        <v>9</v>
      </c>
      <c r="AE52" s="407">
        <v>4</v>
      </c>
      <c r="AF52" s="407">
        <v>0</v>
      </c>
      <c r="AG52" s="407">
        <v>0</v>
      </c>
      <c r="AH52" s="407">
        <v>15</v>
      </c>
      <c r="AI52" s="407">
        <v>7</v>
      </c>
      <c r="AJ52" s="407">
        <v>40</v>
      </c>
      <c r="AK52" s="407">
        <v>21</v>
      </c>
      <c r="AL52" s="408"/>
      <c r="AM52" s="412" t="s">
        <v>23</v>
      </c>
      <c r="AN52" s="413">
        <v>104</v>
      </c>
      <c r="AO52" s="407">
        <v>3</v>
      </c>
      <c r="AP52" s="407">
        <v>2</v>
      </c>
      <c r="AQ52" s="407">
        <v>0</v>
      </c>
      <c r="AR52" s="407">
        <v>2</v>
      </c>
      <c r="AS52" s="407">
        <v>2</v>
      </c>
      <c r="AT52" s="407">
        <v>0</v>
      </c>
      <c r="AU52" s="407">
        <v>2</v>
      </c>
      <c r="AV52" s="407">
        <v>11</v>
      </c>
      <c r="AW52" s="407">
        <v>10</v>
      </c>
      <c r="AX52" s="407">
        <v>1</v>
      </c>
      <c r="AY52" s="407">
        <v>11</v>
      </c>
      <c r="AZ52" s="407">
        <v>2</v>
      </c>
      <c r="BA52" s="408"/>
      <c r="BB52" s="412" t="s">
        <v>23</v>
      </c>
      <c r="BC52" s="413">
        <v>104</v>
      </c>
      <c r="BD52" s="407">
        <v>17</v>
      </c>
      <c r="BE52" s="407">
        <v>4</v>
      </c>
      <c r="BF52" s="407">
        <v>0</v>
      </c>
      <c r="BG52" s="407">
        <v>0</v>
      </c>
      <c r="BH52" s="407">
        <v>21</v>
      </c>
      <c r="BI52" s="407">
        <v>7</v>
      </c>
      <c r="BJ52" s="407">
        <v>0</v>
      </c>
      <c r="BK52" s="407">
        <v>6</v>
      </c>
      <c r="BL52" s="408"/>
      <c r="BM52" s="412" t="s">
        <v>23</v>
      </c>
      <c r="BN52" s="413">
        <v>104</v>
      </c>
      <c r="BO52" s="407">
        <v>2</v>
      </c>
      <c r="BP52" s="407">
        <v>4</v>
      </c>
      <c r="BQ52" s="407">
        <v>2</v>
      </c>
      <c r="BR52" s="407">
        <v>2</v>
      </c>
      <c r="BS52" s="407">
        <v>3</v>
      </c>
      <c r="BT52" s="407">
        <v>3</v>
      </c>
      <c r="BU52" s="407">
        <v>3</v>
      </c>
      <c r="BV52" s="407">
        <v>1</v>
      </c>
      <c r="BW52" s="407">
        <v>1</v>
      </c>
      <c r="BX52" s="407">
        <v>0</v>
      </c>
      <c r="BY52" s="407">
        <v>0</v>
      </c>
      <c r="BZ52" s="407">
        <v>0</v>
      </c>
      <c r="CA52" s="407">
        <v>0</v>
      </c>
    </row>
    <row r="53" spans="1:79" s="133" customFormat="1" ht="13.8">
      <c r="A53" s="412" t="s">
        <v>24</v>
      </c>
      <c r="B53" s="413">
        <v>117</v>
      </c>
      <c r="C53" s="407">
        <v>338</v>
      </c>
      <c r="D53" s="407">
        <v>178</v>
      </c>
      <c r="E53" s="407">
        <v>96</v>
      </c>
      <c r="F53" s="407">
        <v>72</v>
      </c>
      <c r="G53" s="407">
        <v>97</v>
      </c>
      <c r="H53" s="407">
        <v>16</v>
      </c>
      <c r="I53" s="407">
        <v>142</v>
      </c>
      <c r="J53" s="407">
        <v>54</v>
      </c>
      <c r="K53" s="407">
        <v>143</v>
      </c>
      <c r="L53" s="407">
        <v>97</v>
      </c>
      <c r="M53" s="407">
        <v>73</v>
      </c>
      <c r="N53" s="407">
        <v>18</v>
      </c>
      <c r="O53" s="407">
        <v>96</v>
      </c>
      <c r="P53" s="407">
        <v>57</v>
      </c>
      <c r="Q53" s="407">
        <v>985</v>
      </c>
      <c r="R53" s="407">
        <v>492</v>
      </c>
      <c r="S53" s="408"/>
      <c r="T53" s="412" t="s">
        <v>24</v>
      </c>
      <c r="U53" s="413">
        <v>117</v>
      </c>
      <c r="V53" s="407">
        <v>18</v>
      </c>
      <c r="W53" s="407">
        <v>12</v>
      </c>
      <c r="X53" s="407">
        <v>2</v>
      </c>
      <c r="Y53" s="407">
        <v>2</v>
      </c>
      <c r="Z53" s="407">
        <v>9</v>
      </c>
      <c r="AA53" s="407">
        <v>0</v>
      </c>
      <c r="AB53" s="407">
        <v>30</v>
      </c>
      <c r="AC53" s="407">
        <v>8</v>
      </c>
      <c r="AD53" s="407">
        <v>22</v>
      </c>
      <c r="AE53" s="407">
        <v>9</v>
      </c>
      <c r="AF53" s="407">
        <v>16</v>
      </c>
      <c r="AG53" s="407">
        <v>5</v>
      </c>
      <c r="AH53" s="407">
        <v>23</v>
      </c>
      <c r="AI53" s="407">
        <v>11</v>
      </c>
      <c r="AJ53" s="407">
        <v>120</v>
      </c>
      <c r="AK53" s="407">
        <v>47</v>
      </c>
      <c r="AL53" s="408"/>
      <c r="AM53" s="412" t="s">
        <v>24</v>
      </c>
      <c r="AN53" s="413">
        <v>117</v>
      </c>
      <c r="AO53" s="407">
        <v>9</v>
      </c>
      <c r="AP53" s="407">
        <v>3</v>
      </c>
      <c r="AQ53" s="407">
        <v>2</v>
      </c>
      <c r="AR53" s="407">
        <v>3</v>
      </c>
      <c r="AS53" s="407">
        <v>4</v>
      </c>
      <c r="AT53" s="407">
        <v>2</v>
      </c>
      <c r="AU53" s="407">
        <v>3</v>
      </c>
      <c r="AV53" s="407">
        <v>26</v>
      </c>
      <c r="AW53" s="407">
        <v>25</v>
      </c>
      <c r="AX53" s="407">
        <v>0</v>
      </c>
      <c r="AY53" s="407">
        <v>25</v>
      </c>
      <c r="AZ53" s="407">
        <v>2</v>
      </c>
      <c r="BA53" s="408"/>
      <c r="BB53" s="412" t="s">
        <v>24</v>
      </c>
      <c r="BC53" s="413">
        <v>117</v>
      </c>
      <c r="BD53" s="407">
        <v>70</v>
      </c>
      <c r="BE53" s="407">
        <v>0</v>
      </c>
      <c r="BF53" s="407">
        <v>0</v>
      </c>
      <c r="BG53" s="407">
        <v>0</v>
      </c>
      <c r="BH53" s="407">
        <v>70</v>
      </c>
      <c r="BI53" s="407">
        <v>37</v>
      </c>
      <c r="BJ53" s="407">
        <v>0</v>
      </c>
      <c r="BK53" s="407">
        <v>27</v>
      </c>
      <c r="BL53" s="408"/>
      <c r="BM53" s="412" t="s">
        <v>24</v>
      </c>
      <c r="BN53" s="413">
        <v>117</v>
      </c>
      <c r="BO53" s="407">
        <v>8</v>
      </c>
      <c r="BP53" s="407">
        <v>10</v>
      </c>
      <c r="BQ53" s="407">
        <v>6</v>
      </c>
      <c r="BR53" s="407">
        <v>9</v>
      </c>
      <c r="BS53" s="407">
        <v>10</v>
      </c>
      <c r="BT53" s="407">
        <v>11</v>
      </c>
      <c r="BU53" s="407">
        <v>6</v>
      </c>
      <c r="BV53" s="407">
        <v>5</v>
      </c>
      <c r="BW53" s="407">
        <v>5</v>
      </c>
      <c r="BX53" s="407">
        <v>0</v>
      </c>
      <c r="BY53" s="407">
        <v>0</v>
      </c>
      <c r="BZ53" s="407">
        <v>0</v>
      </c>
      <c r="CA53" s="407">
        <v>0</v>
      </c>
    </row>
    <row r="54" spans="1:79" s="133" customFormat="1" ht="13.8">
      <c r="A54" s="412" t="s">
        <v>25</v>
      </c>
      <c r="B54" s="413">
        <v>102</v>
      </c>
      <c r="C54" s="407">
        <v>452</v>
      </c>
      <c r="D54" s="407">
        <v>252</v>
      </c>
      <c r="E54" s="407">
        <v>91</v>
      </c>
      <c r="F54" s="407">
        <v>60</v>
      </c>
      <c r="G54" s="407">
        <v>131</v>
      </c>
      <c r="H54" s="407">
        <v>54</v>
      </c>
      <c r="I54" s="407">
        <v>151</v>
      </c>
      <c r="J54" s="407">
        <v>65</v>
      </c>
      <c r="K54" s="407">
        <v>167</v>
      </c>
      <c r="L54" s="407">
        <v>91</v>
      </c>
      <c r="M54" s="407">
        <v>90</v>
      </c>
      <c r="N54" s="407">
        <v>42</v>
      </c>
      <c r="O54" s="407">
        <v>116</v>
      </c>
      <c r="P54" s="407">
        <v>57</v>
      </c>
      <c r="Q54" s="407">
        <v>1198</v>
      </c>
      <c r="R54" s="407">
        <v>621</v>
      </c>
      <c r="S54" s="408"/>
      <c r="T54" s="412" t="s">
        <v>25</v>
      </c>
      <c r="U54" s="413">
        <v>102</v>
      </c>
      <c r="V54" s="407">
        <v>90</v>
      </c>
      <c r="W54" s="407">
        <v>37</v>
      </c>
      <c r="X54" s="407">
        <v>16</v>
      </c>
      <c r="Y54" s="407">
        <v>13</v>
      </c>
      <c r="Z54" s="407">
        <v>13</v>
      </c>
      <c r="AA54" s="407">
        <v>4</v>
      </c>
      <c r="AB54" s="407">
        <v>19</v>
      </c>
      <c r="AC54" s="407">
        <v>10</v>
      </c>
      <c r="AD54" s="407">
        <v>37</v>
      </c>
      <c r="AE54" s="407">
        <v>17</v>
      </c>
      <c r="AF54" s="407">
        <v>47</v>
      </c>
      <c r="AG54" s="407">
        <v>19</v>
      </c>
      <c r="AH54" s="407">
        <v>38</v>
      </c>
      <c r="AI54" s="407">
        <v>20</v>
      </c>
      <c r="AJ54" s="407">
        <v>260</v>
      </c>
      <c r="AK54" s="407">
        <v>120</v>
      </c>
      <c r="AL54" s="408"/>
      <c r="AM54" s="412" t="s">
        <v>25</v>
      </c>
      <c r="AN54" s="413">
        <v>102</v>
      </c>
      <c r="AO54" s="407">
        <v>8</v>
      </c>
      <c r="AP54" s="407">
        <v>3</v>
      </c>
      <c r="AQ54" s="407">
        <v>3</v>
      </c>
      <c r="AR54" s="407">
        <v>3</v>
      </c>
      <c r="AS54" s="407">
        <v>3</v>
      </c>
      <c r="AT54" s="407">
        <v>3</v>
      </c>
      <c r="AU54" s="407">
        <v>3</v>
      </c>
      <c r="AV54" s="407">
        <v>26</v>
      </c>
      <c r="AW54" s="407">
        <v>19</v>
      </c>
      <c r="AX54" s="407">
        <v>0</v>
      </c>
      <c r="AY54" s="407">
        <v>19</v>
      </c>
      <c r="AZ54" s="407">
        <v>2</v>
      </c>
      <c r="BA54" s="408"/>
      <c r="BB54" s="412" t="s">
        <v>25</v>
      </c>
      <c r="BC54" s="413">
        <v>102</v>
      </c>
      <c r="BD54" s="407">
        <v>62</v>
      </c>
      <c r="BE54" s="407">
        <v>6</v>
      </c>
      <c r="BF54" s="407">
        <v>1</v>
      </c>
      <c r="BG54" s="407">
        <v>0</v>
      </c>
      <c r="BH54" s="407">
        <v>69</v>
      </c>
      <c r="BI54" s="407">
        <v>39</v>
      </c>
      <c r="BJ54" s="407">
        <v>7</v>
      </c>
      <c r="BK54" s="407">
        <v>12</v>
      </c>
      <c r="BL54" s="408"/>
      <c r="BM54" s="412" t="s">
        <v>25</v>
      </c>
      <c r="BN54" s="413">
        <v>102</v>
      </c>
      <c r="BO54" s="407">
        <v>10</v>
      </c>
      <c r="BP54" s="407">
        <v>11</v>
      </c>
      <c r="BQ54" s="407">
        <v>6</v>
      </c>
      <c r="BR54" s="407">
        <v>7</v>
      </c>
      <c r="BS54" s="407">
        <v>8</v>
      </c>
      <c r="BT54" s="407">
        <v>8</v>
      </c>
      <c r="BU54" s="407">
        <v>8</v>
      </c>
      <c r="BV54" s="407">
        <v>4</v>
      </c>
      <c r="BW54" s="407">
        <v>3</v>
      </c>
      <c r="BX54" s="407">
        <v>0</v>
      </c>
      <c r="BY54" s="407">
        <v>2</v>
      </c>
      <c r="BZ54" s="407">
        <v>2</v>
      </c>
      <c r="CA54" s="407">
        <v>0</v>
      </c>
    </row>
    <row r="55" spans="1:79" s="133" customFormat="1" ht="13.8">
      <c r="A55" s="412" t="s">
        <v>26</v>
      </c>
      <c r="B55" s="413">
        <v>101</v>
      </c>
      <c r="C55" s="407">
        <v>2608</v>
      </c>
      <c r="D55" s="407">
        <v>1422</v>
      </c>
      <c r="E55" s="407">
        <v>945</v>
      </c>
      <c r="F55" s="407">
        <v>633</v>
      </c>
      <c r="G55" s="407">
        <v>840</v>
      </c>
      <c r="H55" s="407">
        <v>306</v>
      </c>
      <c r="I55" s="407">
        <v>1380</v>
      </c>
      <c r="J55" s="407">
        <v>694</v>
      </c>
      <c r="K55" s="407">
        <v>1481</v>
      </c>
      <c r="L55" s="407">
        <v>935</v>
      </c>
      <c r="M55" s="407">
        <v>801</v>
      </c>
      <c r="N55" s="407">
        <v>283</v>
      </c>
      <c r="O55" s="407">
        <v>1400</v>
      </c>
      <c r="P55" s="407">
        <v>613</v>
      </c>
      <c r="Q55" s="407">
        <v>9455</v>
      </c>
      <c r="R55" s="407">
        <v>4886</v>
      </c>
      <c r="S55" s="408"/>
      <c r="T55" s="412" t="s">
        <v>26</v>
      </c>
      <c r="U55" s="413">
        <v>101</v>
      </c>
      <c r="V55" s="407">
        <v>214</v>
      </c>
      <c r="W55" s="407">
        <v>104</v>
      </c>
      <c r="X55" s="407">
        <v>75</v>
      </c>
      <c r="Y55" s="407">
        <v>44</v>
      </c>
      <c r="Z55" s="407">
        <v>89</v>
      </c>
      <c r="AA55" s="407">
        <v>20</v>
      </c>
      <c r="AB55" s="407">
        <v>130</v>
      </c>
      <c r="AC55" s="407">
        <v>67</v>
      </c>
      <c r="AD55" s="407">
        <v>301</v>
      </c>
      <c r="AE55" s="407">
        <v>174</v>
      </c>
      <c r="AF55" s="407">
        <v>193</v>
      </c>
      <c r="AG55" s="407">
        <v>61</v>
      </c>
      <c r="AH55" s="407">
        <v>381</v>
      </c>
      <c r="AI55" s="407">
        <v>156</v>
      </c>
      <c r="AJ55" s="407">
        <v>1383</v>
      </c>
      <c r="AK55" s="407">
        <v>626</v>
      </c>
      <c r="AL55" s="408"/>
      <c r="AM55" s="412" t="s">
        <v>26</v>
      </c>
      <c r="AN55" s="413">
        <v>101</v>
      </c>
      <c r="AO55" s="407">
        <v>61</v>
      </c>
      <c r="AP55" s="407">
        <v>27</v>
      </c>
      <c r="AQ55" s="407">
        <v>21</v>
      </c>
      <c r="AR55" s="407">
        <v>31</v>
      </c>
      <c r="AS55" s="407">
        <v>38</v>
      </c>
      <c r="AT55" s="407">
        <v>20</v>
      </c>
      <c r="AU55" s="407">
        <v>35</v>
      </c>
      <c r="AV55" s="407">
        <v>233</v>
      </c>
      <c r="AW55" s="407">
        <v>228</v>
      </c>
      <c r="AX55" s="407">
        <v>0</v>
      </c>
      <c r="AY55" s="407">
        <v>228</v>
      </c>
      <c r="AZ55" s="407">
        <v>6</v>
      </c>
      <c r="BA55" s="408"/>
      <c r="BB55" s="412" t="s">
        <v>26</v>
      </c>
      <c r="BC55" s="413">
        <v>101</v>
      </c>
      <c r="BD55" s="407">
        <v>526</v>
      </c>
      <c r="BE55" s="407">
        <v>3</v>
      </c>
      <c r="BF55" s="407">
        <v>2</v>
      </c>
      <c r="BG55" s="407">
        <v>0</v>
      </c>
      <c r="BH55" s="407">
        <v>531</v>
      </c>
      <c r="BI55" s="407">
        <v>358</v>
      </c>
      <c r="BJ55" s="407">
        <v>66</v>
      </c>
      <c r="BK55" s="407">
        <v>116</v>
      </c>
      <c r="BL55" s="408"/>
      <c r="BM55" s="412" t="s">
        <v>26</v>
      </c>
      <c r="BN55" s="413">
        <v>101</v>
      </c>
      <c r="BO55" s="407">
        <v>60</v>
      </c>
      <c r="BP55" s="407">
        <v>63</v>
      </c>
      <c r="BQ55" s="407">
        <v>59</v>
      </c>
      <c r="BR55" s="407">
        <v>68</v>
      </c>
      <c r="BS55" s="407">
        <v>68</v>
      </c>
      <c r="BT55" s="407">
        <v>64</v>
      </c>
      <c r="BU55" s="407">
        <v>62</v>
      </c>
      <c r="BV55" s="407">
        <v>29</v>
      </c>
      <c r="BW55" s="407">
        <v>31</v>
      </c>
      <c r="BX55" s="407">
        <v>12</v>
      </c>
      <c r="BY55" s="407">
        <v>10</v>
      </c>
      <c r="BZ55" s="407">
        <v>4</v>
      </c>
      <c r="CA55" s="407">
        <v>3</v>
      </c>
    </row>
    <row r="56" spans="1:79" s="133" customFormat="1" ht="13.8">
      <c r="A56" s="412" t="s">
        <v>27</v>
      </c>
      <c r="B56" s="413">
        <v>106</v>
      </c>
      <c r="C56" s="407">
        <v>451</v>
      </c>
      <c r="D56" s="407">
        <v>244</v>
      </c>
      <c r="E56" s="407">
        <v>168</v>
      </c>
      <c r="F56" s="407">
        <v>113</v>
      </c>
      <c r="G56" s="407">
        <v>19</v>
      </c>
      <c r="H56" s="407">
        <v>6</v>
      </c>
      <c r="I56" s="407">
        <v>102</v>
      </c>
      <c r="J56" s="407">
        <v>41</v>
      </c>
      <c r="K56" s="407">
        <v>112</v>
      </c>
      <c r="L56" s="407">
        <v>75</v>
      </c>
      <c r="M56" s="407">
        <v>23</v>
      </c>
      <c r="N56" s="407">
        <v>8</v>
      </c>
      <c r="O56" s="407">
        <v>98</v>
      </c>
      <c r="P56" s="407">
        <v>47</v>
      </c>
      <c r="Q56" s="407">
        <v>973</v>
      </c>
      <c r="R56" s="407">
        <v>534</v>
      </c>
      <c r="S56" s="408"/>
      <c r="T56" s="412" t="s">
        <v>27</v>
      </c>
      <c r="U56" s="413">
        <v>106</v>
      </c>
      <c r="V56" s="407">
        <v>41</v>
      </c>
      <c r="W56" s="407">
        <v>28</v>
      </c>
      <c r="X56" s="407">
        <v>4</v>
      </c>
      <c r="Y56" s="407">
        <v>3</v>
      </c>
      <c r="Z56" s="407">
        <v>2</v>
      </c>
      <c r="AA56" s="407">
        <v>0</v>
      </c>
      <c r="AB56" s="407">
        <v>3</v>
      </c>
      <c r="AC56" s="407">
        <v>1</v>
      </c>
      <c r="AD56" s="407">
        <v>20</v>
      </c>
      <c r="AE56" s="407">
        <v>12</v>
      </c>
      <c r="AF56" s="407">
        <v>2</v>
      </c>
      <c r="AG56" s="407">
        <v>2</v>
      </c>
      <c r="AH56" s="407">
        <v>24</v>
      </c>
      <c r="AI56" s="407">
        <v>13</v>
      </c>
      <c r="AJ56" s="407">
        <v>96</v>
      </c>
      <c r="AK56" s="407">
        <v>59</v>
      </c>
      <c r="AL56" s="408"/>
      <c r="AM56" s="412" t="s">
        <v>27</v>
      </c>
      <c r="AN56" s="413">
        <v>106</v>
      </c>
      <c r="AO56" s="407">
        <v>10</v>
      </c>
      <c r="AP56" s="407">
        <v>4</v>
      </c>
      <c r="AQ56" s="407">
        <v>1</v>
      </c>
      <c r="AR56" s="407">
        <v>3</v>
      </c>
      <c r="AS56" s="407">
        <v>3</v>
      </c>
      <c r="AT56" s="407">
        <v>2</v>
      </c>
      <c r="AU56" s="407">
        <v>3</v>
      </c>
      <c r="AV56" s="407">
        <v>26</v>
      </c>
      <c r="AW56" s="407">
        <v>24</v>
      </c>
      <c r="AX56" s="407">
        <v>2</v>
      </c>
      <c r="AY56" s="407">
        <v>26</v>
      </c>
      <c r="AZ56" s="407">
        <v>4</v>
      </c>
      <c r="BA56" s="408"/>
      <c r="BB56" s="412" t="s">
        <v>27</v>
      </c>
      <c r="BC56" s="413">
        <v>106</v>
      </c>
      <c r="BD56" s="407">
        <v>45</v>
      </c>
      <c r="BE56" s="407">
        <v>5</v>
      </c>
      <c r="BF56" s="407">
        <v>0</v>
      </c>
      <c r="BG56" s="407">
        <v>0</v>
      </c>
      <c r="BH56" s="407">
        <v>50</v>
      </c>
      <c r="BI56" s="407">
        <v>20</v>
      </c>
      <c r="BJ56" s="407">
        <v>4</v>
      </c>
      <c r="BK56" s="407">
        <v>16</v>
      </c>
      <c r="BL56" s="408"/>
      <c r="BM56" s="412" t="s">
        <v>27</v>
      </c>
      <c r="BN56" s="413">
        <v>106</v>
      </c>
      <c r="BO56" s="407">
        <v>7</v>
      </c>
      <c r="BP56" s="407">
        <v>8</v>
      </c>
      <c r="BQ56" s="407">
        <v>4</v>
      </c>
      <c r="BR56" s="407">
        <v>7</v>
      </c>
      <c r="BS56" s="407">
        <v>6</v>
      </c>
      <c r="BT56" s="407">
        <v>6</v>
      </c>
      <c r="BU56" s="407">
        <v>7</v>
      </c>
      <c r="BV56" s="407">
        <v>3</v>
      </c>
      <c r="BW56" s="407">
        <v>3</v>
      </c>
      <c r="BX56" s="407">
        <v>0</v>
      </c>
      <c r="BY56" s="407">
        <v>0</v>
      </c>
      <c r="BZ56" s="407">
        <v>0</v>
      </c>
      <c r="CA56" s="407">
        <v>1</v>
      </c>
    </row>
    <row r="57" spans="1:79" s="133" customFormat="1" ht="13.8">
      <c r="A57" s="414" t="s">
        <v>28</v>
      </c>
      <c r="B57" s="413"/>
      <c r="C57" s="407"/>
      <c r="D57" s="407"/>
      <c r="E57" s="407"/>
      <c r="F57" s="407"/>
      <c r="G57" s="407"/>
      <c r="H57" s="407"/>
      <c r="I57" s="407"/>
      <c r="J57" s="407"/>
      <c r="K57" s="407"/>
      <c r="L57" s="407"/>
      <c r="M57" s="407"/>
      <c r="N57" s="407"/>
      <c r="O57" s="407"/>
      <c r="P57" s="407"/>
      <c r="Q57" s="407"/>
      <c r="R57" s="407"/>
      <c r="S57" s="408"/>
      <c r="T57" s="414" t="s">
        <v>28</v>
      </c>
      <c r="U57" s="413"/>
      <c r="V57" s="407"/>
      <c r="W57" s="407"/>
      <c r="X57" s="407"/>
      <c r="Y57" s="407"/>
      <c r="Z57" s="407"/>
      <c r="AA57" s="407"/>
      <c r="AB57" s="407"/>
      <c r="AC57" s="407"/>
      <c r="AD57" s="407"/>
      <c r="AE57" s="407"/>
      <c r="AF57" s="407"/>
      <c r="AG57" s="407"/>
      <c r="AH57" s="407"/>
      <c r="AI57" s="407"/>
      <c r="AJ57" s="407"/>
      <c r="AK57" s="407"/>
      <c r="AL57" s="408"/>
      <c r="AM57" s="414" t="s">
        <v>28</v>
      </c>
      <c r="AN57" s="413"/>
      <c r="AO57" s="407"/>
      <c r="AP57" s="407"/>
      <c r="AQ57" s="407"/>
      <c r="AR57" s="407"/>
      <c r="AS57" s="407"/>
      <c r="AT57" s="407"/>
      <c r="AU57" s="407"/>
      <c r="AV57" s="407"/>
      <c r="AW57" s="407"/>
      <c r="AX57" s="407"/>
      <c r="AY57" s="407"/>
      <c r="AZ57" s="407"/>
      <c r="BA57" s="408"/>
      <c r="BB57" s="414" t="s">
        <v>28</v>
      </c>
      <c r="BC57" s="413"/>
      <c r="BD57" s="407"/>
      <c r="BE57" s="407"/>
      <c r="BF57" s="407"/>
      <c r="BG57" s="407"/>
      <c r="BH57" s="407"/>
      <c r="BI57" s="407"/>
      <c r="BJ57" s="407"/>
      <c r="BK57" s="407"/>
      <c r="BL57" s="408"/>
      <c r="BM57" s="414" t="s">
        <v>28</v>
      </c>
      <c r="BN57" s="413"/>
      <c r="BO57" s="407"/>
      <c r="BP57" s="407"/>
      <c r="BQ57" s="407"/>
      <c r="BR57" s="407"/>
      <c r="BS57" s="407"/>
      <c r="BT57" s="407"/>
      <c r="BU57" s="407"/>
      <c r="BV57" s="407"/>
      <c r="BW57" s="407"/>
      <c r="BX57" s="407"/>
      <c r="BY57" s="407"/>
      <c r="BZ57" s="407"/>
      <c r="CA57" s="407"/>
    </row>
    <row r="58" spans="1:79" s="133" customFormat="1" ht="13.8">
      <c r="A58" s="412" t="s">
        <v>29</v>
      </c>
      <c r="B58" s="413">
        <v>305</v>
      </c>
      <c r="C58" s="407">
        <v>528</v>
      </c>
      <c r="D58" s="407">
        <v>225</v>
      </c>
      <c r="E58" s="407">
        <v>192</v>
      </c>
      <c r="F58" s="407">
        <v>108</v>
      </c>
      <c r="G58" s="407">
        <v>34</v>
      </c>
      <c r="H58" s="407">
        <v>3</v>
      </c>
      <c r="I58" s="407">
        <v>135</v>
      </c>
      <c r="J58" s="407">
        <v>37</v>
      </c>
      <c r="K58" s="407">
        <v>261</v>
      </c>
      <c r="L58" s="407">
        <v>131</v>
      </c>
      <c r="M58" s="407">
        <v>15</v>
      </c>
      <c r="N58" s="407">
        <v>2</v>
      </c>
      <c r="O58" s="407">
        <v>112</v>
      </c>
      <c r="P58" s="407">
        <v>40</v>
      </c>
      <c r="Q58" s="407">
        <v>1277</v>
      </c>
      <c r="R58" s="407">
        <v>546</v>
      </c>
      <c r="S58" s="408"/>
      <c r="T58" s="412" t="s">
        <v>29</v>
      </c>
      <c r="U58" s="413">
        <v>305</v>
      </c>
      <c r="V58" s="407">
        <v>45</v>
      </c>
      <c r="W58" s="407">
        <v>21</v>
      </c>
      <c r="X58" s="407">
        <v>1</v>
      </c>
      <c r="Y58" s="407">
        <v>0</v>
      </c>
      <c r="Z58" s="407">
        <v>1</v>
      </c>
      <c r="AA58" s="407">
        <v>0</v>
      </c>
      <c r="AB58" s="407">
        <v>8</v>
      </c>
      <c r="AC58" s="407">
        <v>0</v>
      </c>
      <c r="AD58" s="407">
        <v>39</v>
      </c>
      <c r="AE58" s="407">
        <v>19</v>
      </c>
      <c r="AF58" s="407">
        <v>9</v>
      </c>
      <c r="AG58" s="407">
        <v>2</v>
      </c>
      <c r="AH58" s="407">
        <v>20</v>
      </c>
      <c r="AI58" s="407">
        <v>8</v>
      </c>
      <c r="AJ58" s="407">
        <v>123</v>
      </c>
      <c r="AK58" s="407">
        <v>50</v>
      </c>
      <c r="AL58" s="408"/>
      <c r="AM58" s="412" t="s">
        <v>29</v>
      </c>
      <c r="AN58" s="413">
        <v>305</v>
      </c>
      <c r="AO58" s="407">
        <v>6</v>
      </c>
      <c r="AP58" s="407">
        <v>3</v>
      </c>
      <c r="AQ58" s="407">
        <v>1</v>
      </c>
      <c r="AR58" s="407">
        <v>2</v>
      </c>
      <c r="AS58" s="407">
        <v>3</v>
      </c>
      <c r="AT58" s="407">
        <v>1</v>
      </c>
      <c r="AU58" s="407">
        <v>2</v>
      </c>
      <c r="AV58" s="407">
        <v>18</v>
      </c>
      <c r="AW58" s="407">
        <v>13</v>
      </c>
      <c r="AX58" s="407">
        <v>1</v>
      </c>
      <c r="AY58" s="407">
        <v>14</v>
      </c>
      <c r="AZ58" s="407">
        <v>1</v>
      </c>
      <c r="BA58" s="408"/>
      <c r="BB58" s="412" t="s">
        <v>29</v>
      </c>
      <c r="BC58" s="413">
        <v>305</v>
      </c>
      <c r="BD58" s="407">
        <v>23</v>
      </c>
      <c r="BE58" s="407">
        <v>7</v>
      </c>
      <c r="BF58" s="407">
        <v>0</v>
      </c>
      <c r="BG58" s="407">
        <v>0</v>
      </c>
      <c r="BH58" s="407">
        <v>30</v>
      </c>
      <c r="BI58" s="407">
        <v>9</v>
      </c>
      <c r="BJ58" s="407">
        <v>10</v>
      </c>
      <c r="BK58" s="407">
        <v>1</v>
      </c>
      <c r="BL58" s="408"/>
      <c r="BM58" s="412" t="s">
        <v>29</v>
      </c>
      <c r="BN58" s="413">
        <v>305</v>
      </c>
      <c r="BO58" s="407">
        <v>3</v>
      </c>
      <c r="BP58" s="407">
        <v>3</v>
      </c>
      <c r="BQ58" s="407">
        <v>4</v>
      </c>
      <c r="BR58" s="407">
        <v>4</v>
      </c>
      <c r="BS58" s="407">
        <v>3</v>
      </c>
      <c r="BT58" s="407">
        <v>4</v>
      </c>
      <c r="BU58" s="407">
        <v>4</v>
      </c>
      <c r="BV58" s="407">
        <v>3</v>
      </c>
      <c r="BW58" s="407">
        <v>2</v>
      </c>
      <c r="BX58" s="407">
        <v>0</v>
      </c>
      <c r="BY58" s="407">
        <v>0</v>
      </c>
      <c r="BZ58" s="407">
        <v>0</v>
      </c>
      <c r="CA58" s="407">
        <v>0</v>
      </c>
    </row>
    <row r="59" spans="1:79" s="133" customFormat="1" ht="13.8">
      <c r="A59" s="412" t="s">
        <v>30</v>
      </c>
      <c r="B59" s="413">
        <v>304</v>
      </c>
      <c r="C59" s="407">
        <v>136</v>
      </c>
      <c r="D59" s="407">
        <v>51</v>
      </c>
      <c r="E59" s="407">
        <v>67</v>
      </c>
      <c r="F59" s="407">
        <v>31</v>
      </c>
      <c r="G59" s="407">
        <v>0</v>
      </c>
      <c r="H59" s="407">
        <v>0</v>
      </c>
      <c r="I59" s="407">
        <v>61</v>
      </c>
      <c r="J59" s="407">
        <v>10</v>
      </c>
      <c r="K59" s="407">
        <v>33</v>
      </c>
      <c r="L59" s="407">
        <v>18</v>
      </c>
      <c r="M59" s="407">
        <v>0</v>
      </c>
      <c r="N59" s="407">
        <v>0</v>
      </c>
      <c r="O59" s="407">
        <v>24</v>
      </c>
      <c r="P59" s="407">
        <v>8</v>
      </c>
      <c r="Q59" s="407">
        <v>321</v>
      </c>
      <c r="R59" s="407">
        <v>118</v>
      </c>
      <c r="S59" s="408"/>
      <c r="T59" s="412" t="s">
        <v>30</v>
      </c>
      <c r="U59" s="413">
        <v>304</v>
      </c>
      <c r="V59" s="407">
        <v>26</v>
      </c>
      <c r="W59" s="407">
        <v>12</v>
      </c>
      <c r="X59" s="407">
        <v>2</v>
      </c>
      <c r="Y59" s="407">
        <v>1</v>
      </c>
      <c r="Z59" s="407">
        <v>0</v>
      </c>
      <c r="AA59" s="407">
        <v>0</v>
      </c>
      <c r="AB59" s="407">
        <v>23</v>
      </c>
      <c r="AC59" s="407">
        <v>5</v>
      </c>
      <c r="AD59" s="407">
        <v>1</v>
      </c>
      <c r="AE59" s="407">
        <v>0</v>
      </c>
      <c r="AF59" s="407">
        <v>0</v>
      </c>
      <c r="AG59" s="407">
        <v>0</v>
      </c>
      <c r="AH59" s="407">
        <v>3</v>
      </c>
      <c r="AI59" s="407">
        <v>1</v>
      </c>
      <c r="AJ59" s="407">
        <v>55</v>
      </c>
      <c r="AK59" s="407">
        <v>19</v>
      </c>
      <c r="AL59" s="408"/>
      <c r="AM59" s="412" t="s">
        <v>30</v>
      </c>
      <c r="AN59" s="413">
        <v>304</v>
      </c>
      <c r="AO59" s="407">
        <v>3</v>
      </c>
      <c r="AP59" s="407">
        <v>2</v>
      </c>
      <c r="AQ59" s="407">
        <v>0</v>
      </c>
      <c r="AR59" s="407">
        <v>2</v>
      </c>
      <c r="AS59" s="407">
        <v>1</v>
      </c>
      <c r="AT59" s="407">
        <v>0</v>
      </c>
      <c r="AU59" s="407">
        <v>1</v>
      </c>
      <c r="AV59" s="407">
        <v>9</v>
      </c>
      <c r="AW59" s="407">
        <v>9</v>
      </c>
      <c r="AX59" s="407">
        <v>0</v>
      </c>
      <c r="AY59" s="407">
        <v>9</v>
      </c>
      <c r="AZ59" s="407">
        <v>1</v>
      </c>
      <c r="BA59" s="408"/>
      <c r="BB59" s="412" t="s">
        <v>30</v>
      </c>
      <c r="BC59" s="413">
        <v>304</v>
      </c>
      <c r="BD59" s="407">
        <v>12</v>
      </c>
      <c r="BE59" s="407">
        <v>3</v>
      </c>
      <c r="BF59" s="407">
        <v>0</v>
      </c>
      <c r="BG59" s="407">
        <v>0</v>
      </c>
      <c r="BH59" s="407">
        <v>15</v>
      </c>
      <c r="BI59" s="407">
        <v>6</v>
      </c>
      <c r="BJ59" s="407">
        <v>1</v>
      </c>
      <c r="BK59" s="407">
        <v>6</v>
      </c>
      <c r="BL59" s="408"/>
      <c r="BM59" s="412" t="s">
        <v>30</v>
      </c>
      <c r="BN59" s="413">
        <v>304</v>
      </c>
      <c r="BO59" s="407">
        <v>1</v>
      </c>
      <c r="BP59" s="407">
        <v>2</v>
      </c>
      <c r="BQ59" s="407">
        <v>1</v>
      </c>
      <c r="BR59" s="407">
        <v>2</v>
      </c>
      <c r="BS59" s="407">
        <v>2</v>
      </c>
      <c r="BT59" s="407">
        <v>2</v>
      </c>
      <c r="BU59" s="407">
        <v>2</v>
      </c>
      <c r="BV59" s="407">
        <v>2</v>
      </c>
      <c r="BW59" s="407">
        <v>1</v>
      </c>
      <c r="BX59" s="407">
        <v>0</v>
      </c>
      <c r="BY59" s="407">
        <v>0</v>
      </c>
      <c r="BZ59" s="407">
        <v>0</v>
      </c>
      <c r="CA59" s="407">
        <v>0</v>
      </c>
    </row>
    <row r="60" spans="1:79" s="133" customFormat="1" ht="13.8">
      <c r="A60" s="412" t="s">
        <v>31</v>
      </c>
      <c r="B60" s="413">
        <v>303</v>
      </c>
      <c r="C60" s="407">
        <v>139</v>
      </c>
      <c r="D60" s="407">
        <v>30</v>
      </c>
      <c r="E60" s="407">
        <v>45</v>
      </c>
      <c r="F60" s="407">
        <v>18</v>
      </c>
      <c r="G60" s="407">
        <v>23</v>
      </c>
      <c r="H60" s="407">
        <v>4</v>
      </c>
      <c r="I60" s="407">
        <v>53</v>
      </c>
      <c r="J60" s="407">
        <v>21</v>
      </c>
      <c r="K60" s="407">
        <v>39</v>
      </c>
      <c r="L60" s="407">
        <v>24</v>
      </c>
      <c r="M60" s="407">
        <v>12</v>
      </c>
      <c r="N60" s="407">
        <v>0</v>
      </c>
      <c r="O60" s="407">
        <v>51</v>
      </c>
      <c r="P60" s="407">
        <v>23</v>
      </c>
      <c r="Q60" s="407">
        <v>362</v>
      </c>
      <c r="R60" s="407">
        <v>120</v>
      </c>
      <c r="S60" s="408"/>
      <c r="T60" s="412" t="s">
        <v>31</v>
      </c>
      <c r="U60" s="413">
        <v>303</v>
      </c>
      <c r="V60" s="407">
        <v>8</v>
      </c>
      <c r="W60" s="407">
        <v>2</v>
      </c>
      <c r="X60" s="407">
        <v>3</v>
      </c>
      <c r="Y60" s="407">
        <v>2</v>
      </c>
      <c r="Z60" s="407">
        <v>9</v>
      </c>
      <c r="AA60" s="407">
        <v>3</v>
      </c>
      <c r="AB60" s="407">
        <v>4</v>
      </c>
      <c r="AC60" s="407">
        <v>1</v>
      </c>
      <c r="AD60" s="407">
        <v>1</v>
      </c>
      <c r="AE60" s="407">
        <v>1</v>
      </c>
      <c r="AF60" s="407">
        <v>4</v>
      </c>
      <c r="AG60" s="407">
        <v>0</v>
      </c>
      <c r="AH60" s="407">
        <v>24</v>
      </c>
      <c r="AI60" s="407">
        <v>10</v>
      </c>
      <c r="AJ60" s="407">
        <v>53</v>
      </c>
      <c r="AK60" s="407">
        <v>19</v>
      </c>
      <c r="AL60" s="408"/>
      <c r="AM60" s="412" t="s">
        <v>31</v>
      </c>
      <c r="AN60" s="413">
        <v>303</v>
      </c>
      <c r="AO60" s="407">
        <v>3</v>
      </c>
      <c r="AP60" s="407">
        <v>1</v>
      </c>
      <c r="AQ60" s="407">
        <v>1</v>
      </c>
      <c r="AR60" s="407">
        <v>1</v>
      </c>
      <c r="AS60" s="407">
        <v>1</v>
      </c>
      <c r="AT60" s="407">
        <v>1</v>
      </c>
      <c r="AU60" s="407">
        <v>1</v>
      </c>
      <c r="AV60" s="407">
        <v>9</v>
      </c>
      <c r="AW60" s="407">
        <v>7</v>
      </c>
      <c r="AX60" s="407">
        <v>2</v>
      </c>
      <c r="AY60" s="407">
        <v>9</v>
      </c>
      <c r="AZ60" s="407">
        <v>1</v>
      </c>
      <c r="BA60" s="408"/>
      <c r="BB60" s="412" t="s">
        <v>31</v>
      </c>
      <c r="BC60" s="413">
        <v>303</v>
      </c>
      <c r="BD60" s="407">
        <v>21</v>
      </c>
      <c r="BE60" s="407">
        <v>1</v>
      </c>
      <c r="BF60" s="407">
        <v>0</v>
      </c>
      <c r="BG60" s="407">
        <v>0</v>
      </c>
      <c r="BH60" s="407">
        <v>22</v>
      </c>
      <c r="BI60" s="407">
        <v>5</v>
      </c>
      <c r="BJ60" s="407">
        <v>2</v>
      </c>
      <c r="BK60" s="407">
        <v>11</v>
      </c>
      <c r="BL60" s="408"/>
      <c r="BM60" s="412" t="s">
        <v>31</v>
      </c>
      <c r="BN60" s="413">
        <v>303</v>
      </c>
      <c r="BO60" s="407">
        <v>3</v>
      </c>
      <c r="BP60" s="407">
        <v>4</v>
      </c>
      <c r="BQ60" s="407">
        <v>2</v>
      </c>
      <c r="BR60" s="407">
        <v>3</v>
      </c>
      <c r="BS60" s="407">
        <v>3</v>
      </c>
      <c r="BT60" s="407">
        <v>3</v>
      </c>
      <c r="BU60" s="407">
        <v>4</v>
      </c>
      <c r="BV60" s="407">
        <v>1</v>
      </c>
      <c r="BW60" s="407">
        <v>0</v>
      </c>
      <c r="BX60" s="407">
        <v>0</v>
      </c>
      <c r="BY60" s="407">
        <v>0</v>
      </c>
      <c r="BZ60" s="407">
        <v>0</v>
      </c>
      <c r="CA60" s="407">
        <v>0</v>
      </c>
    </row>
    <row r="61" spans="1:79" s="133" customFormat="1" ht="13.8">
      <c r="A61" s="412" t="s">
        <v>176</v>
      </c>
      <c r="B61" s="413">
        <v>302</v>
      </c>
      <c r="C61" s="407">
        <v>92</v>
      </c>
      <c r="D61" s="407">
        <v>49</v>
      </c>
      <c r="E61" s="407">
        <v>44</v>
      </c>
      <c r="F61" s="407">
        <v>19</v>
      </c>
      <c r="G61" s="407">
        <v>0</v>
      </c>
      <c r="H61" s="407">
        <v>0</v>
      </c>
      <c r="I61" s="407">
        <v>30</v>
      </c>
      <c r="J61" s="407">
        <v>10</v>
      </c>
      <c r="K61" s="407">
        <v>55</v>
      </c>
      <c r="L61" s="407">
        <v>29</v>
      </c>
      <c r="M61" s="407">
        <v>0</v>
      </c>
      <c r="N61" s="407">
        <v>0</v>
      </c>
      <c r="O61" s="407">
        <v>10</v>
      </c>
      <c r="P61" s="407">
        <v>2</v>
      </c>
      <c r="Q61" s="407">
        <v>231</v>
      </c>
      <c r="R61" s="407">
        <v>109</v>
      </c>
      <c r="S61" s="408"/>
      <c r="T61" s="412" t="s">
        <v>176</v>
      </c>
      <c r="U61" s="413">
        <v>302</v>
      </c>
      <c r="V61" s="407">
        <v>24</v>
      </c>
      <c r="W61" s="407">
        <v>12</v>
      </c>
      <c r="X61" s="407">
        <v>9</v>
      </c>
      <c r="Y61" s="407">
        <v>5</v>
      </c>
      <c r="Z61" s="407">
        <v>0</v>
      </c>
      <c r="AA61" s="407">
        <v>0</v>
      </c>
      <c r="AB61" s="407">
        <v>4</v>
      </c>
      <c r="AC61" s="407">
        <v>0</v>
      </c>
      <c r="AD61" s="407">
        <v>24</v>
      </c>
      <c r="AE61" s="407">
        <v>12</v>
      </c>
      <c r="AF61" s="407">
        <v>0</v>
      </c>
      <c r="AG61" s="407">
        <v>0</v>
      </c>
      <c r="AH61" s="407">
        <v>1</v>
      </c>
      <c r="AI61" s="407">
        <v>1</v>
      </c>
      <c r="AJ61" s="407">
        <v>62</v>
      </c>
      <c r="AK61" s="407">
        <v>30</v>
      </c>
      <c r="AL61" s="408"/>
      <c r="AM61" s="412" t="s">
        <v>176</v>
      </c>
      <c r="AN61" s="413">
        <v>302</v>
      </c>
      <c r="AO61" s="407">
        <v>2</v>
      </c>
      <c r="AP61" s="407">
        <v>1</v>
      </c>
      <c r="AQ61" s="407">
        <v>0</v>
      </c>
      <c r="AR61" s="407">
        <v>1</v>
      </c>
      <c r="AS61" s="407">
        <v>1</v>
      </c>
      <c r="AT61" s="407">
        <v>0</v>
      </c>
      <c r="AU61" s="407">
        <v>1</v>
      </c>
      <c r="AV61" s="407">
        <v>6</v>
      </c>
      <c r="AW61" s="407">
        <v>6</v>
      </c>
      <c r="AX61" s="407">
        <v>0</v>
      </c>
      <c r="AY61" s="407">
        <v>6</v>
      </c>
      <c r="AZ61" s="407">
        <v>1</v>
      </c>
      <c r="BA61" s="408"/>
      <c r="BB61" s="412" t="s">
        <v>176</v>
      </c>
      <c r="BC61" s="413">
        <v>302</v>
      </c>
      <c r="BD61" s="407">
        <v>10</v>
      </c>
      <c r="BE61" s="407">
        <v>0</v>
      </c>
      <c r="BF61" s="407">
        <v>0</v>
      </c>
      <c r="BG61" s="407">
        <v>1</v>
      </c>
      <c r="BH61" s="407">
        <v>11</v>
      </c>
      <c r="BI61" s="407">
        <v>6</v>
      </c>
      <c r="BJ61" s="407">
        <v>0</v>
      </c>
      <c r="BK61" s="407">
        <v>4</v>
      </c>
      <c r="BL61" s="408"/>
      <c r="BM61" s="412" t="s">
        <v>176</v>
      </c>
      <c r="BN61" s="413">
        <v>302</v>
      </c>
      <c r="BO61" s="407">
        <v>1</v>
      </c>
      <c r="BP61" s="407">
        <v>1</v>
      </c>
      <c r="BQ61" s="407">
        <v>1</v>
      </c>
      <c r="BR61" s="407">
        <v>2</v>
      </c>
      <c r="BS61" s="407">
        <v>1</v>
      </c>
      <c r="BT61" s="407">
        <v>2</v>
      </c>
      <c r="BU61" s="407">
        <v>1</v>
      </c>
      <c r="BV61" s="407">
        <v>1</v>
      </c>
      <c r="BW61" s="407">
        <v>1</v>
      </c>
      <c r="BX61" s="407">
        <v>0</v>
      </c>
      <c r="BY61" s="407">
        <v>0</v>
      </c>
      <c r="BZ61" s="407">
        <v>0</v>
      </c>
      <c r="CA61" s="407">
        <v>0</v>
      </c>
    </row>
    <row r="62" spans="1:79" s="133" customFormat="1" ht="13.8">
      <c r="A62" s="412" t="s">
        <v>33</v>
      </c>
      <c r="B62" s="413">
        <v>318</v>
      </c>
      <c r="C62" s="407">
        <v>156</v>
      </c>
      <c r="D62" s="407">
        <v>60</v>
      </c>
      <c r="E62" s="407">
        <v>59</v>
      </c>
      <c r="F62" s="407">
        <v>23</v>
      </c>
      <c r="G62" s="407">
        <v>0</v>
      </c>
      <c r="H62" s="407">
        <v>0</v>
      </c>
      <c r="I62" s="407">
        <v>30</v>
      </c>
      <c r="J62" s="407">
        <v>3</v>
      </c>
      <c r="K62" s="407">
        <v>50</v>
      </c>
      <c r="L62" s="407">
        <v>19</v>
      </c>
      <c r="M62" s="407">
        <v>0</v>
      </c>
      <c r="N62" s="407">
        <v>0</v>
      </c>
      <c r="O62" s="407">
        <v>20</v>
      </c>
      <c r="P62" s="407">
        <v>2</v>
      </c>
      <c r="Q62" s="407">
        <v>315</v>
      </c>
      <c r="R62" s="407">
        <v>107</v>
      </c>
      <c r="S62" s="408"/>
      <c r="T62" s="412" t="s">
        <v>33</v>
      </c>
      <c r="U62" s="413">
        <v>318</v>
      </c>
      <c r="V62" s="407">
        <v>36</v>
      </c>
      <c r="W62" s="407">
        <v>13</v>
      </c>
      <c r="X62" s="407">
        <v>7</v>
      </c>
      <c r="Y62" s="407">
        <v>1</v>
      </c>
      <c r="Z62" s="407">
        <v>0</v>
      </c>
      <c r="AA62" s="407">
        <v>0</v>
      </c>
      <c r="AB62" s="407">
        <v>5</v>
      </c>
      <c r="AC62" s="407">
        <v>0</v>
      </c>
      <c r="AD62" s="407">
        <v>17</v>
      </c>
      <c r="AE62" s="407">
        <v>8</v>
      </c>
      <c r="AF62" s="407">
        <v>0</v>
      </c>
      <c r="AG62" s="407">
        <v>0</v>
      </c>
      <c r="AH62" s="407">
        <v>6</v>
      </c>
      <c r="AI62" s="407">
        <v>0</v>
      </c>
      <c r="AJ62" s="407">
        <v>71</v>
      </c>
      <c r="AK62" s="407">
        <v>22</v>
      </c>
      <c r="AL62" s="408"/>
      <c r="AM62" s="412" t="s">
        <v>33</v>
      </c>
      <c r="AN62" s="413">
        <v>318</v>
      </c>
      <c r="AO62" s="407">
        <v>3</v>
      </c>
      <c r="AP62" s="407">
        <v>1</v>
      </c>
      <c r="AQ62" s="407">
        <v>0</v>
      </c>
      <c r="AR62" s="407">
        <v>1</v>
      </c>
      <c r="AS62" s="407">
        <v>1</v>
      </c>
      <c r="AT62" s="407">
        <v>0</v>
      </c>
      <c r="AU62" s="407">
        <v>1</v>
      </c>
      <c r="AV62" s="407">
        <v>7</v>
      </c>
      <c r="AW62" s="407">
        <v>5</v>
      </c>
      <c r="AX62" s="407">
        <v>5</v>
      </c>
      <c r="AY62" s="407">
        <v>10</v>
      </c>
      <c r="AZ62" s="407">
        <v>1</v>
      </c>
      <c r="BA62" s="408"/>
      <c r="BB62" s="412" t="s">
        <v>33</v>
      </c>
      <c r="BC62" s="413">
        <v>318</v>
      </c>
      <c r="BD62" s="407">
        <v>11</v>
      </c>
      <c r="BE62" s="407">
        <v>2</v>
      </c>
      <c r="BF62" s="407">
        <v>0</v>
      </c>
      <c r="BG62" s="407">
        <v>0</v>
      </c>
      <c r="BH62" s="407">
        <v>13</v>
      </c>
      <c r="BI62" s="407">
        <v>9</v>
      </c>
      <c r="BJ62" s="407">
        <v>1</v>
      </c>
      <c r="BK62" s="407">
        <v>6</v>
      </c>
      <c r="BL62" s="408"/>
      <c r="BM62" s="412" t="s">
        <v>33</v>
      </c>
      <c r="BN62" s="413">
        <v>318</v>
      </c>
      <c r="BO62" s="407">
        <v>2</v>
      </c>
      <c r="BP62" s="407">
        <v>2</v>
      </c>
      <c r="BQ62" s="407">
        <v>2</v>
      </c>
      <c r="BR62" s="407">
        <v>1</v>
      </c>
      <c r="BS62" s="407">
        <v>1</v>
      </c>
      <c r="BT62" s="407">
        <v>2</v>
      </c>
      <c r="BU62" s="407">
        <v>1</v>
      </c>
      <c r="BV62" s="407">
        <v>1</v>
      </c>
      <c r="BW62" s="407">
        <v>1</v>
      </c>
      <c r="BX62" s="407">
        <v>0</v>
      </c>
      <c r="BY62" s="407">
        <v>0</v>
      </c>
      <c r="BZ62" s="407">
        <v>0</v>
      </c>
      <c r="CA62" s="407">
        <v>0</v>
      </c>
    </row>
    <row r="63" spans="1:79" s="133" customFormat="1" ht="13.8">
      <c r="A63" s="412" t="s">
        <v>34</v>
      </c>
      <c r="B63" s="413">
        <v>315</v>
      </c>
      <c r="C63" s="407">
        <v>280</v>
      </c>
      <c r="D63" s="407">
        <v>103</v>
      </c>
      <c r="E63" s="407">
        <v>84</v>
      </c>
      <c r="F63" s="407">
        <v>55</v>
      </c>
      <c r="G63" s="407">
        <v>17</v>
      </c>
      <c r="H63" s="407">
        <v>2</v>
      </c>
      <c r="I63" s="407">
        <v>90</v>
      </c>
      <c r="J63" s="407">
        <v>24</v>
      </c>
      <c r="K63" s="407">
        <v>28</v>
      </c>
      <c r="L63" s="407">
        <v>18</v>
      </c>
      <c r="M63" s="407">
        <v>16</v>
      </c>
      <c r="N63" s="407">
        <v>1</v>
      </c>
      <c r="O63" s="407">
        <v>31</v>
      </c>
      <c r="P63" s="407">
        <v>8</v>
      </c>
      <c r="Q63" s="407">
        <v>546</v>
      </c>
      <c r="R63" s="407">
        <v>211</v>
      </c>
      <c r="S63" s="408"/>
      <c r="T63" s="412" t="s">
        <v>34</v>
      </c>
      <c r="U63" s="413">
        <v>315</v>
      </c>
      <c r="V63" s="407">
        <v>28</v>
      </c>
      <c r="W63" s="407">
        <v>10</v>
      </c>
      <c r="X63" s="407">
        <v>3</v>
      </c>
      <c r="Y63" s="407">
        <v>1</v>
      </c>
      <c r="Z63" s="407">
        <v>3</v>
      </c>
      <c r="AA63" s="407">
        <v>0</v>
      </c>
      <c r="AB63" s="407">
        <v>6</v>
      </c>
      <c r="AC63" s="407">
        <v>4</v>
      </c>
      <c r="AD63" s="407">
        <v>6</v>
      </c>
      <c r="AE63" s="407">
        <v>4</v>
      </c>
      <c r="AF63" s="407">
        <v>3</v>
      </c>
      <c r="AG63" s="407">
        <v>0</v>
      </c>
      <c r="AH63" s="407">
        <v>7</v>
      </c>
      <c r="AI63" s="407">
        <v>2</v>
      </c>
      <c r="AJ63" s="407">
        <v>56</v>
      </c>
      <c r="AK63" s="407">
        <v>21</v>
      </c>
      <c r="AL63" s="408"/>
      <c r="AM63" s="412" t="s">
        <v>34</v>
      </c>
      <c r="AN63" s="413">
        <v>315</v>
      </c>
      <c r="AO63" s="407">
        <v>5</v>
      </c>
      <c r="AP63" s="407">
        <v>2</v>
      </c>
      <c r="AQ63" s="407">
        <v>1</v>
      </c>
      <c r="AR63" s="407">
        <v>2</v>
      </c>
      <c r="AS63" s="407">
        <v>1</v>
      </c>
      <c r="AT63" s="407">
        <v>1</v>
      </c>
      <c r="AU63" s="407">
        <v>1</v>
      </c>
      <c r="AV63" s="407">
        <v>13</v>
      </c>
      <c r="AW63" s="407">
        <v>3</v>
      </c>
      <c r="AX63" s="407">
        <v>7</v>
      </c>
      <c r="AY63" s="407">
        <v>10</v>
      </c>
      <c r="AZ63" s="407">
        <v>1</v>
      </c>
      <c r="BA63" s="408"/>
      <c r="BB63" s="412" t="s">
        <v>34</v>
      </c>
      <c r="BC63" s="413">
        <v>315</v>
      </c>
      <c r="BD63" s="407">
        <v>19</v>
      </c>
      <c r="BE63" s="407">
        <v>6</v>
      </c>
      <c r="BF63" s="407">
        <v>0</v>
      </c>
      <c r="BG63" s="407">
        <v>0</v>
      </c>
      <c r="BH63" s="407">
        <v>25</v>
      </c>
      <c r="BI63" s="407">
        <v>11</v>
      </c>
      <c r="BJ63" s="407">
        <v>0</v>
      </c>
      <c r="BK63" s="407">
        <v>9</v>
      </c>
      <c r="BL63" s="408"/>
      <c r="BM63" s="412" t="s">
        <v>34</v>
      </c>
      <c r="BN63" s="413">
        <v>315</v>
      </c>
      <c r="BO63" s="407">
        <v>3</v>
      </c>
      <c r="BP63" s="407">
        <v>3</v>
      </c>
      <c r="BQ63" s="407">
        <v>3</v>
      </c>
      <c r="BR63" s="407">
        <v>3</v>
      </c>
      <c r="BS63" s="407">
        <v>3</v>
      </c>
      <c r="BT63" s="407">
        <v>4</v>
      </c>
      <c r="BU63" s="407">
        <v>3</v>
      </c>
      <c r="BV63" s="407">
        <v>1</v>
      </c>
      <c r="BW63" s="407">
        <v>2</v>
      </c>
      <c r="BX63" s="407">
        <v>0</v>
      </c>
      <c r="BY63" s="407">
        <v>0</v>
      </c>
      <c r="BZ63" s="407">
        <v>0</v>
      </c>
      <c r="CA63" s="407">
        <v>0</v>
      </c>
    </row>
    <row r="64" spans="1:79" s="133" customFormat="1" ht="13.8">
      <c r="A64" s="414" t="s">
        <v>35</v>
      </c>
      <c r="B64" s="413"/>
      <c r="C64" s="407"/>
      <c r="D64" s="407"/>
      <c r="E64" s="407"/>
      <c r="F64" s="407"/>
      <c r="G64" s="407"/>
      <c r="H64" s="407"/>
      <c r="I64" s="407"/>
      <c r="J64" s="407"/>
      <c r="K64" s="407"/>
      <c r="L64" s="407"/>
      <c r="M64" s="407"/>
      <c r="N64" s="407"/>
      <c r="O64" s="407"/>
      <c r="P64" s="407"/>
      <c r="Q64" s="407"/>
      <c r="R64" s="407"/>
      <c r="S64" s="408"/>
      <c r="T64" s="414" t="s">
        <v>35</v>
      </c>
      <c r="U64" s="413"/>
      <c r="V64" s="407"/>
      <c r="W64" s="407"/>
      <c r="X64" s="407"/>
      <c r="Y64" s="407"/>
      <c r="Z64" s="407"/>
      <c r="AA64" s="407"/>
      <c r="AB64" s="407"/>
      <c r="AC64" s="407"/>
      <c r="AD64" s="407"/>
      <c r="AE64" s="407"/>
      <c r="AF64" s="407"/>
      <c r="AG64" s="407"/>
      <c r="AH64" s="407"/>
      <c r="AI64" s="407"/>
      <c r="AJ64" s="407"/>
      <c r="AK64" s="407"/>
      <c r="AL64" s="408"/>
      <c r="AM64" s="414" t="s">
        <v>35</v>
      </c>
      <c r="AN64" s="413"/>
      <c r="AO64" s="407"/>
      <c r="AP64" s="407"/>
      <c r="AQ64" s="407"/>
      <c r="AR64" s="407"/>
      <c r="AS64" s="407"/>
      <c r="AT64" s="407"/>
      <c r="AU64" s="407"/>
      <c r="AV64" s="407"/>
      <c r="AW64" s="407"/>
      <c r="AX64" s="407"/>
      <c r="AY64" s="407"/>
      <c r="AZ64" s="407"/>
      <c r="BA64" s="408"/>
      <c r="BB64" s="414" t="s">
        <v>35</v>
      </c>
      <c r="BC64" s="413"/>
      <c r="BD64" s="407"/>
      <c r="BE64" s="407"/>
      <c r="BF64" s="407"/>
      <c r="BG64" s="407"/>
      <c r="BH64" s="407"/>
      <c r="BI64" s="407"/>
      <c r="BJ64" s="407"/>
      <c r="BK64" s="407"/>
      <c r="BL64" s="408"/>
      <c r="BM64" s="414" t="s">
        <v>35</v>
      </c>
      <c r="BN64" s="413"/>
      <c r="BO64" s="407"/>
      <c r="BP64" s="407"/>
      <c r="BQ64" s="407"/>
      <c r="BR64" s="407"/>
      <c r="BS64" s="407"/>
      <c r="BT64" s="407"/>
      <c r="BU64" s="407"/>
      <c r="BV64" s="407"/>
      <c r="BW64" s="407"/>
      <c r="BX64" s="407"/>
      <c r="BY64" s="407"/>
      <c r="BZ64" s="407"/>
      <c r="CA64" s="407"/>
    </row>
    <row r="65" spans="1:79" s="133" customFormat="1" ht="13.8">
      <c r="A65" s="412" t="s">
        <v>36</v>
      </c>
      <c r="B65" s="413">
        <v>516</v>
      </c>
      <c r="C65" s="407">
        <v>279</v>
      </c>
      <c r="D65" s="407">
        <v>122</v>
      </c>
      <c r="E65" s="407">
        <v>135</v>
      </c>
      <c r="F65" s="407">
        <v>66</v>
      </c>
      <c r="G65" s="407">
        <v>0</v>
      </c>
      <c r="H65" s="407">
        <v>0</v>
      </c>
      <c r="I65" s="407">
        <v>48</v>
      </c>
      <c r="J65" s="407">
        <v>17</v>
      </c>
      <c r="K65" s="407">
        <v>59</v>
      </c>
      <c r="L65" s="407">
        <v>29</v>
      </c>
      <c r="M65" s="407">
        <v>0</v>
      </c>
      <c r="N65" s="407">
        <v>0</v>
      </c>
      <c r="O65" s="407">
        <v>30</v>
      </c>
      <c r="P65" s="407">
        <v>9</v>
      </c>
      <c r="Q65" s="407">
        <v>551</v>
      </c>
      <c r="R65" s="407">
        <v>243</v>
      </c>
      <c r="S65" s="408"/>
      <c r="T65" s="412" t="s">
        <v>36</v>
      </c>
      <c r="U65" s="413">
        <v>516</v>
      </c>
      <c r="V65" s="407">
        <v>31</v>
      </c>
      <c r="W65" s="407">
        <v>15</v>
      </c>
      <c r="X65" s="407">
        <v>3</v>
      </c>
      <c r="Y65" s="407">
        <v>2</v>
      </c>
      <c r="Z65" s="407">
        <v>0</v>
      </c>
      <c r="AA65" s="407">
        <v>0</v>
      </c>
      <c r="AB65" s="407">
        <v>3</v>
      </c>
      <c r="AC65" s="407">
        <v>2</v>
      </c>
      <c r="AD65" s="407">
        <v>18</v>
      </c>
      <c r="AE65" s="407">
        <v>11</v>
      </c>
      <c r="AF65" s="407">
        <v>0</v>
      </c>
      <c r="AG65" s="407">
        <v>0</v>
      </c>
      <c r="AH65" s="407">
        <v>8</v>
      </c>
      <c r="AI65" s="407">
        <v>1</v>
      </c>
      <c r="AJ65" s="407">
        <v>63</v>
      </c>
      <c r="AK65" s="407">
        <v>31</v>
      </c>
      <c r="AL65" s="408"/>
      <c r="AM65" s="412" t="s">
        <v>36</v>
      </c>
      <c r="AN65" s="413">
        <v>516</v>
      </c>
      <c r="AO65" s="407">
        <v>4</v>
      </c>
      <c r="AP65" s="407">
        <v>2</v>
      </c>
      <c r="AQ65" s="407">
        <v>0</v>
      </c>
      <c r="AR65" s="407">
        <v>1</v>
      </c>
      <c r="AS65" s="407">
        <v>1</v>
      </c>
      <c r="AT65" s="407">
        <v>0</v>
      </c>
      <c r="AU65" s="407">
        <v>1</v>
      </c>
      <c r="AV65" s="407">
        <v>9</v>
      </c>
      <c r="AW65" s="407">
        <v>14</v>
      </c>
      <c r="AX65" s="407">
        <v>0</v>
      </c>
      <c r="AY65" s="407">
        <v>14</v>
      </c>
      <c r="AZ65" s="407">
        <v>1</v>
      </c>
      <c r="BA65" s="408"/>
      <c r="BB65" s="412" t="s">
        <v>36</v>
      </c>
      <c r="BC65" s="413">
        <v>516</v>
      </c>
      <c r="BD65" s="407">
        <v>11</v>
      </c>
      <c r="BE65" s="407">
        <v>0</v>
      </c>
      <c r="BF65" s="407">
        <v>1</v>
      </c>
      <c r="BG65" s="407">
        <v>0</v>
      </c>
      <c r="BH65" s="407">
        <v>12</v>
      </c>
      <c r="BI65" s="407">
        <v>4</v>
      </c>
      <c r="BJ65" s="407">
        <v>0</v>
      </c>
      <c r="BK65" s="407">
        <v>10</v>
      </c>
      <c r="BL65" s="408"/>
      <c r="BM65" s="412" t="s">
        <v>36</v>
      </c>
      <c r="BN65" s="413">
        <v>516</v>
      </c>
      <c r="BO65" s="407">
        <v>2</v>
      </c>
      <c r="BP65" s="407">
        <v>2</v>
      </c>
      <c r="BQ65" s="407">
        <v>1</v>
      </c>
      <c r="BR65" s="407">
        <v>2</v>
      </c>
      <c r="BS65" s="407">
        <v>1</v>
      </c>
      <c r="BT65" s="407">
        <v>1</v>
      </c>
      <c r="BU65" s="407">
        <v>1</v>
      </c>
      <c r="BV65" s="407">
        <v>1</v>
      </c>
      <c r="BW65" s="407">
        <v>1</v>
      </c>
      <c r="BX65" s="407">
        <v>0</v>
      </c>
      <c r="BY65" s="407">
        <v>0</v>
      </c>
      <c r="BZ65" s="407">
        <v>0</v>
      </c>
      <c r="CA65" s="407">
        <v>0</v>
      </c>
    </row>
    <row r="66" spans="1:79" s="133" customFormat="1" ht="13.8">
      <c r="A66" s="412" t="s">
        <v>37</v>
      </c>
      <c r="B66" s="413">
        <v>518</v>
      </c>
      <c r="C66" s="407">
        <v>117</v>
      </c>
      <c r="D66" s="407">
        <v>56</v>
      </c>
      <c r="E66" s="407">
        <v>13</v>
      </c>
      <c r="F66" s="407">
        <v>4</v>
      </c>
      <c r="G66" s="407">
        <v>0</v>
      </c>
      <c r="H66" s="407">
        <v>0</v>
      </c>
      <c r="I66" s="407">
        <v>19</v>
      </c>
      <c r="J66" s="407">
        <v>7</v>
      </c>
      <c r="K66" s="407">
        <v>31</v>
      </c>
      <c r="L66" s="407">
        <v>16</v>
      </c>
      <c r="M66" s="407">
        <v>0</v>
      </c>
      <c r="N66" s="407">
        <v>0</v>
      </c>
      <c r="O66" s="407">
        <v>13</v>
      </c>
      <c r="P66" s="407">
        <v>2</v>
      </c>
      <c r="Q66" s="407">
        <v>193</v>
      </c>
      <c r="R66" s="407">
        <v>85</v>
      </c>
      <c r="S66" s="408"/>
      <c r="T66" s="412" t="s">
        <v>37</v>
      </c>
      <c r="U66" s="413">
        <v>518</v>
      </c>
      <c r="V66" s="407">
        <v>1</v>
      </c>
      <c r="W66" s="407">
        <v>0</v>
      </c>
      <c r="X66" s="407">
        <v>4</v>
      </c>
      <c r="Y66" s="407">
        <v>1</v>
      </c>
      <c r="Z66" s="407">
        <v>0</v>
      </c>
      <c r="AA66" s="407">
        <v>0</v>
      </c>
      <c r="AB66" s="407">
        <v>2</v>
      </c>
      <c r="AC66" s="407">
        <v>1</v>
      </c>
      <c r="AD66" s="407">
        <v>4</v>
      </c>
      <c r="AE66" s="407">
        <v>2</v>
      </c>
      <c r="AF66" s="407">
        <v>0</v>
      </c>
      <c r="AG66" s="407">
        <v>0</v>
      </c>
      <c r="AH66" s="407">
        <v>0</v>
      </c>
      <c r="AI66" s="407">
        <v>0</v>
      </c>
      <c r="AJ66" s="407">
        <v>11</v>
      </c>
      <c r="AK66" s="407">
        <v>4</v>
      </c>
      <c r="AL66" s="408"/>
      <c r="AM66" s="412" t="s">
        <v>37</v>
      </c>
      <c r="AN66" s="413">
        <v>518</v>
      </c>
      <c r="AO66" s="407">
        <v>2</v>
      </c>
      <c r="AP66" s="407">
        <v>1</v>
      </c>
      <c r="AQ66" s="407">
        <v>0</v>
      </c>
      <c r="AR66" s="407">
        <v>1</v>
      </c>
      <c r="AS66" s="407">
        <v>1</v>
      </c>
      <c r="AT66" s="407">
        <v>0</v>
      </c>
      <c r="AU66" s="407">
        <v>1</v>
      </c>
      <c r="AV66" s="407">
        <v>6</v>
      </c>
      <c r="AW66" s="407">
        <v>4</v>
      </c>
      <c r="AX66" s="407">
        <v>0</v>
      </c>
      <c r="AY66" s="407">
        <v>4</v>
      </c>
      <c r="AZ66" s="407">
        <v>1</v>
      </c>
      <c r="BA66" s="408"/>
      <c r="BB66" s="412" t="s">
        <v>37</v>
      </c>
      <c r="BC66" s="413">
        <v>518</v>
      </c>
      <c r="BD66" s="407">
        <v>8</v>
      </c>
      <c r="BE66" s="407">
        <v>1</v>
      </c>
      <c r="BF66" s="407">
        <v>0</v>
      </c>
      <c r="BG66" s="407">
        <v>0</v>
      </c>
      <c r="BH66" s="407">
        <v>9</v>
      </c>
      <c r="BI66" s="407">
        <v>2</v>
      </c>
      <c r="BJ66" s="407">
        <v>0</v>
      </c>
      <c r="BK66" s="407">
        <v>5</v>
      </c>
      <c r="BL66" s="408"/>
      <c r="BM66" s="412" t="s">
        <v>37</v>
      </c>
      <c r="BN66" s="413">
        <v>518</v>
      </c>
      <c r="BO66" s="407">
        <v>2</v>
      </c>
      <c r="BP66" s="407">
        <v>1</v>
      </c>
      <c r="BQ66" s="407">
        <v>1</v>
      </c>
      <c r="BR66" s="407">
        <v>1</v>
      </c>
      <c r="BS66" s="407">
        <v>1</v>
      </c>
      <c r="BT66" s="407">
        <v>0</v>
      </c>
      <c r="BU66" s="407">
        <v>2</v>
      </c>
      <c r="BV66" s="407">
        <v>1</v>
      </c>
      <c r="BW66" s="407">
        <v>0</v>
      </c>
      <c r="BX66" s="407">
        <v>0</v>
      </c>
      <c r="BY66" s="407">
        <v>0</v>
      </c>
      <c r="BZ66" s="407">
        <v>0</v>
      </c>
      <c r="CA66" s="407">
        <v>0</v>
      </c>
    </row>
    <row r="67" spans="1:79" s="133" customFormat="1" ht="13.8">
      <c r="A67" s="412" t="s">
        <v>159</v>
      </c>
      <c r="B67" s="413">
        <v>513</v>
      </c>
      <c r="C67" s="407">
        <v>60</v>
      </c>
      <c r="D67" s="407">
        <v>29</v>
      </c>
      <c r="E67" s="407">
        <v>49</v>
      </c>
      <c r="F67" s="407">
        <v>27</v>
      </c>
      <c r="G67" s="407">
        <v>0</v>
      </c>
      <c r="H67" s="407">
        <v>0</v>
      </c>
      <c r="I67" s="407">
        <v>15</v>
      </c>
      <c r="J67" s="407">
        <v>6</v>
      </c>
      <c r="K67" s="407">
        <v>21</v>
      </c>
      <c r="L67" s="407">
        <v>7</v>
      </c>
      <c r="M67" s="407">
        <v>0</v>
      </c>
      <c r="N67" s="407">
        <v>0</v>
      </c>
      <c r="O67" s="407">
        <v>0</v>
      </c>
      <c r="P67" s="407">
        <v>0</v>
      </c>
      <c r="Q67" s="407">
        <v>145</v>
      </c>
      <c r="R67" s="407">
        <v>69</v>
      </c>
      <c r="S67" s="408"/>
      <c r="T67" s="412" t="s">
        <v>159</v>
      </c>
      <c r="U67" s="413">
        <v>513</v>
      </c>
      <c r="V67" s="407">
        <v>10</v>
      </c>
      <c r="W67" s="407">
        <v>4</v>
      </c>
      <c r="X67" s="407">
        <v>3</v>
      </c>
      <c r="Y67" s="407">
        <v>1</v>
      </c>
      <c r="Z67" s="407">
        <v>0</v>
      </c>
      <c r="AA67" s="407">
        <v>0</v>
      </c>
      <c r="AB67" s="407">
        <v>1</v>
      </c>
      <c r="AC67" s="407">
        <v>0</v>
      </c>
      <c r="AD67" s="407">
        <v>10</v>
      </c>
      <c r="AE67" s="407">
        <v>3</v>
      </c>
      <c r="AF67" s="407">
        <v>0</v>
      </c>
      <c r="AG67" s="407">
        <v>0</v>
      </c>
      <c r="AH67" s="407">
        <v>0</v>
      </c>
      <c r="AI67" s="407">
        <v>0</v>
      </c>
      <c r="AJ67" s="407">
        <v>24</v>
      </c>
      <c r="AK67" s="407">
        <v>8</v>
      </c>
      <c r="AL67" s="408"/>
      <c r="AM67" s="412" t="s">
        <v>159</v>
      </c>
      <c r="AN67" s="413">
        <v>513</v>
      </c>
      <c r="AO67" s="407">
        <v>1</v>
      </c>
      <c r="AP67" s="407">
        <v>1</v>
      </c>
      <c r="AQ67" s="407">
        <v>0</v>
      </c>
      <c r="AR67" s="407">
        <v>1</v>
      </c>
      <c r="AS67" s="407">
        <v>1</v>
      </c>
      <c r="AT67" s="407">
        <v>0</v>
      </c>
      <c r="AU67" s="407">
        <v>0</v>
      </c>
      <c r="AV67" s="407">
        <v>4</v>
      </c>
      <c r="AW67" s="407">
        <v>6</v>
      </c>
      <c r="AX67" s="407">
        <v>0</v>
      </c>
      <c r="AY67" s="407">
        <v>6</v>
      </c>
      <c r="AZ67" s="407">
        <v>1</v>
      </c>
      <c r="BA67" s="408"/>
      <c r="BB67" s="412" t="s">
        <v>159</v>
      </c>
      <c r="BC67" s="413">
        <v>513</v>
      </c>
      <c r="BD67" s="407">
        <v>7</v>
      </c>
      <c r="BE67" s="407">
        <v>2</v>
      </c>
      <c r="BF67" s="407">
        <v>0</v>
      </c>
      <c r="BG67" s="407">
        <v>0</v>
      </c>
      <c r="BH67" s="407">
        <v>9</v>
      </c>
      <c r="BI67" s="407">
        <v>6</v>
      </c>
      <c r="BJ67" s="407">
        <v>0</v>
      </c>
      <c r="BK67" s="407">
        <v>7</v>
      </c>
      <c r="BL67" s="408"/>
      <c r="BM67" s="412" t="s">
        <v>159</v>
      </c>
      <c r="BN67" s="413">
        <v>513</v>
      </c>
      <c r="BO67" s="407">
        <v>1</v>
      </c>
      <c r="BP67" s="407">
        <v>1</v>
      </c>
      <c r="BQ67" s="407">
        <v>0</v>
      </c>
      <c r="BR67" s="407">
        <v>1</v>
      </c>
      <c r="BS67" s="407">
        <v>2</v>
      </c>
      <c r="BT67" s="407">
        <v>2</v>
      </c>
      <c r="BU67" s="407">
        <v>1</v>
      </c>
      <c r="BV67" s="407">
        <v>1</v>
      </c>
      <c r="BW67" s="407">
        <v>0</v>
      </c>
      <c r="BX67" s="407">
        <v>0</v>
      </c>
      <c r="BY67" s="407">
        <v>0</v>
      </c>
      <c r="BZ67" s="407">
        <v>0</v>
      </c>
      <c r="CA67" s="407">
        <v>0</v>
      </c>
    </row>
    <row r="68" spans="1:79" s="133" customFormat="1" ht="13.8">
      <c r="A68" s="415" t="s">
        <v>39</v>
      </c>
      <c r="B68" s="416">
        <v>514</v>
      </c>
      <c r="C68" s="417">
        <v>239</v>
      </c>
      <c r="D68" s="417">
        <v>121</v>
      </c>
      <c r="E68" s="417">
        <v>54</v>
      </c>
      <c r="F68" s="417">
        <v>26</v>
      </c>
      <c r="G68" s="417">
        <v>41</v>
      </c>
      <c r="H68" s="417">
        <v>17</v>
      </c>
      <c r="I68" s="417">
        <v>0</v>
      </c>
      <c r="J68" s="417">
        <v>0</v>
      </c>
      <c r="K68" s="417">
        <v>29</v>
      </c>
      <c r="L68" s="417">
        <v>14</v>
      </c>
      <c r="M68" s="417">
        <v>14</v>
      </c>
      <c r="N68" s="417">
        <v>3</v>
      </c>
      <c r="O68" s="417">
        <v>0</v>
      </c>
      <c r="P68" s="417">
        <v>0</v>
      </c>
      <c r="Q68" s="417">
        <v>377</v>
      </c>
      <c r="R68" s="417">
        <v>181</v>
      </c>
      <c r="S68" s="408"/>
      <c r="T68" s="415" t="s">
        <v>39</v>
      </c>
      <c r="U68" s="416">
        <v>514</v>
      </c>
      <c r="V68" s="417">
        <v>93</v>
      </c>
      <c r="W68" s="417">
        <v>46</v>
      </c>
      <c r="X68" s="417">
        <v>13</v>
      </c>
      <c r="Y68" s="417">
        <v>6</v>
      </c>
      <c r="Z68" s="417">
        <v>13</v>
      </c>
      <c r="AA68" s="417">
        <v>6</v>
      </c>
      <c r="AB68" s="417">
        <v>0</v>
      </c>
      <c r="AC68" s="417">
        <v>0</v>
      </c>
      <c r="AD68" s="417">
        <v>4</v>
      </c>
      <c r="AE68" s="417">
        <v>1</v>
      </c>
      <c r="AF68" s="417">
        <v>0</v>
      </c>
      <c r="AG68" s="417">
        <v>0</v>
      </c>
      <c r="AH68" s="417">
        <v>0</v>
      </c>
      <c r="AI68" s="1345">
        <v>0</v>
      </c>
      <c r="AJ68" s="417">
        <v>123</v>
      </c>
      <c r="AK68" s="417">
        <v>59</v>
      </c>
      <c r="AL68" s="408"/>
      <c r="AM68" s="415" t="s">
        <v>39</v>
      </c>
      <c r="AN68" s="416">
        <v>514</v>
      </c>
      <c r="AO68" s="417">
        <v>3</v>
      </c>
      <c r="AP68" s="417">
        <v>1</v>
      </c>
      <c r="AQ68" s="417">
        <v>1</v>
      </c>
      <c r="AR68" s="417">
        <v>0</v>
      </c>
      <c r="AS68" s="417">
        <v>1</v>
      </c>
      <c r="AT68" s="417">
        <v>1</v>
      </c>
      <c r="AU68" s="417">
        <v>0</v>
      </c>
      <c r="AV68" s="417">
        <v>7</v>
      </c>
      <c r="AW68" s="417">
        <v>4</v>
      </c>
      <c r="AX68" s="417">
        <v>1</v>
      </c>
      <c r="AY68" s="417">
        <v>5</v>
      </c>
      <c r="AZ68" s="417">
        <v>1</v>
      </c>
      <c r="BA68" s="408"/>
      <c r="BB68" s="415" t="s">
        <v>39</v>
      </c>
      <c r="BC68" s="416">
        <v>514</v>
      </c>
      <c r="BD68" s="417">
        <v>8</v>
      </c>
      <c r="BE68" s="417">
        <v>0</v>
      </c>
      <c r="BF68" s="417">
        <v>0</v>
      </c>
      <c r="BG68" s="417">
        <v>1</v>
      </c>
      <c r="BH68" s="417">
        <v>9</v>
      </c>
      <c r="BI68" s="417">
        <v>1</v>
      </c>
      <c r="BJ68" s="417">
        <v>0</v>
      </c>
      <c r="BK68" s="417">
        <v>8</v>
      </c>
      <c r="BL68" s="408"/>
      <c r="BM68" s="415" t="s">
        <v>39</v>
      </c>
      <c r="BN68" s="416">
        <v>514</v>
      </c>
      <c r="BO68" s="417">
        <v>1</v>
      </c>
      <c r="BP68" s="417">
        <v>1</v>
      </c>
      <c r="BQ68" s="417">
        <v>2</v>
      </c>
      <c r="BR68" s="417">
        <v>1</v>
      </c>
      <c r="BS68" s="417">
        <v>2</v>
      </c>
      <c r="BT68" s="417">
        <v>0</v>
      </c>
      <c r="BU68" s="417">
        <v>1</v>
      </c>
      <c r="BV68" s="417">
        <v>1</v>
      </c>
      <c r="BW68" s="417">
        <v>0</v>
      </c>
      <c r="BX68" s="417">
        <v>0</v>
      </c>
      <c r="BY68" s="417">
        <v>0</v>
      </c>
      <c r="BZ68" s="417">
        <v>0</v>
      </c>
      <c r="CA68" s="417">
        <v>0</v>
      </c>
    </row>
    <row r="69" spans="1:79" s="131" customFormat="1" ht="17.25" customHeight="1">
      <c r="A69" s="1550" t="s">
        <v>594</v>
      </c>
      <c r="B69" s="1550"/>
      <c r="C69" s="1550"/>
      <c r="D69" s="1550"/>
      <c r="E69" s="1550"/>
      <c r="F69" s="1550"/>
      <c r="G69" s="1550"/>
      <c r="H69" s="1550"/>
      <c r="I69" s="1550"/>
      <c r="J69" s="1550"/>
      <c r="K69" s="1550"/>
      <c r="L69" s="1550"/>
      <c r="M69" s="1550"/>
      <c r="N69" s="1550"/>
      <c r="O69" s="1550"/>
      <c r="P69" s="1550"/>
      <c r="Q69" s="1550"/>
      <c r="R69" s="1550"/>
      <c r="S69" s="402"/>
      <c r="T69" s="1550" t="s">
        <v>599</v>
      </c>
      <c r="U69" s="1550"/>
      <c r="V69" s="1550"/>
      <c r="W69" s="1550"/>
      <c r="X69" s="1550"/>
      <c r="Y69" s="1550"/>
      <c r="Z69" s="1550"/>
      <c r="AA69" s="1550"/>
      <c r="AB69" s="1550"/>
      <c r="AC69" s="1550"/>
      <c r="AD69" s="1550"/>
      <c r="AE69" s="1550"/>
      <c r="AF69" s="1550"/>
      <c r="AG69" s="1550"/>
      <c r="AH69" s="1550"/>
      <c r="AI69" s="1550"/>
      <c r="AJ69" s="1550"/>
      <c r="AK69" s="1550"/>
      <c r="AL69" s="402"/>
      <c r="AM69" s="1550" t="s">
        <v>769</v>
      </c>
      <c r="AN69" s="1550"/>
      <c r="AO69" s="1550"/>
      <c r="AP69" s="1550"/>
      <c r="AQ69" s="1550"/>
      <c r="AR69" s="1550"/>
      <c r="AS69" s="1550"/>
      <c r="AT69" s="1550"/>
      <c r="AU69" s="1550"/>
      <c r="AV69" s="1550"/>
      <c r="AW69" s="1550"/>
      <c r="AX69" s="1550"/>
      <c r="AY69" s="1550"/>
      <c r="AZ69" s="1550"/>
      <c r="BA69" s="402"/>
      <c r="BB69" s="1550" t="s">
        <v>604</v>
      </c>
      <c r="BC69" s="1550"/>
      <c r="BD69" s="1550"/>
      <c r="BE69" s="1550"/>
      <c r="BF69" s="1550"/>
      <c r="BG69" s="1550"/>
      <c r="BH69" s="1550"/>
      <c r="BI69" s="1550"/>
      <c r="BJ69" s="1550"/>
      <c r="BK69" s="1550"/>
      <c r="BL69" s="394"/>
      <c r="BM69" s="1550" t="s">
        <v>609</v>
      </c>
      <c r="BN69" s="1550"/>
      <c r="BO69" s="1550"/>
      <c r="BP69" s="1550"/>
      <c r="BQ69" s="1550"/>
      <c r="BR69" s="1550"/>
      <c r="BS69" s="1550"/>
      <c r="BT69" s="1550"/>
      <c r="BU69" s="1550"/>
      <c r="BV69" s="1550"/>
      <c r="BW69" s="1550"/>
      <c r="BX69" s="1550"/>
      <c r="BY69" s="1550"/>
      <c r="BZ69" s="1550"/>
      <c r="CA69" s="1550"/>
    </row>
    <row r="70" spans="1:79" s="131" customFormat="1">
      <c r="A70" s="403" t="s">
        <v>227</v>
      </c>
      <c r="B70" s="396"/>
      <c r="C70" s="396"/>
      <c r="D70" s="396"/>
      <c r="E70" s="396"/>
      <c r="F70" s="396"/>
      <c r="G70" s="396"/>
      <c r="H70" s="396"/>
      <c r="I70" s="396"/>
      <c r="J70" s="396"/>
      <c r="K70" s="396"/>
      <c r="L70" s="396"/>
      <c r="M70" s="404"/>
      <c r="N70" s="404"/>
      <c r="O70" s="404"/>
      <c r="P70" s="404"/>
      <c r="Q70" s="404"/>
      <c r="R70" s="404"/>
      <c r="S70" s="402"/>
      <c r="T70" s="403" t="s">
        <v>227</v>
      </c>
      <c r="U70" s="396"/>
      <c r="V70" s="396"/>
      <c r="W70" s="396"/>
      <c r="X70" s="396"/>
      <c r="Y70" s="396"/>
      <c r="Z70" s="396"/>
      <c r="AA70" s="396"/>
      <c r="AB70" s="396"/>
      <c r="AC70" s="396"/>
      <c r="AD70" s="396"/>
      <c r="AE70" s="396"/>
      <c r="AF70" s="404"/>
      <c r="AG70" s="404"/>
      <c r="AH70" s="404"/>
      <c r="AI70" s="404"/>
      <c r="AJ70" s="404"/>
      <c r="AK70" s="404"/>
      <c r="AL70" s="402"/>
      <c r="AM70" s="403" t="s">
        <v>227</v>
      </c>
      <c r="AN70" s="396"/>
      <c r="AO70" s="396"/>
      <c r="AP70" s="396"/>
      <c r="AQ70" s="396"/>
      <c r="AR70" s="396"/>
      <c r="AS70" s="396"/>
      <c r="AT70" s="396"/>
      <c r="AU70" s="396"/>
      <c r="AV70" s="396"/>
      <c r="AW70" s="396"/>
      <c r="AX70" s="396"/>
      <c r="AY70" s="404"/>
      <c r="AZ70" s="404"/>
      <c r="BA70" s="405"/>
      <c r="BB70" s="403" t="s">
        <v>227</v>
      </c>
      <c r="BC70" s="404"/>
      <c r="BD70" s="404"/>
      <c r="BE70" s="404"/>
      <c r="BF70" s="404"/>
      <c r="BG70" s="404"/>
      <c r="BH70" s="404"/>
      <c r="BI70" s="404"/>
      <c r="BJ70" s="404"/>
      <c r="BK70" s="404"/>
      <c r="BL70" s="402"/>
      <c r="BM70" s="403" t="s">
        <v>227</v>
      </c>
      <c r="BN70" s="403"/>
      <c r="BO70" s="403"/>
      <c r="BP70" s="403"/>
      <c r="BQ70" s="403"/>
      <c r="BR70" s="403"/>
      <c r="BS70" s="403"/>
      <c r="BT70" s="403"/>
      <c r="BU70" s="403"/>
      <c r="BV70" s="403"/>
      <c r="BW70" s="403"/>
      <c r="BX70" s="403"/>
      <c r="BY70" s="403"/>
      <c r="BZ70" s="403"/>
      <c r="CA70" s="403"/>
    </row>
    <row r="72" spans="1:79" s="1003" customFormat="1" ht="15" customHeight="1">
      <c r="A72" s="1578" t="s">
        <v>6</v>
      </c>
      <c r="B72" s="1512" t="s">
        <v>7</v>
      </c>
      <c r="C72" s="1581" t="s">
        <v>181</v>
      </c>
      <c r="D72" s="1581"/>
      <c r="E72" s="1581" t="s">
        <v>182</v>
      </c>
      <c r="F72" s="1581"/>
      <c r="G72" s="1581" t="s">
        <v>183</v>
      </c>
      <c r="H72" s="1581"/>
      <c r="I72" s="1506" t="s">
        <v>184</v>
      </c>
      <c r="J72" s="1507"/>
      <c r="K72" s="1506" t="s">
        <v>180</v>
      </c>
      <c r="L72" s="1507"/>
      <c r="M72" s="1506" t="s">
        <v>179</v>
      </c>
      <c r="N72" s="1507"/>
      <c r="O72" s="1506" t="s">
        <v>178</v>
      </c>
      <c r="P72" s="1507"/>
      <c r="Q72" s="1506" t="s">
        <v>142</v>
      </c>
      <c r="R72" s="1507"/>
      <c r="S72" s="1582"/>
      <c r="T72" s="1578" t="s">
        <v>6</v>
      </c>
      <c r="U72" s="1538" t="s">
        <v>7</v>
      </c>
      <c r="V72" s="1506" t="s">
        <v>181</v>
      </c>
      <c r="W72" s="1507"/>
      <c r="X72" s="1506" t="s">
        <v>182</v>
      </c>
      <c r="Y72" s="1507"/>
      <c r="Z72" s="1506" t="s">
        <v>183</v>
      </c>
      <c r="AA72" s="1507"/>
      <c r="AB72" s="1506" t="s">
        <v>184</v>
      </c>
      <c r="AC72" s="1507"/>
      <c r="AD72" s="1506" t="s">
        <v>180</v>
      </c>
      <c r="AE72" s="1507"/>
      <c r="AF72" s="1506" t="s">
        <v>179</v>
      </c>
      <c r="AG72" s="1507"/>
      <c r="AH72" s="1506" t="s">
        <v>178</v>
      </c>
      <c r="AI72" s="1507"/>
      <c r="AJ72" s="1581" t="s">
        <v>142</v>
      </c>
      <c r="AK72" s="1581"/>
      <c r="AL72" s="1583"/>
      <c r="AM72" s="1580" t="s">
        <v>6</v>
      </c>
      <c r="AN72" s="1512" t="s">
        <v>7</v>
      </c>
      <c r="AO72" s="1581" t="s">
        <v>412</v>
      </c>
      <c r="AP72" s="1581"/>
      <c r="AQ72" s="1581"/>
      <c r="AR72" s="1581"/>
      <c r="AS72" s="1581"/>
      <c r="AT72" s="1581"/>
      <c r="AU72" s="1581"/>
      <c r="AV72" s="1581"/>
      <c r="AW72" s="1581" t="s">
        <v>141</v>
      </c>
      <c r="AX72" s="1581"/>
      <c r="AY72" s="1581"/>
      <c r="AZ72" s="1587" t="s">
        <v>153</v>
      </c>
      <c r="BA72" s="1583"/>
      <c r="BB72" s="1580" t="s">
        <v>6</v>
      </c>
      <c r="BC72" s="1512" t="s">
        <v>7</v>
      </c>
      <c r="BD72" s="1589" t="s">
        <v>166</v>
      </c>
      <c r="BE72" s="1589"/>
      <c r="BF72" s="1589"/>
      <c r="BG72" s="1589"/>
      <c r="BH72" s="1589"/>
      <c r="BI72" s="1589"/>
      <c r="BJ72" s="1589" t="s">
        <v>167</v>
      </c>
      <c r="BK72" s="1589"/>
      <c r="BL72" s="1583"/>
      <c r="BM72" s="1580" t="s">
        <v>6</v>
      </c>
      <c r="BN72" s="1512" t="s">
        <v>7</v>
      </c>
      <c r="BO72" s="1584" t="s">
        <v>745</v>
      </c>
      <c r="BP72" s="1585"/>
      <c r="BQ72" s="1585"/>
      <c r="BR72" s="1585"/>
      <c r="BS72" s="1585"/>
      <c r="BT72" s="1585"/>
      <c r="BU72" s="1585"/>
      <c r="BV72" s="1585"/>
      <c r="BW72" s="1585"/>
      <c r="BX72" s="1585"/>
      <c r="BY72" s="1585"/>
      <c r="BZ72" s="1585"/>
      <c r="CA72" s="1586"/>
    </row>
    <row r="73" spans="1:79" s="1003" customFormat="1" ht="20.399999999999999">
      <c r="A73" s="1579"/>
      <c r="B73" s="1513"/>
      <c r="C73" s="463" t="s">
        <v>395</v>
      </c>
      <c r="D73" s="463" t="s">
        <v>396</v>
      </c>
      <c r="E73" s="463" t="s">
        <v>395</v>
      </c>
      <c r="F73" s="463" t="s">
        <v>396</v>
      </c>
      <c r="G73" s="463" t="s">
        <v>395</v>
      </c>
      <c r="H73" s="463" t="s">
        <v>396</v>
      </c>
      <c r="I73" s="463" t="s">
        <v>395</v>
      </c>
      <c r="J73" s="463" t="s">
        <v>396</v>
      </c>
      <c r="K73" s="463" t="s">
        <v>395</v>
      </c>
      <c r="L73" s="463" t="s">
        <v>396</v>
      </c>
      <c r="M73" s="463" t="s">
        <v>395</v>
      </c>
      <c r="N73" s="463" t="s">
        <v>396</v>
      </c>
      <c r="O73" s="463" t="s">
        <v>395</v>
      </c>
      <c r="P73" s="463" t="s">
        <v>396</v>
      </c>
      <c r="Q73" s="463" t="s">
        <v>395</v>
      </c>
      <c r="R73" s="463" t="s">
        <v>396</v>
      </c>
      <c r="S73" s="1582"/>
      <c r="T73" s="1579"/>
      <c r="U73" s="1513"/>
      <c r="V73" s="463" t="s">
        <v>395</v>
      </c>
      <c r="W73" s="463" t="s">
        <v>396</v>
      </c>
      <c r="X73" s="463" t="s">
        <v>395</v>
      </c>
      <c r="Y73" s="463" t="s">
        <v>396</v>
      </c>
      <c r="Z73" s="463" t="s">
        <v>395</v>
      </c>
      <c r="AA73" s="463" t="s">
        <v>396</v>
      </c>
      <c r="AB73" s="463" t="s">
        <v>395</v>
      </c>
      <c r="AC73" s="463" t="s">
        <v>396</v>
      </c>
      <c r="AD73" s="463" t="s">
        <v>395</v>
      </c>
      <c r="AE73" s="463" t="s">
        <v>396</v>
      </c>
      <c r="AF73" s="463" t="s">
        <v>395</v>
      </c>
      <c r="AG73" s="463" t="s">
        <v>396</v>
      </c>
      <c r="AH73" s="463" t="s">
        <v>395</v>
      </c>
      <c r="AI73" s="463" t="s">
        <v>396</v>
      </c>
      <c r="AJ73" s="463" t="s">
        <v>395</v>
      </c>
      <c r="AK73" s="463" t="s">
        <v>396</v>
      </c>
      <c r="AL73" s="1583"/>
      <c r="AM73" s="1579"/>
      <c r="AN73" s="1513"/>
      <c r="AO73" s="463" t="s">
        <v>181</v>
      </c>
      <c r="AP73" s="463" t="s">
        <v>182</v>
      </c>
      <c r="AQ73" s="463" t="s">
        <v>183</v>
      </c>
      <c r="AR73" s="463" t="s">
        <v>184</v>
      </c>
      <c r="AS73" s="463" t="s">
        <v>185</v>
      </c>
      <c r="AT73" s="463" t="s">
        <v>186</v>
      </c>
      <c r="AU73" s="463" t="s">
        <v>187</v>
      </c>
      <c r="AV73" s="463" t="s">
        <v>142</v>
      </c>
      <c r="AW73" s="463" t="s">
        <v>733</v>
      </c>
      <c r="AX73" s="463" t="s">
        <v>734</v>
      </c>
      <c r="AY73" s="463" t="s">
        <v>142</v>
      </c>
      <c r="AZ73" s="1588"/>
      <c r="BA73" s="1583"/>
      <c r="BB73" s="1579"/>
      <c r="BC73" s="1513"/>
      <c r="BD73" s="463" t="s">
        <v>147</v>
      </c>
      <c r="BE73" s="463" t="s">
        <v>200</v>
      </c>
      <c r="BF73" s="472" t="s">
        <v>172</v>
      </c>
      <c r="BG73" s="472" t="s">
        <v>144</v>
      </c>
      <c r="BH73" s="472" t="s">
        <v>142</v>
      </c>
      <c r="BI73" s="472" t="s">
        <v>151</v>
      </c>
      <c r="BJ73" s="472" t="s">
        <v>735</v>
      </c>
      <c r="BK73" s="472" t="s">
        <v>145</v>
      </c>
      <c r="BL73" s="1583"/>
      <c r="BM73" s="1579"/>
      <c r="BN73" s="1513"/>
      <c r="BO73" s="406" t="s">
        <v>189</v>
      </c>
      <c r="BP73" s="406" t="s">
        <v>188</v>
      </c>
      <c r="BQ73" s="406" t="s">
        <v>191</v>
      </c>
      <c r="BR73" s="406" t="s">
        <v>190</v>
      </c>
      <c r="BS73" s="406" t="s">
        <v>192</v>
      </c>
      <c r="BT73" s="406" t="s">
        <v>193</v>
      </c>
      <c r="BU73" s="406" t="s">
        <v>194</v>
      </c>
      <c r="BV73" s="406" t="s">
        <v>195</v>
      </c>
      <c r="BW73" s="406" t="s">
        <v>165</v>
      </c>
      <c r="BX73" s="406" t="s">
        <v>196</v>
      </c>
      <c r="BY73" s="406" t="s">
        <v>197</v>
      </c>
      <c r="BZ73" s="406" t="s">
        <v>198</v>
      </c>
      <c r="CA73" s="472" t="s">
        <v>199</v>
      </c>
    </row>
    <row r="74" spans="1:79" s="133" customFormat="1" ht="13.8">
      <c r="A74" s="410" t="s">
        <v>40</v>
      </c>
      <c r="B74" s="411"/>
      <c r="C74" s="409"/>
      <c r="D74" s="409"/>
      <c r="E74" s="409"/>
      <c r="F74" s="409"/>
      <c r="G74" s="409"/>
      <c r="H74" s="409"/>
      <c r="I74" s="409"/>
      <c r="J74" s="409"/>
      <c r="K74" s="409"/>
      <c r="L74" s="409"/>
      <c r="M74" s="409"/>
      <c r="N74" s="409"/>
      <c r="O74" s="409"/>
      <c r="P74" s="409"/>
      <c r="Q74" s="409"/>
      <c r="R74" s="409"/>
      <c r="S74" s="408"/>
      <c r="T74" s="410" t="s">
        <v>40</v>
      </c>
      <c r="U74" s="411"/>
      <c r="V74" s="409"/>
      <c r="W74" s="409"/>
      <c r="X74" s="409"/>
      <c r="Y74" s="409"/>
      <c r="Z74" s="409"/>
      <c r="AA74" s="409"/>
      <c r="AB74" s="409"/>
      <c r="AC74" s="409"/>
      <c r="AD74" s="409"/>
      <c r="AE74" s="409"/>
      <c r="AF74" s="409"/>
      <c r="AG74" s="409"/>
      <c r="AH74" s="409"/>
      <c r="AI74" s="409"/>
      <c r="AJ74" s="409"/>
      <c r="AK74" s="409"/>
      <c r="AL74" s="408"/>
      <c r="AM74" s="410" t="s">
        <v>40</v>
      </c>
      <c r="AN74" s="411"/>
      <c r="AO74" s="409"/>
      <c r="AP74" s="409"/>
      <c r="AQ74" s="409"/>
      <c r="AR74" s="409"/>
      <c r="AS74" s="409"/>
      <c r="AT74" s="409"/>
      <c r="AU74" s="409"/>
      <c r="AV74" s="409"/>
      <c r="AW74" s="409"/>
      <c r="AX74" s="409"/>
      <c r="AY74" s="409"/>
      <c r="AZ74" s="409"/>
      <c r="BA74" s="408"/>
      <c r="BB74" s="410" t="s">
        <v>40</v>
      </c>
      <c r="BC74" s="411"/>
      <c r="BD74" s="409"/>
      <c r="BE74" s="409"/>
      <c r="BF74" s="409"/>
      <c r="BG74" s="409"/>
      <c r="BH74" s="409"/>
      <c r="BI74" s="409"/>
      <c r="BJ74" s="409"/>
      <c r="BK74" s="409"/>
      <c r="BL74" s="408"/>
      <c r="BM74" s="410" t="s">
        <v>40</v>
      </c>
      <c r="BN74" s="411"/>
      <c r="BO74" s="409"/>
      <c r="BP74" s="409"/>
      <c r="BQ74" s="409"/>
      <c r="BR74" s="409"/>
      <c r="BS74" s="409"/>
      <c r="BT74" s="409"/>
      <c r="BU74" s="409"/>
      <c r="BV74" s="409"/>
      <c r="BW74" s="409"/>
      <c r="BX74" s="409"/>
      <c r="BY74" s="409"/>
      <c r="BZ74" s="409"/>
      <c r="CA74" s="409"/>
    </row>
    <row r="75" spans="1:79" s="133" customFormat="1" ht="13.8">
      <c r="A75" s="412" t="s">
        <v>41</v>
      </c>
      <c r="B75" s="413">
        <v>519</v>
      </c>
      <c r="C75" s="407">
        <v>118</v>
      </c>
      <c r="D75" s="407">
        <v>47</v>
      </c>
      <c r="E75" s="407">
        <v>26</v>
      </c>
      <c r="F75" s="407">
        <v>10</v>
      </c>
      <c r="G75" s="407">
        <v>0</v>
      </c>
      <c r="H75" s="407">
        <v>0</v>
      </c>
      <c r="I75" s="407">
        <v>20</v>
      </c>
      <c r="J75" s="407">
        <v>6</v>
      </c>
      <c r="K75" s="407">
        <v>20</v>
      </c>
      <c r="L75" s="407">
        <v>7</v>
      </c>
      <c r="M75" s="407">
        <v>0</v>
      </c>
      <c r="N75" s="407">
        <v>0</v>
      </c>
      <c r="O75" s="407">
        <v>4</v>
      </c>
      <c r="P75" s="407">
        <v>0</v>
      </c>
      <c r="Q75" s="407">
        <v>188</v>
      </c>
      <c r="R75" s="407">
        <v>70</v>
      </c>
      <c r="S75" s="408"/>
      <c r="T75" s="412" t="s">
        <v>41</v>
      </c>
      <c r="U75" s="413">
        <v>519</v>
      </c>
      <c r="V75" s="407">
        <v>22</v>
      </c>
      <c r="W75" s="407">
        <v>5</v>
      </c>
      <c r="X75" s="407">
        <v>16</v>
      </c>
      <c r="Y75" s="407">
        <v>4</v>
      </c>
      <c r="Z75" s="407">
        <v>0</v>
      </c>
      <c r="AA75" s="407">
        <v>0</v>
      </c>
      <c r="AB75" s="407">
        <v>7</v>
      </c>
      <c r="AC75" s="407">
        <v>2</v>
      </c>
      <c r="AD75" s="407">
        <v>14</v>
      </c>
      <c r="AE75" s="407">
        <v>5</v>
      </c>
      <c r="AF75" s="407">
        <v>0</v>
      </c>
      <c r="AG75" s="407">
        <v>0</v>
      </c>
      <c r="AH75" s="407">
        <v>1</v>
      </c>
      <c r="AI75" s="407">
        <v>0</v>
      </c>
      <c r="AJ75" s="407">
        <v>60</v>
      </c>
      <c r="AK75" s="407">
        <v>16</v>
      </c>
      <c r="AL75" s="408"/>
      <c r="AM75" s="412" t="s">
        <v>41</v>
      </c>
      <c r="AN75" s="413">
        <v>519</v>
      </c>
      <c r="AO75" s="407">
        <v>2</v>
      </c>
      <c r="AP75" s="407">
        <v>1</v>
      </c>
      <c r="AQ75" s="407">
        <v>0</v>
      </c>
      <c r="AR75" s="407">
        <v>1</v>
      </c>
      <c r="AS75" s="407">
        <v>1</v>
      </c>
      <c r="AT75" s="407">
        <v>0</v>
      </c>
      <c r="AU75" s="407">
        <v>1</v>
      </c>
      <c r="AV75" s="407">
        <v>6</v>
      </c>
      <c r="AW75" s="407">
        <v>6</v>
      </c>
      <c r="AX75" s="407">
        <v>0</v>
      </c>
      <c r="AY75" s="407">
        <v>6</v>
      </c>
      <c r="AZ75" s="407">
        <v>1</v>
      </c>
      <c r="BA75" s="408"/>
      <c r="BB75" s="412" t="s">
        <v>41</v>
      </c>
      <c r="BC75" s="413">
        <v>519</v>
      </c>
      <c r="BD75" s="407">
        <v>9</v>
      </c>
      <c r="BE75" s="407">
        <v>0</v>
      </c>
      <c r="BF75" s="407">
        <v>0</v>
      </c>
      <c r="BG75" s="407">
        <v>0</v>
      </c>
      <c r="BH75" s="407">
        <v>9</v>
      </c>
      <c r="BI75" s="407">
        <v>3</v>
      </c>
      <c r="BJ75" s="407">
        <v>1</v>
      </c>
      <c r="BK75" s="407">
        <v>4</v>
      </c>
      <c r="BL75" s="408"/>
      <c r="BM75" s="412" t="s">
        <v>41</v>
      </c>
      <c r="BN75" s="413">
        <v>519</v>
      </c>
      <c r="BO75" s="407">
        <v>1</v>
      </c>
      <c r="BP75" s="407">
        <v>1</v>
      </c>
      <c r="BQ75" s="407">
        <v>1</v>
      </c>
      <c r="BR75" s="407">
        <v>1</v>
      </c>
      <c r="BS75" s="407">
        <v>1</v>
      </c>
      <c r="BT75" s="407">
        <v>1</v>
      </c>
      <c r="BU75" s="407">
        <v>1</v>
      </c>
      <c r="BV75" s="407">
        <v>1</v>
      </c>
      <c r="BW75" s="407">
        <v>1</v>
      </c>
      <c r="BX75" s="407">
        <v>0</v>
      </c>
      <c r="BY75" s="407">
        <v>0</v>
      </c>
      <c r="BZ75" s="407">
        <v>0</v>
      </c>
      <c r="CA75" s="407">
        <v>0</v>
      </c>
    </row>
    <row r="76" spans="1:79" s="133" customFormat="1" ht="13.8">
      <c r="A76" s="412" t="s">
        <v>42</v>
      </c>
      <c r="B76" s="413">
        <v>517</v>
      </c>
      <c r="C76" s="407">
        <v>339</v>
      </c>
      <c r="D76" s="407">
        <v>147</v>
      </c>
      <c r="E76" s="407">
        <v>105</v>
      </c>
      <c r="F76" s="407">
        <v>49</v>
      </c>
      <c r="G76" s="407">
        <v>33</v>
      </c>
      <c r="H76" s="407">
        <v>11</v>
      </c>
      <c r="I76" s="407">
        <v>71</v>
      </c>
      <c r="J76" s="407">
        <v>33</v>
      </c>
      <c r="K76" s="407">
        <v>84</v>
      </c>
      <c r="L76" s="407">
        <v>30</v>
      </c>
      <c r="M76" s="407">
        <v>22</v>
      </c>
      <c r="N76" s="407">
        <v>10</v>
      </c>
      <c r="O76" s="407">
        <v>44</v>
      </c>
      <c r="P76" s="407">
        <v>27</v>
      </c>
      <c r="Q76" s="407">
        <v>698</v>
      </c>
      <c r="R76" s="407">
        <v>307</v>
      </c>
      <c r="S76" s="408"/>
      <c r="T76" s="412" t="s">
        <v>42</v>
      </c>
      <c r="U76" s="413">
        <v>517</v>
      </c>
      <c r="V76" s="407">
        <v>63</v>
      </c>
      <c r="W76" s="407">
        <v>30</v>
      </c>
      <c r="X76" s="407">
        <v>27</v>
      </c>
      <c r="Y76" s="407">
        <v>13</v>
      </c>
      <c r="Z76" s="407">
        <v>6</v>
      </c>
      <c r="AA76" s="407">
        <v>2</v>
      </c>
      <c r="AB76" s="407">
        <v>23</v>
      </c>
      <c r="AC76" s="407">
        <v>12</v>
      </c>
      <c r="AD76" s="407">
        <v>23</v>
      </c>
      <c r="AE76" s="407">
        <v>8</v>
      </c>
      <c r="AF76" s="407">
        <v>8</v>
      </c>
      <c r="AG76" s="407">
        <v>3</v>
      </c>
      <c r="AH76" s="407">
        <v>16</v>
      </c>
      <c r="AI76" s="407">
        <v>11</v>
      </c>
      <c r="AJ76" s="407">
        <v>166</v>
      </c>
      <c r="AK76" s="407">
        <v>79</v>
      </c>
      <c r="AL76" s="408"/>
      <c r="AM76" s="412" t="s">
        <v>42</v>
      </c>
      <c r="AN76" s="413">
        <v>517</v>
      </c>
      <c r="AO76" s="407">
        <v>5</v>
      </c>
      <c r="AP76" s="407">
        <v>1</v>
      </c>
      <c r="AQ76" s="407">
        <v>1</v>
      </c>
      <c r="AR76" s="407">
        <v>1</v>
      </c>
      <c r="AS76" s="407">
        <v>1</v>
      </c>
      <c r="AT76" s="407">
        <v>1</v>
      </c>
      <c r="AU76" s="407">
        <v>1</v>
      </c>
      <c r="AV76" s="407">
        <v>11</v>
      </c>
      <c r="AW76" s="407">
        <v>9</v>
      </c>
      <c r="AX76" s="407">
        <v>0</v>
      </c>
      <c r="AY76" s="407">
        <v>9</v>
      </c>
      <c r="AZ76" s="407">
        <v>2</v>
      </c>
      <c r="BA76" s="408"/>
      <c r="BB76" s="412" t="s">
        <v>42</v>
      </c>
      <c r="BC76" s="413">
        <v>517</v>
      </c>
      <c r="BD76" s="407">
        <v>19</v>
      </c>
      <c r="BE76" s="407">
        <v>4</v>
      </c>
      <c r="BF76" s="407">
        <v>0</v>
      </c>
      <c r="BG76" s="407">
        <v>0</v>
      </c>
      <c r="BH76" s="407">
        <v>23</v>
      </c>
      <c r="BI76" s="407">
        <v>8</v>
      </c>
      <c r="BJ76" s="407">
        <v>0</v>
      </c>
      <c r="BK76" s="407">
        <v>18</v>
      </c>
      <c r="BL76" s="408"/>
      <c r="BM76" s="412" t="s">
        <v>42</v>
      </c>
      <c r="BN76" s="413">
        <v>517</v>
      </c>
      <c r="BO76" s="407">
        <v>3</v>
      </c>
      <c r="BP76" s="407">
        <v>3</v>
      </c>
      <c r="BQ76" s="407">
        <v>2</v>
      </c>
      <c r="BR76" s="407">
        <v>4</v>
      </c>
      <c r="BS76" s="407">
        <v>2</v>
      </c>
      <c r="BT76" s="407">
        <v>3</v>
      </c>
      <c r="BU76" s="407">
        <v>4</v>
      </c>
      <c r="BV76" s="407">
        <v>1</v>
      </c>
      <c r="BW76" s="407">
        <v>1</v>
      </c>
      <c r="BX76" s="407">
        <v>0</v>
      </c>
      <c r="BY76" s="407">
        <v>0</v>
      </c>
      <c r="BZ76" s="407">
        <v>0</v>
      </c>
      <c r="CA76" s="407">
        <v>0</v>
      </c>
    </row>
    <row r="77" spans="1:79" s="133" customFormat="1" ht="13.8">
      <c r="A77" s="412" t="s">
        <v>43</v>
      </c>
      <c r="B77" s="413">
        <v>515</v>
      </c>
      <c r="C77" s="407">
        <v>256</v>
      </c>
      <c r="D77" s="407">
        <v>89</v>
      </c>
      <c r="E77" s="407">
        <v>79</v>
      </c>
      <c r="F77" s="407">
        <v>38</v>
      </c>
      <c r="G77" s="407">
        <v>17</v>
      </c>
      <c r="H77" s="407">
        <v>2</v>
      </c>
      <c r="I77" s="407">
        <v>135</v>
      </c>
      <c r="J77" s="407">
        <v>49</v>
      </c>
      <c r="K77" s="407">
        <v>54</v>
      </c>
      <c r="L77" s="407">
        <v>23</v>
      </c>
      <c r="M77" s="407">
        <v>21</v>
      </c>
      <c r="N77" s="407">
        <v>4</v>
      </c>
      <c r="O77" s="407">
        <v>78</v>
      </c>
      <c r="P77" s="407">
        <v>20</v>
      </c>
      <c r="Q77" s="407">
        <v>640</v>
      </c>
      <c r="R77" s="407">
        <v>225</v>
      </c>
      <c r="S77" s="408"/>
      <c r="T77" s="412" t="s">
        <v>43</v>
      </c>
      <c r="U77" s="413">
        <v>515</v>
      </c>
      <c r="V77" s="407">
        <v>22</v>
      </c>
      <c r="W77" s="407">
        <v>6</v>
      </c>
      <c r="X77" s="407">
        <v>16</v>
      </c>
      <c r="Y77" s="407">
        <v>7</v>
      </c>
      <c r="Z77" s="407">
        <v>2</v>
      </c>
      <c r="AA77" s="407">
        <v>0</v>
      </c>
      <c r="AB77" s="407">
        <v>23</v>
      </c>
      <c r="AC77" s="407">
        <v>8</v>
      </c>
      <c r="AD77" s="407">
        <v>15</v>
      </c>
      <c r="AE77" s="407">
        <v>3</v>
      </c>
      <c r="AF77" s="407">
        <v>2</v>
      </c>
      <c r="AG77" s="407">
        <v>1</v>
      </c>
      <c r="AH77" s="407">
        <v>10</v>
      </c>
      <c r="AI77" s="407">
        <v>2</v>
      </c>
      <c r="AJ77" s="407">
        <v>90</v>
      </c>
      <c r="AK77" s="407">
        <v>27</v>
      </c>
      <c r="AL77" s="408"/>
      <c r="AM77" s="412" t="s">
        <v>43</v>
      </c>
      <c r="AN77" s="413">
        <v>515</v>
      </c>
      <c r="AO77" s="407">
        <v>4</v>
      </c>
      <c r="AP77" s="407">
        <v>2</v>
      </c>
      <c r="AQ77" s="407">
        <v>1</v>
      </c>
      <c r="AR77" s="407">
        <v>2</v>
      </c>
      <c r="AS77" s="407">
        <v>1</v>
      </c>
      <c r="AT77" s="407">
        <v>1</v>
      </c>
      <c r="AU77" s="407">
        <v>2</v>
      </c>
      <c r="AV77" s="407">
        <v>13</v>
      </c>
      <c r="AW77" s="407">
        <v>12</v>
      </c>
      <c r="AX77" s="407">
        <v>6</v>
      </c>
      <c r="AY77" s="407">
        <v>18</v>
      </c>
      <c r="AZ77" s="407">
        <v>1</v>
      </c>
      <c r="BA77" s="408"/>
      <c r="BB77" s="412" t="s">
        <v>43</v>
      </c>
      <c r="BC77" s="413">
        <v>515</v>
      </c>
      <c r="BD77" s="407">
        <v>23</v>
      </c>
      <c r="BE77" s="407">
        <v>1</v>
      </c>
      <c r="BF77" s="407">
        <v>0</v>
      </c>
      <c r="BG77" s="407">
        <v>0</v>
      </c>
      <c r="BH77" s="407">
        <v>24</v>
      </c>
      <c r="BI77" s="407">
        <v>12</v>
      </c>
      <c r="BJ77" s="407">
        <v>1</v>
      </c>
      <c r="BK77" s="407">
        <v>17</v>
      </c>
      <c r="BL77" s="408"/>
      <c r="BM77" s="412" t="s">
        <v>43</v>
      </c>
      <c r="BN77" s="413">
        <v>515</v>
      </c>
      <c r="BO77" s="407">
        <v>3</v>
      </c>
      <c r="BP77" s="407">
        <v>3</v>
      </c>
      <c r="BQ77" s="407">
        <v>2</v>
      </c>
      <c r="BR77" s="407">
        <v>3</v>
      </c>
      <c r="BS77" s="407">
        <v>4</v>
      </c>
      <c r="BT77" s="407">
        <v>2</v>
      </c>
      <c r="BU77" s="407">
        <v>4</v>
      </c>
      <c r="BV77" s="407">
        <v>1</v>
      </c>
      <c r="BW77" s="407">
        <v>2</v>
      </c>
      <c r="BX77" s="407">
        <v>0</v>
      </c>
      <c r="BY77" s="407">
        <v>0</v>
      </c>
      <c r="BZ77" s="407">
        <v>0</v>
      </c>
      <c r="CA77" s="407">
        <v>0</v>
      </c>
    </row>
    <row r="78" spans="1:79" s="133" customFormat="1" ht="13.8">
      <c r="A78" s="414" t="s">
        <v>44</v>
      </c>
      <c r="B78" s="413"/>
      <c r="C78" s="407"/>
      <c r="D78" s="407"/>
      <c r="E78" s="407"/>
      <c r="F78" s="407"/>
      <c r="G78" s="407"/>
      <c r="H78" s="407"/>
      <c r="I78" s="407"/>
      <c r="J78" s="407"/>
      <c r="K78" s="407"/>
      <c r="L78" s="407"/>
      <c r="M78" s="407"/>
      <c r="N78" s="407"/>
      <c r="O78" s="407"/>
      <c r="P78" s="407"/>
      <c r="Q78" s="407"/>
      <c r="R78" s="407"/>
      <c r="S78" s="408"/>
      <c r="T78" s="414" t="s">
        <v>44</v>
      </c>
      <c r="U78" s="413"/>
      <c r="V78" s="407"/>
      <c r="W78" s="407"/>
      <c r="X78" s="407"/>
      <c r="Y78" s="407"/>
      <c r="Z78" s="407"/>
      <c r="AA78" s="407"/>
      <c r="AB78" s="407"/>
      <c r="AC78" s="407"/>
      <c r="AD78" s="407"/>
      <c r="AE78" s="407"/>
      <c r="AF78" s="407"/>
      <c r="AG78" s="407"/>
      <c r="AH78" s="407"/>
      <c r="AI78" s="407"/>
      <c r="AJ78" s="407"/>
      <c r="AK78" s="407"/>
      <c r="AL78" s="408"/>
      <c r="AM78" s="414" t="s">
        <v>44</v>
      </c>
      <c r="AN78" s="413"/>
      <c r="AO78" s="407"/>
      <c r="AP78" s="407"/>
      <c r="AQ78" s="407"/>
      <c r="AR78" s="407"/>
      <c r="AS78" s="407"/>
      <c r="AT78" s="407"/>
      <c r="AU78" s="407"/>
      <c r="AV78" s="407"/>
      <c r="AW78" s="407"/>
      <c r="AX78" s="407"/>
      <c r="AY78" s="407"/>
      <c r="AZ78" s="407"/>
      <c r="BA78" s="408"/>
      <c r="BB78" s="414" t="s">
        <v>44</v>
      </c>
      <c r="BC78" s="413"/>
      <c r="BD78" s="407"/>
      <c r="BE78" s="407"/>
      <c r="BF78" s="407"/>
      <c r="BG78" s="407"/>
      <c r="BH78" s="407"/>
      <c r="BI78" s="407"/>
      <c r="BJ78" s="407"/>
      <c r="BK78" s="407"/>
      <c r="BL78" s="408"/>
      <c r="BM78" s="414" t="s">
        <v>44</v>
      </c>
      <c r="BN78" s="413"/>
      <c r="BO78" s="407"/>
      <c r="BP78" s="407"/>
      <c r="BQ78" s="407"/>
      <c r="BR78" s="407"/>
      <c r="BS78" s="407"/>
      <c r="BT78" s="407"/>
      <c r="BU78" s="407"/>
      <c r="BV78" s="407"/>
      <c r="BW78" s="407"/>
      <c r="BX78" s="407"/>
      <c r="BY78" s="407"/>
      <c r="BZ78" s="407"/>
      <c r="CA78" s="407"/>
    </row>
    <row r="79" spans="1:79" s="133" customFormat="1" ht="13.8">
      <c r="A79" s="412" t="s">
        <v>45</v>
      </c>
      <c r="B79" s="413">
        <v>507</v>
      </c>
      <c r="C79" s="407">
        <v>147</v>
      </c>
      <c r="D79" s="407">
        <v>62</v>
      </c>
      <c r="E79" s="407">
        <v>42</v>
      </c>
      <c r="F79" s="407">
        <v>18</v>
      </c>
      <c r="G79" s="407">
        <v>0</v>
      </c>
      <c r="H79" s="407">
        <v>0</v>
      </c>
      <c r="I79" s="407">
        <v>35</v>
      </c>
      <c r="J79" s="407">
        <v>6</v>
      </c>
      <c r="K79" s="407">
        <v>56</v>
      </c>
      <c r="L79" s="407">
        <v>35</v>
      </c>
      <c r="M79" s="407">
        <v>0</v>
      </c>
      <c r="N79" s="407">
        <v>0</v>
      </c>
      <c r="O79" s="407">
        <v>39</v>
      </c>
      <c r="P79" s="407">
        <v>8</v>
      </c>
      <c r="Q79" s="407">
        <v>319</v>
      </c>
      <c r="R79" s="407">
        <v>129</v>
      </c>
      <c r="S79" s="408"/>
      <c r="T79" s="412" t="s">
        <v>45</v>
      </c>
      <c r="U79" s="413">
        <v>507</v>
      </c>
      <c r="V79" s="407">
        <v>0</v>
      </c>
      <c r="W79" s="407">
        <v>0</v>
      </c>
      <c r="X79" s="407">
        <v>15</v>
      </c>
      <c r="Y79" s="407">
        <v>3</v>
      </c>
      <c r="Z79" s="407">
        <v>0</v>
      </c>
      <c r="AA79" s="407">
        <v>0</v>
      </c>
      <c r="AB79" s="407">
        <v>6</v>
      </c>
      <c r="AC79" s="407">
        <v>1</v>
      </c>
      <c r="AD79" s="407">
        <v>24</v>
      </c>
      <c r="AE79" s="407">
        <v>15</v>
      </c>
      <c r="AF79" s="407">
        <v>0</v>
      </c>
      <c r="AG79" s="407">
        <v>0</v>
      </c>
      <c r="AH79" s="407">
        <v>13</v>
      </c>
      <c r="AI79" s="407">
        <v>2</v>
      </c>
      <c r="AJ79" s="407">
        <v>58</v>
      </c>
      <c r="AK79" s="407">
        <v>21</v>
      </c>
      <c r="AL79" s="408"/>
      <c r="AM79" s="412" t="s">
        <v>45</v>
      </c>
      <c r="AN79" s="413">
        <v>507</v>
      </c>
      <c r="AO79" s="407">
        <v>3</v>
      </c>
      <c r="AP79" s="407">
        <v>1</v>
      </c>
      <c r="AQ79" s="407">
        <v>0</v>
      </c>
      <c r="AR79" s="407">
        <v>1</v>
      </c>
      <c r="AS79" s="407">
        <v>1</v>
      </c>
      <c r="AT79" s="407">
        <v>0</v>
      </c>
      <c r="AU79" s="407">
        <v>1</v>
      </c>
      <c r="AV79" s="407">
        <v>7</v>
      </c>
      <c r="AW79" s="407">
        <v>7</v>
      </c>
      <c r="AX79" s="407">
        <v>0</v>
      </c>
      <c r="AY79" s="407">
        <v>7</v>
      </c>
      <c r="AZ79" s="407">
        <v>1</v>
      </c>
      <c r="BA79" s="408"/>
      <c r="BB79" s="412" t="s">
        <v>45</v>
      </c>
      <c r="BC79" s="413">
        <v>507</v>
      </c>
      <c r="BD79" s="407">
        <v>11</v>
      </c>
      <c r="BE79" s="407">
        <v>0</v>
      </c>
      <c r="BF79" s="407">
        <v>0</v>
      </c>
      <c r="BG79" s="407">
        <v>1</v>
      </c>
      <c r="BH79" s="407">
        <v>12</v>
      </c>
      <c r="BI79" s="407">
        <v>3</v>
      </c>
      <c r="BJ79" s="407">
        <v>3</v>
      </c>
      <c r="BK79" s="407">
        <v>0</v>
      </c>
      <c r="BL79" s="408"/>
      <c r="BM79" s="412" t="s">
        <v>45</v>
      </c>
      <c r="BN79" s="413">
        <v>507</v>
      </c>
      <c r="BO79" s="407">
        <v>3</v>
      </c>
      <c r="BP79" s="407">
        <v>0</v>
      </c>
      <c r="BQ79" s="407">
        <v>1</v>
      </c>
      <c r="BR79" s="407">
        <v>1</v>
      </c>
      <c r="BS79" s="407">
        <v>2</v>
      </c>
      <c r="BT79" s="407">
        <v>2</v>
      </c>
      <c r="BU79" s="407">
        <v>1</v>
      </c>
      <c r="BV79" s="407">
        <v>1</v>
      </c>
      <c r="BW79" s="407">
        <v>1</v>
      </c>
      <c r="BX79" s="407">
        <v>0</v>
      </c>
      <c r="BY79" s="407">
        <v>0</v>
      </c>
      <c r="BZ79" s="407">
        <v>0</v>
      </c>
      <c r="CA79" s="407">
        <v>0</v>
      </c>
    </row>
    <row r="80" spans="1:79" s="133" customFormat="1" ht="13.8">
      <c r="A80" s="412" t="s">
        <v>46</v>
      </c>
      <c r="B80" s="413">
        <v>505</v>
      </c>
      <c r="C80" s="407">
        <v>132</v>
      </c>
      <c r="D80" s="407">
        <v>44</v>
      </c>
      <c r="E80" s="407">
        <v>50</v>
      </c>
      <c r="F80" s="407">
        <v>24</v>
      </c>
      <c r="G80" s="407">
        <v>0</v>
      </c>
      <c r="H80" s="407">
        <v>0</v>
      </c>
      <c r="I80" s="407">
        <v>22</v>
      </c>
      <c r="J80" s="407">
        <v>6</v>
      </c>
      <c r="K80" s="407">
        <v>61</v>
      </c>
      <c r="L80" s="407">
        <v>24</v>
      </c>
      <c r="M80" s="407">
        <v>0</v>
      </c>
      <c r="N80" s="407">
        <v>0</v>
      </c>
      <c r="O80" s="407">
        <v>22</v>
      </c>
      <c r="P80" s="407">
        <v>5</v>
      </c>
      <c r="Q80" s="407">
        <v>287</v>
      </c>
      <c r="R80" s="407">
        <v>103</v>
      </c>
      <c r="S80" s="408"/>
      <c r="T80" s="412" t="s">
        <v>46</v>
      </c>
      <c r="U80" s="413">
        <v>505</v>
      </c>
      <c r="V80" s="407">
        <v>9</v>
      </c>
      <c r="W80" s="407">
        <v>3</v>
      </c>
      <c r="X80" s="407">
        <v>8</v>
      </c>
      <c r="Y80" s="407">
        <v>2</v>
      </c>
      <c r="Z80" s="407">
        <v>0</v>
      </c>
      <c r="AA80" s="407">
        <v>0</v>
      </c>
      <c r="AB80" s="407">
        <v>2</v>
      </c>
      <c r="AC80" s="407">
        <v>1</v>
      </c>
      <c r="AD80" s="407">
        <v>15</v>
      </c>
      <c r="AE80" s="407">
        <v>6</v>
      </c>
      <c r="AF80" s="407">
        <v>0</v>
      </c>
      <c r="AG80" s="407">
        <v>0</v>
      </c>
      <c r="AH80" s="407">
        <v>1</v>
      </c>
      <c r="AI80" s="407">
        <v>0</v>
      </c>
      <c r="AJ80" s="407">
        <v>35</v>
      </c>
      <c r="AK80" s="407">
        <v>12</v>
      </c>
      <c r="AL80" s="408"/>
      <c r="AM80" s="412" t="s">
        <v>46</v>
      </c>
      <c r="AN80" s="413">
        <v>505</v>
      </c>
      <c r="AO80" s="407">
        <v>2</v>
      </c>
      <c r="AP80" s="407">
        <v>1</v>
      </c>
      <c r="AQ80" s="407">
        <v>0</v>
      </c>
      <c r="AR80" s="407">
        <v>1</v>
      </c>
      <c r="AS80" s="407">
        <v>1</v>
      </c>
      <c r="AT80" s="407">
        <v>0</v>
      </c>
      <c r="AU80" s="407">
        <v>1</v>
      </c>
      <c r="AV80" s="407">
        <v>6</v>
      </c>
      <c r="AW80" s="407">
        <v>5</v>
      </c>
      <c r="AX80" s="407">
        <v>1</v>
      </c>
      <c r="AY80" s="407">
        <v>6</v>
      </c>
      <c r="AZ80" s="407">
        <v>1</v>
      </c>
      <c r="BA80" s="408"/>
      <c r="BB80" s="412" t="s">
        <v>46</v>
      </c>
      <c r="BC80" s="413">
        <v>505</v>
      </c>
      <c r="BD80" s="407">
        <v>12</v>
      </c>
      <c r="BE80" s="407">
        <v>0</v>
      </c>
      <c r="BF80" s="407">
        <v>0</v>
      </c>
      <c r="BG80" s="407">
        <v>0</v>
      </c>
      <c r="BH80" s="407">
        <v>12</v>
      </c>
      <c r="BI80" s="407">
        <v>4</v>
      </c>
      <c r="BJ80" s="407">
        <v>1</v>
      </c>
      <c r="BK80" s="407">
        <v>6</v>
      </c>
      <c r="BL80" s="408"/>
      <c r="BM80" s="412" t="s">
        <v>46</v>
      </c>
      <c r="BN80" s="413">
        <v>505</v>
      </c>
      <c r="BO80" s="407">
        <v>1</v>
      </c>
      <c r="BP80" s="407">
        <v>2</v>
      </c>
      <c r="BQ80" s="407">
        <v>2</v>
      </c>
      <c r="BR80" s="407">
        <v>1</v>
      </c>
      <c r="BS80" s="407">
        <v>1</v>
      </c>
      <c r="BT80" s="407">
        <v>1</v>
      </c>
      <c r="BU80" s="407">
        <v>2</v>
      </c>
      <c r="BV80" s="407">
        <v>1</v>
      </c>
      <c r="BW80" s="407">
        <v>1</v>
      </c>
      <c r="BX80" s="407">
        <v>0</v>
      </c>
      <c r="BY80" s="407">
        <v>0</v>
      </c>
      <c r="BZ80" s="407">
        <v>0</v>
      </c>
      <c r="CA80" s="407">
        <v>0</v>
      </c>
    </row>
    <row r="81" spans="1:79" s="133" customFormat="1" ht="13.8">
      <c r="A81" s="412" t="s">
        <v>48</v>
      </c>
      <c r="B81" s="413">
        <v>503</v>
      </c>
      <c r="C81" s="407">
        <v>34</v>
      </c>
      <c r="D81" s="407">
        <v>10</v>
      </c>
      <c r="E81" s="407">
        <v>8</v>
      </c>
      <c r="F81" s="407">
        <v>1</v>
      </c>
      <c r="G81" s="407">
        <v>0</v>
      </c>
      <c r="H81" s="407">
        <v>0</v>
      </c>
      <c r="I81" s="407">
        <v>0</v>
      </c>
      <c r="J81" s="407">
        <v>0</v>
      </c>
      <c r="K81" s="407">
        <v>0</v>
      </c>
      <c r="L81" s="407">
        <v>0</v>
      </c>
      <c r="M81" s="407">
        <v>0</v>
      </c>
      <c r="N81" s="407">
        <v>0</v>
      </c>
      <c r="O81" s="407">
        <v>0</v>
      </c>
      <c r="P81" s="407">
        <v>0</v>
      </c>
      <c r="Q81" s="407">
        <v>42</v>
      </c>
      <c r="R81" s="407">
        <v>11</v>
      </c>
      <c r="S81" s="408"/>
      <c r="T81" s="412" t="s">
        <v>48</v>
      </c>
      <c r="U81" s="413">
        <v>503</v>
      </c>
      <c r="V81" s="407">
        <v>0</v>
      </c>
      <c r="W81" s="407">
        <v>0</v>
      </c>
      <c r="X81" s="407">
        <v>0</v>
      </c>
      <c r="Y81" s="407">
        <v>0</v>
      </c>
      <c r="Z81" s="407">
        <v>0</v>
      </c>
      <c r="AA81" s="407">
        <v>0</v>
      </c>
      <c r="AB81" s="407">
        <v>0</v>
      </c>
      <c r="AC81" s="407">
        <v>0</v>
      </c>
      <c r="AD81" s="407">
        <v>0</v>
      </c>
      <c r="AE81" s="407">
        <v>0</v>
      </c>
      <c r="AF81" s="407">
        <v>0</v>
      </c>
      <c r="AG81" s="407">
        <v>0</v>
      </c>
      <c r="AH81" s="407">
        <v>0</v>
      </c>
      <c r="AI81" s="407">
        <v>0</v>
      </c>
      <c r="AJ81" s="407">
        <v>0</v>
      </c>
      <c r="AK81" s="407">
        <v>0</v>
      </c>
      <c r="AL81" s="408"/>
      <c r="AM81" s="412" t="s">
        <v>48</v>
      </c>
      <c r="AN81" s="413">
        <v>503</v>
      </c>
      <c r="AO81" s="407">
        <v>1</v>
      </c>
      <c r="AP81" s="407">
        <v>1</v>
      </c>
      <c r="AQ81" s="407">
        <v>0</v>
      </c>
      <c r="AR81" s="407">
        <v>0</v>
      </c>
      <c r="AS81" s="407">
        <v>0</v>
      </c>
      <c r="AT81" s="407">
        <v>0</v>
      </c>
      <c r="AU81" s="407">
        <v>0</v>
      </c>
      <c r="AV81" s="407">
        <v>2</v>
      </c>
      <c r="AW81" s="407">
        <v>3</v>
      </c>
      <c r="AX81" s="407">
        <v>0</v>
      </c>
      <c r="AY81" s="407">
        <v>3</v>
      </c>
      <c r="AZ81" s="407">
        <v>1</v>
      </c>
      <c r="BA81" s="408"/>
      <c r="BB81" s="412" t="s">
        <v>48</v>
      </c>
      <c r="BC81" s="413">
        <v>503</v>
      </c>
      <c r="BD81" s="407">
        <v>7</v>
      </c>
      <c r="BE81" s="407">
        <v>0</v>
      </c>
      <c r="BF81" s="407">
        <v>0</v>
      </c>
      <c r="BG81" s="407">
        <v>0</v>
      </c>
      <c r="BH81" s="407">
        <v>7</v>
      </c>
      <c r="BI81" s="407">
        <v>0</v>
      </c>
      <c r="BJ81" s="407">
        <v>1</v>
      </c>
      <c r="BK81" s="407">
        <v>0</v>
      </c>
      <c r="BL81" s="408"/>
      <c r="BM81" s="412" t="s">
        <v>48</v>
      </c>
      <c r="BN81" s="413">
        <v>503</v>
      </c>
      <c r="BO81" s="407">
        <v>1</v>
      </c>
      <c r="BP81" s="407">
        <v>1</v>
      </c>
      <c r="BQ81" s="407">
        <v>0</v>
      </c>
      <c r="BR81" s="407">
        <v>1</v>
      </c>
      <c r="BS81" s="407">
        <v>1</v>
      </c>
      <c r="BT81" s="407">
        <v>1</v>
      </c>
      <c r="BU81" s="407">
        <v>1</v>
      </c>
      <c r="BV81" s="407">
        <v>1</v>
      </c>
      <c r="BW81" s="407">
        <v>0</v>
      </c>
      <c r="BX81" s="407">
        <v>0</v>
      </c>
      <c r="BY81" s="407">
        <v>0</v>
      </c>
      <c r="BZ81" s="407">
        <v>0</v>
      </c>
      <c r="CA81" s="407">
        <v>0</v>
      </c>
    </row>
    <row r="82" spans="1:79" s="133" customFormat="1" ht="13.8">
      <c r="A82" s="412" t="s">
        <v>49</v>
      </c>
      <c r="B82" s="413">
        <v>506</v>
      </c>
      <c r="C82" s="407">
        <v>385</v>
      </c>
      <c r="D82" s="407">
        <v>162</v>
      </c>
      <c r="E82" s="407">
        <v>48</v>
      </c>
      <c r="F82" s="407">
        <v>20</v>
      </c>
      <c r="G82" s="407">
        <v>0</v>
      </c>
      <c r="H82" s="407">
        <v>0</v>
      </c>
      <c r="I82" s="407">
        <v>76</v>
      </c>
      <c r="J82" s="407">
        <v>23</v>
      </c>
      <c r="K82" s="407">
        <v>23</v>
      </c>
      <c r="L82" s="407">
        <v>12</v>
      </c>
      <c r="M82" s="407">
        <v>0</v>
      </c>
      <c r="N82" s="407">
        <v>0</v>
      </c>
      <c r="O82" s="407">
        <v>6</v>
      </c>
      <c r="P82" s="407">
        <v>1</v>
      </c>
      <c r="Q82" s="407">
        <v>538</v>
      </c>
      <c r="R82" s="407">
        <v>218</v>
      </c>
      <c r="S82" s="408"/>
      <c r="T82" s="412" t="s">
        <v>49</v>
      </c>
      <c r="U82" s="413">
        <v>506</v>
      </c>
      <c r="V82" s="407">
        <v>45</v>
      </c>
      <c r="W82" s="407">
        <v>20</v>
      </c>
      <c r="X82" s="407">
        <v>0</v>
      </c>
      <c r="Y82" s="407">
        <v>0</v>
      </c>
      <c r="Z82" s="407">
        <v>0</v>
      </c>
      <c r="AA82" s="407">
        <v>0</v>
      </c>
      <c r="AB82" s="407">
        <v>1</v>
      </c>
      <c r="AC82" s="407">
        <v>0</v>
      </c>
      <c r="AD82" s="407">
        <v>15</v>
      </c>
      <c r="AE82" s="407">
        <v>5</v>
      </c>
      <c r="AF82" s="407">
        <v>0</v>
      </c>
      <c r="AG82" s="407">
        <v>0</v>
      </c>
      <c r="AH82" s="407">
        <v>5</v>
      </c>
      <c r="AI82" s="407">
        <v>1</v>
      </c>
      <c r="AJ82" s="407">
        <v>66</v>
      </c>
      <c r="AK82" s="407">
        <v>26</v>
      </c>
      <c r="AL82" s="408"/>
      <c r="AM82" s="412" t="s">
        <v>49</v>
      </c>
      <c r="AN82" s="413">
        <v>506</v>
      </c>
      <c r="AO82" s="407">
        <v>4</v>
      </c>
      <c r="AP82" s="407">
        <v>1</v>
      </c>
      <c r="AQ82" s="407">
        <v>0</v>
      </c>
      <c r="AR82" s="407">
        <v>2</v>
      </c>
      <c r="AS82" s="407">
        <v>1</v>
      </c>
      <c r="AT82" s="407">
        <v>0</v>
      </c>
      <c r="AU82" s="407">
        <v>1</v>
      </c>
      <c r="AV82" s="407">
        <v>9</v>
      </c>
      <c r="AW82" s="407">
        <v>5</v>
      </c>
      <c r="AX82" s="407">
        <v>0</v>
      </c>
      <c r="AY82" s="407">
        <v>5</v>
      </c>
      <c r="AZ82" s="407">
        <v>1</v>
      </c>
      <c r="BA82" s="408"/>
      <c r="BB82" s="412" t="s">
        <v>49</v>
      </c>
      <c r="BC82" s="413">
        <v>506</v>
      </c>
      <c r="BD82" s="407">
        <v>13</v>
      </c>
      <c r="BE82" s="407">
        <v>0</v>
      </c>
      <c r="BF82" s="407">
        <v>1</v>
      </c>
      <c r="BG82" s="407">
        <v>0</v>
      </c>
      <c r="BH82" s="407">
        <v>14</v>
      </c>
      <c r="BI82" s="407">
        <v>9</v>
      </c>
      <c r="BJ82" s="407">
        <v>0</v>
      </c>
      <c r="BK82" s="407">
        <v>15</v>
      </c>
      <c r="BL82" s="408"/>
      <c r="BM82" s="412" t="s">
        <v>49</v>
      </c>
      <c r="BN82" s="413">
        <v>506</v>
      </c>
      <c r="BO82" s="407">
        <v>2</v>
      </c>
      <c r="BP82" s="407">
        <v>2</v>
      </c>
      <c r="BQ82" s="407">
        <v>1</v>
      </c>
      <c r="BR82" s="407">
        <v>2</v>
      </c>
      <c r="BS82" s="407">
        <v>2</v>
      </c>
      <c r="BT82" s="407">
        <v>2</v>
      </c>
      <c r="BU82" s="407">
        <v>2</v>
      </c>
      <c r="BV82" s="407">
        <v>1</v>
      </c>
      <c r="BW82" s="407">
        <v>0</v>
      </c>
      <c r="BX82" s="407">
        <v>0</v>
      </c>
      <c r="BY82" s="407">
        <v>0</v>
      </c>
      <c r="BZ82" s="407">
        <v>0</v>
      </c>
      <c r="CA82" s="407">
        <v>0</v>
      </c>
    </row>
    <row r="83" spans="1:79" s="133" customFormat="1" ht="13.8">
      <c r="A83" s="412" t="s">
        <v>50</v>
      </c>
      <c r="B83" s="413">
        <v>504</v>
      </c>
      <c r="C83" s="407">
        <v>95</v>
      </c>
      <c r="D83" s="407">
        <v>43</v>
      </c>
      <c r="E83" s="407">
        <v>56</v>
      </c>
      <c r="F83" s="407">
        <v>27</v>
      </c>
      <c r="G83" s="407">
        <v>0</v>
      </c>
      <c r="H83" s="407">
        <v>0</v>
      </c>
      <c r="I83" s="407">
        <v>8</v>
      </c>
      <c r="J83" s="407">
        <v>2</v>
      </c>
      <c r="K83" s="407">
        <v>31</v>
      </c>
      <c r="L83" s="407">
        <v>13</v>
      </c>
      <c r="M83" s="407">
        <v>0</v>
      </c>
      <c r="N83" s="407">
        <v>0</v>
      </c>
      <c r="O83" s="407">
        <v>0</v>
      </c>
      <c r="P83" s="407">
        <v>0</v>
      </c>
      <c r="Q83" s="407">
        <v>190</v>
      </c>
      <c r="R83" s="407">
        <v>85</v>
      </c>
      <c r="S83" s="408"/>
      <c r="T83" s="412" t="s">
        <v>50</v>
      </c>
      <c r="U83" s="413">
        <v>504</v>
      </c>
      <c r="V83" s="407">
        <v>11</v>
      </c>
      <c r="W83" s="407">
        <v>5</v>
      </c>
      <c r="X83" s="407">
        <v>3</v>
      </c>
      <c r="Y83" s="407">
        <v>2</v>
      </c>
      <c r="Z83" s="407">
        <v>0</v>
      </c>
      <c r="AA83" s="407">
        <v>0</v>
      </c>
      <c r="AB83" s="407">
        <v>0</v>
      </c>
      <c r="AC83" s="407">
        <v>0</v>
      </c>
      <c r="AD83" s="407">
        <v>2</v>
      </c>
      <c r="AE83" s="407">
        <v>1</v>
      </c>
      <c r="AF83" s="407">
        <v>0</v>
      </c>
      <c r="AG83" s="407">
        <v>0</v>
      </c>
      <c r="AH83" s="407">
        <v>0</v>
      </c>
      <c r="AI83" s="407">
        <v>0</v>
      </c>
      <c r="AJ83" s="407">
        <v>16</v>
      </c>
      <c r="AK83" s="407">
        <v>8</v>
      </c>
      <c r="AL83" s="408"/>
      <c r="AM83" s="412" t="s">
        <v>50</v>
      </c>
      <c r="AN83" s="413">
        <v>504</v>
      </c>
      <c r="AO83" s="407">
        <v>2</v>
      </c>
      <c r="AP83" s="407">
        <v>1</v>
      </c>
      <c r="AQ83" s="407">
        <v>0</v>
      </c>
      <c r="AR83" s="407">
        <v>1</v>
      </c>
      <c r="AS83" s="407">
        <v>1</v>
      </c>
      <c r="AT83" s="407">
        <v>0</v>
      </c>
      <c r="AU83" s="407">
        <v>0</v>
      </c>
      <c r="AV83" s="407">
        <v>5</v>
      </c>
      <c r="AW83" s="407">
        <v>5</v>
      </c>
      <c r="AX83" s="407">
        <v>1</v>
      </c>
      <c r="AY83" s="407">
        <v>6</v>
      </c>
      <c r="AZ83" s="407">
        <v>1</v>
      </c>
      <c r="BA83" s="408"/>
      <c r="BB83" s="412" t="s">
        <v>50</v>
      </c>
      <c r="BC83" s="413">
        <v>504</v>
      </c>
      <c r="BD83" s="407">
        <v>6</v>
      </c>
      <c r="BE83" s="407">
        <v>0</v>
      </c>
      <c r="BF83" s="407">
        <v>0</v>
      </c>
      <c r="BG83" s="407">
        <v>0</v>
      </c>
      <c r="BH83" s="407">
        <v>6</v>
      </c>
      <c r="BI83" s="407">
        <v>3</v>
      </c>
      <c r="BJ83" s="407">
        <v>0</v>
      </c>
      <c r="BK83" s="407">
        <v>3</v>
      </c>
      <c r="BL83" s="408"/>
      <c r="BM83" s="412" t="s">
        <v>50</v>
      </c>
      <c r="BN83" s="413">
        <v>504</v>
      </c>
      <c r="BO83" s="407">
        <v>0</v>
      </c>
      <c r="BP83" s="407">
        <v>1</v>
      </c>
      <c r="BQ83" s="407">
        <v>1</v>
      </c>
      <c r="BR83" s="407">
        <v>0</v>
      </c>
      <c r="BS83" s="407">
        <v>0</v>
      </c>
      <c r="BT83" s="407">
        <v>1</v>
      </c>
      <c r="BU83" s="407">
        <v>1</v>
      </c>
      <c r="BV83" s="407">
        <v>1</v>
      </c>
      <c r="BW83" s="407">
        <v>1</v>
      </c>
      <c r="BX83" s="407">
        <v>0</v>
      </c>
      <c r="BY83" s="407">
        <v>0</v>
      </c>
      <c r="BZ83" s="407">
        <v>0</v>
      </c>
      <c r="CA83" s="407">
        <v>0</v>
      </c>
    </row>
    <row r="84" spans="1:79" s="133" customFormat="1" ht="13.8">
      <c r="A84" s="412" t="s">
        <v>51</v>
      </c>
      <c r="B84" s="413">
        <v>512</v>
      </c>
      <c r="C84" s="407">
        <v>181</v>
      </c>
      <c r="D84" s="407">
        <v>81</v>
      </c>
      <c r="E84" s="407">
        <v>52</v>
      </c>
      <c r="F84" s="407">
        <v>32</v>
      </c>
      <c r="G84" s="407">
        <v>0</v>
      </c>
      <c r="H84" s="407">
        <v>0</v>
      </c>
      <c r="I84" s="407">
        <v>30</v>
      </c>
      <c r="J84" s="407">
        <v>8</v>
      </c>
      <c r="K84" s="407">
        <v>44</v>
      </c>
      <c r="L84" s="407">
        <v>14</v>
      </c>
      <c r="M84" s="407">
        <v>0</v>
      </c>
      <c r="N84" s="407">
        <v>0</v>
      </c>
      <c r="O84" s="407">
        <v>16</v>
      </c>
      <c r="P84" s="407">
        <v>5</v>
      </c>
      <c r="Q84" s="407">
        <v>323</v>
      </c>
      <c r="R84" s="407">
        <v>140</v>
      </c>
      <c r="S84" s="408"/>
      <c r="T84" s="412" t="s">
        <v>51</v>
      </c>
      <c r="U84" s="413">
        <v>512</v>
      </c>
      <c r="V84" s="407">
        <v>9</v>
      </c>
      <c r="W84" s="407">
        <v>6</v>
      </c>
      <c r="X84" s="407">
        <v>1</v>
      </c>
      <c r="Y84" s="407">
        <v>1</v>
      </c>
      <c r="Z84" s="407">
        <v>0</v>
      </c>
      <c r="AA84" s="407">
        <v>0</v>
      </c>
      <c r="AB84" s="407">
        <v>0</v>
      </c>
      <c r="AC84" s="407">
        <v>0</v>
      </c>
      <c r="AD84" s="407">
        <v>6</v>
      </c>
      <c r="AE84" s="407">
        <v>2</v>
      </c>
      <c r="AF84" s="407">
        <v>0</v>
      </c>
      <c r="AG84" s="407">
        <v>0</v>
      </c>
      <c r="AH84" s="407">
        <v>0</v>
      </c>
      <c r="AI84" s="407">
        <v>0</v>
      </c>
      <c r="AJ84" s="407">
        <v>16</v>
      </c>
      <c r="AK84" s="407">
        <v>9</v>
      </c>
      <c r="AL84" s="408"/>
      <c r="AM84" s="412" t="s">
        <v>51</v>
      </c>
      <c r="AN84" s="413">
        <v>512</v>
      </c>
      <c r="AO84" s="407">
        <v>4</v>
      </c>
      <c r="AP84" s="407">
        <v>1</v>
      </c>
      <c r="AQ84" s="407">
        <v>0</v>
      </c>
      <c r="AR84" s="407">
        <v>1</v>
      </c>
      <c r="AS84" s="407">
        <v>1</v>
      </c>
      <c r="AT84" s="407">
        <v>0</v>
      </c>
      <c r="AU84" s="407">
        <v>1</v>
      </c>
      <c r="AV84" s="407">
        <v>8</v>
      </c>
      <c r="AW84" s="407">
        <v>6</v>
      </c>
      <c r="AX84" s="407">
        <v>0</v>
      </c>
      <c r="AY84" s="407">
        <v>6</v>
      </c>
      <c r="AZ84" s="407">
        <v>1</v>
      </c>
      <c r="BA84" s="408"/>
      <c r="BB84" s="412" t="s">
        <v>51</v>
      </c>
      <c r="BC84" s="413">
        <v>512</v>
      </c>
      <c r="BD84" s="407">
        <v>13</v>
      </c>
      <c r="BE84" s="407">
        <v>0</v>
      </c>
      <c r="BF84" s="407">
        <v>0</v>
      </c>
      <c r="BG84" s="407">
        <v>0</v>
      </c>
      <c r="BH84" s="407">
        <v>13</v>
      </c>
      <c r="BI84" s="407">
        <v>5</v>
      </c>
      <c r="BJ84" s="407">
        <v>0</v>
      </c>
      <c r="BK84" s="407">
        <v>11</v>
      </c>
      <c r="BL84" s="408"/>
      <c r="BM84" s="412" t="s">
        <v>51</v>
      </c>
      <c r="BN84" s="413">
        <v>512</v>
      </c>
      <c r="BO84" s="407">
        <v>1</v>
      </c>
      <c r="BP84" s="407">
        <v>2</v>
      </c>
      <c r="BQ84" s="407">
        <v>1</v>
      </c>
      <c r="BR84" s="407">
        <v>2</v>
      </c>
      <c r="BS84" s="407">
        <v>1</v>
      </c>
      <c r="BT84" s="407">
        <v>2</v>
      </c>
      <c r="BU84" s="407">
        <v>2</v>
      </c>
      <c r="BV84" s="407">
        <v>1</v>
      </c>
      <c r="BW84" s="407">
        <v>1</v>
      </c>
      <c r="BX84" s="407">
        <v>0</v>
      </c>
      <c r="BY84" s="407">
        <v>0</v>
      </c>
      <c r="BZ84" s="407">
        <v>0</v>
      </c>
      <c r="CA84" s="407">
        <v>0</v>
      </c>
    </row>
    <row r="85" spans="1:79" s="133" customFormat="1" ht="13.8">
      <c r="A85" s="412" t="s">
        <v>52</v>
      </c>
      <c r="B85" s="413">
        <v>501</v>
      </c>
      <c r="C85" s="407">
        <v>1000</v>
      </c>
      <c r="D85" s="407">
        <v>492</v>
      </c>
      <c r="E85" s="407">
        <v>229</v>
      </c>
      <c r="F85" s="407">
        <v>130</v>
      </c>
      <c r="G85" s="407">
        <v>11</v>
      </c>
      <c r="H85" s="407">
        <v>2</v>
      </c>
      <c r="I85" s="407">
        <v>141</v>
      </c>
      <c r="J85" s="407">
        <v>32</v>
      </c>
      <c r="K85" s="407">
        <v>311</v>
      </c>
      <c r="L85" s="407">
        <v>154</v>
      </c>
      <c r="M85" s="407">
        <v>11</v>
      </c>
      <c r="N85" s="407">
        <v>1</v>
      </c>
      <c r="O85" s="407">
        <v>144</v>
      </c>
      <c r="P85" s="407">
        <v>49</v>
      </c>
      <c r="Q85" s="407">
        <v>1847</v>
      </c>
      <c r="R85" s="407">
        <v>860</v>
      </c>
      <c r="S85" s="408"/>
      <c r="T85" s="412" t="s">
        <v>52</v>
      </c>
      <c r="U85" s="413">
        <v>501</v>
      </c>
      <c r="V85" s="407">
        <v>354</v>
      </c>
      <c r="W85" s="407">
        <v>156</v>
      </c>
      <c r="X85" s="407">
        <v>118</v>
      </c>
      <c r="Y85" s="407">
        <v>64</v>
      </c>
      <c r="Z85" s="407">
        <v>5</v>
      </c>
      <c r="AA85" s="407">
        <v>0</v>
      </c>
      <c r="AB85" s="407">
        <v>89</v>
      </c>
      <c r="AC85" s="407">
        <v>21</v>
      </c>
      <c r="AD85" s="407">
        <v>174</v>
      </c>
      <c r="AE85" s="407">
        <v>92</v>
      </c>
      <c r="AF85" s="407">
        <v>7</v>
      </c>
      <c r="AG85" s="407">
        <v>1</v>
      </c>
      <c r="AH85" s="407">
        <v>83</v>
      </c>
      <c r="AI85" s="407">
        <v>31</v>
      </c>
      <c r="AJ85" s="407">
        <v>830</v>
      </c>
      <c r="AK85" s="407">
        <v>365</v>
      </c>
      <c r="AL85" s="408"/>
      <c r="AM85" s="412" t="s">
        <v>52</v>
      </c>
      <c r="AN85" s="413">
        <v>501</v>
      </c>
      <c r="AO85" s="407">
        <v>17</v>
      </c>
      <c r="AP85" s="407">
        <v>5</v>
      </c>
      <c r="AQ85" s="407">
        <v>1</v>
      </c>
      <c r="AR85" s="407">
        <v>5</v>
      </c>
      <c r="AS85" s="407">
        <v>6</v>
      </c>
      <c r="AT85" s="407">
        <v>1</v>
      </c>
      <c r="AU85" s="407">
        <v>5</v>
      </c>
      <c r="AV85" s="407">
        <v>40</v>
      </c>
      <c r="AW85" s="407">
        <v>39</v>
      </c>
      <c r="AX85" s="407">
        <v>1</v>
      </c>
      <c r="AY85" s="407">
        <v>40</v>
      </c>
      <c r="AZ85" s="407">
        <v>2</v>
      </c>
      <c r="BA85" s="408"/>
      <c r="BB85" s="412" t="s">
        <v>52</v>
      </c>
      <c r="BC85" s="413">
        <v>501</v>
      </c>
      <c r="BD85" s="407">
        <v>93</v>
      </c>
      <c r="BE85" s="407">
        <v>0</v>
      </c>
      <c r="BF85" s="407">
        <v>1</v>
      </c>
      <c r="BG85" s="407">
        <v>0</v>
      </c>
      <c r="BH85" s="407">
        <v>94</v>
      </c>
      <c r="BI85" s="407">
        <v>40</v>
      </c>
      <c r="BJ85" s="407">
        <v>42</v>
      </c>
      <c r="BK85" s="407">
        <v>9</v>
      </c>
      <c r="BL85" s="408"/>
      <c r="BM85" s="412" t="s">
        <v>52</v>
      </c>
      <c r="BN85" s="413">
        <v>501</v>
      </c>
      <c r="BO85" s="407">
        <v>12</v>
      </c>
      <c r="BP85" s="407">
        <v>15</v>
      </c>
      <c r="BQ85" s="407">
        <v>7</v>
      </c>
      <c r="BR85" s="407">
        <v>10</v>
      </c>
      <c r="BS85" s="407">
        <v>13</v>
      </c>
      <c r="BT85" s="407">
        <v>13</v>
      </c>
      <c r="BU85" s="407">
        <v>14</v>
      </c>
      <c r="BV85" s="407">
        <v>7</v>
      </c>
      <c r="BW85" s="407">
        <v>4</v>
      </c>
      <c r="BX85" s="407">
        <v>1</v>
      </c>
      <c r="BY85" s="407">
        <v>0</v>
      </c>
      <c r="BZ85" s="407">
        <v>2</v>
      </c>
      <c r="CA85" s="407">
        <v>0</v>
      </c>
    </row>
    <row r="86" spans="1:79" s="133" customFormat="1" ht="13.8">
      <c r="A86" s="412" t="s">
        <v>53</v>
      </c>
      <c r="B86" s="413">
        <v>520</v>
      </c>
      <c r="C86" s="407">
        <v>135</v>
      </c>
      <c r="D86" s="407">
        <v>30</v>
      </c>
      <c r="E86" s="407">
        <v>23</v>
      </c>
      <c r="F86" s="407">
        <v>9</v>
      </c>
      <c r="G86" s="407">
        <v>0</v>
      </c>
      <c r="H86" s="407">
        <v>0</v>
      </c>
      <c r="I86" s="407">
        <v>24</v>
      </c>
      <c r="J86" s="407">
        <v>4</v>
      </c>
      <c r="K86" s="407">
        <v>25</v>
      </c>
      <c r="L86" s="407">
        <v>10</v>
      </c>
      <c r="M86" s="407">
        <v>0</v>
      </c>
      <c r="N86" s="407">
        <v>0</v>
      </c>
      <c r="O86" s="407">
        <v>22</v>
      </c>
      <c r="P86" s="407">
        <v>5</v>
      </c>
      <c r="Q86" s="407">
        <v>229</v>
      </c>
      <c r="R86" s="407">
        <v>58</v>
      </c>
      <c r="S86" s="408"/>
      <c r="T86" s="412" t="s">
        <v>53</v>
      </c>
      <c r="U86" s="413">
        <v>520</v>
      </c>
      <c r="V86" s="407">
        <v>13</v>
      </c>
      <c r="W86" s="407">
        <v>7</v>
      </c>
      <c r="X86" s="407">
        <v>1</v>
      </c>
      <c r="Y86" s="407">
        <v>0</v>
      </c>
      <c r="Z86" s="407">
        <v>0</v>
      </c>
      <c r="AA86" s="407">
        <v>0</v>
      </c>
      <c r="AB86" s="407">
        <v>0</v>
      </c>
      <c r="AC86" s="407">
        <v>0</v>
      </c>
      <c r="AD86" s="407">
        <v>6</v>
      </c>
      <c r="AE86" s="407">
        <v>2</v>
      </c>
      <c r="AF86" s="407">
        <v>0</v>
      </c>
      <c r="AG86" s="407">
        <v>0</v>
      </c>
      <c r="AH86" s="407">
        <v>9</v>
      </c>
      <c r="AI86" s="407">
        <v>2</v>
      </c>
      <c r="AJ86" s="407">
        <v>29</v>
      </c>
      <c r="AK86" s="407">
        <v>11</v>
      </c>
      <c r="AL86" s="408"/>
      <c r="AM86" s="412" t="s">
        <v>53</v>
      </c>
      <c r="AN86" s="413">
        <v>520</v>
      </c>
      <c r="AO86" s="407">
        <v>2</v>
      </c>
      <c r="AP86" s="407">
        <v>1</v>
      </c>
      <c r="AQ86" s="407">
        <v>0</v>
      </c>
      <c r="AR86" s="407">
        <v>1</v>
      </c>
      <c r="AS86" s="407">
        <v>1</v>
      </c>
      <c r="AT86" s="407">
        <v>0</v>
      </c>
      <c r="AU86" s="407">
        <v>1</v>
      </c>
      <c r="AV86" s="407">
        <v>6</v>
      </c>
      <c r="AW86" s="407">
        <v>0</v>
      </c>
      <c r="AX86" s="407">
        <v>4</v>
      </c>
      <c r="AY86" s="407">
        <v>4</v>
      </c>
      <c r="AZ86" s="407">
        <v>1</v>
      </c>
      <c r="BA86" s="408"/>
      <c r="BB86" s="412" t="s">
        <v>53</v>
      </c>
      <c r="BC86" s="413">
        <v>520</v>
      </c>
      <c r="BD86" s="407">
        <v>5</v>
      </c>
      <c r="BE86" s="407">
        <v>0</v>
      </c>
      <c r="BF86" s="407">
        <v>2</v>
      </c>
      <c r="BG86" s="407">
        <v>0</v>
      </c>
      <c r="BH86" s="407">
        <v>7</v>
      </c>
      <c r="BI86" s="407">
        <v>2</v>
      </c>
      <c r="BJ86" s="407">
        <v>0</v>
      </c>
      <c r="BK86" s="407">
        <v>2</v>
      </c>
      <c r="BL86" s="408"/>
      <c r="BM86" s="412" t="s">
        <v>53</v>
      </c>
      <c r="BN86" s="413">
        <v>520</v>
      </c>
      <c r="BO86" s="407">
        <v>1</v>
      </c>
      <c r="BP86" s="407">
        <v>1</v>
      </c>
      <c r="BQ86" s="407">
        <v>0</v>
      </c>
      <c r="BR86" s="407">
        <v>0</v>
      </c>
      <c r="BS86" s="407">
        <v>1</v>
      </c>
      <c r="BT86" s="407">
        <v>1</v>
      </c>
      <c r="BU86" s="407">
        <v>2</v>
      </c>
      <c r="BV86" s="407">
        <v>1</v>
      </c>
      <c r="BW86" s="407">
        <v>0</v>
      </c>
      <c r="BX86" s="407">
        <v>0</v>
      </c>
      <c r="BY86" s="407">
        <v>0</v>
      </c>
      <c r="BZ86" s="407">
        <v>0</v>
      </c>
      <c r="CA86" s="407">
        <v>0</v>
      </c>
    </row>
    <row r="87" spans="1:79" s="133" customFormat="1" ht="13.8">
      <c r="A87" s="414" t="s">
        <v>54</v>
      </c>
      <c r="B87" s="413"/>
      <c r="C87" s="407"/>
      <c r="D87" s="407"/>
      <c r="E87" s="407"/>
      <c r="F87" s="407"/>
      <c r="G87" s="407"/>
      <c r="H87" s="407"/>
      <c r="I87" s="407"/>
      <c r="J87" s="407"/>
      <c r="K87" s="407"/>
      <c r="L87" s="407"/>
      <c r="M87" s="407"/>
      <c r="N87" s="407"/>
      <c r="O87" s="407"/>
      <c r="P87" s="407"/>
      <c r="Q87" s="407"/>
      <c r="R87" s="407"/>
      <c r="S87" s="408"/>
      <c r="T87" s="414" t="s">
        <v>54</v>
      </c>
      <c r="U87" s="413"/>
      <c r="V87" s="407"/>
      <c r="W87" s="407"/>
      <c r="X87" s="407"/>
      <c r="Y87" s="407"/>
      <c r="Z87" s="407"/>
      <c r="AA87" s="407"/>
      <c r="AB87" s="407"/>
      <c r="AC87" s="407"/>
      <c r="AD87" s="407"/>
      <c r="AE87" s="407"/>
      <c r="AF87" s="407"/>
      <c r="AG87" s="407"/>
      <c r="AH87" s="407"/>
      <c r="AI87" s="407"/>
      <c r="AJ87" s="407"/>
      <c r="AK87" s="407"/>
      <c r="AL87" s="408"/>
      <c r="AM87" s="414" t="s">
        <v>54</v>
      </c>
      <c r="AN87" s="413"/>
      <c r="AO87" s="407"/>
      <c r="AP87" s="407"/>
      <c r="AQ87" s="407"/>
      <c r="AR87" s="407"/>
      <c r="AS87" s="407"/>
      <c r="AT87" s="407"/>
      <c r="AU87" s="407"/>
      <c r="AV87" s="407"/>
      <c r="AW87" s="407"/>
      <c r="AX87" s="407"/>
      <c r="AY87" s="407"/>
      <c r="AZ87" s="407"/>
      <c r="BA87" s="408"/>
      <c r="BB87" s="414" t="s">
        <v>54</v>
      </c>
      <c r="BC87" s="413"/>
      <c r="BD87" s="407"/>
      <c r="BE87" s="407"/>
      <c r="BF87" s="407"/>
      <c r="BG87" s="407"/>
      <c r="BH87" s="407"/>
      <c r="BI87" s="407"/>
      <c r="BJ87" s="407"/>
      <c r="BK87" s="407"/>
      <c r="BL87" s="408"/>
      <c r="BM87" s="414" t="s">
        <v>54</v>
      </c>
      <c r="BN87" s="413"/>
      <c r="BO87" s="407"/>
      <c r="BP87" s="407"/>
      <c r="BQ87" s="407"/>
      <c r="BR87" s="407"/>
      <c r="BS87" s="407"/>
      <c r="BT87" s="407"/>
      <c r="BU87" s="407"/>
      <c r="BV87" s="407"/>
      <c r="BW87" s="407"/>
      <c r="BX87" s="407"/>
      <c r="BY87" s="407"/>
      <c r="BZ87" s="407"/>
      <c r="CA87" s="407"/>
    </row>
    <row r="88" spans="1:79" s="133" customFormat="1" ht="13.8">
      <c r="A88" s="412" t="s">
        <v>56</v>
      </c>
      <c r="B88" s="413">
        <v>213</v>
      </c>
      <c r="C88" s="407">
        <v>511</v>
      </c>
      <c r="D88" s="407">
        <v>227</v>
      </c>
      <c r="E88" s="407">
        <v>70</v>
      </c>
      <c r="F88" s="407">
        <v>37</v>
      </c>
      <c r="G88" s="407">
        <v>29</v>
      </c>
      <c r="H88" s="407">
        <v>0</v>
      </c>
      <c r="I88" s="407">
        <v>60</v>
      </c>
      <c r="J88" s="407">
        <v>20</v>
      </c>
      <c r="K88" s="407">
        <v>92</v>
      </c>
      <c r="L88" s="407">
        <v>39</v>
      </c>
      <c r="M88" s="407">
        <v>15</v>
      </c>
      <c r="N88" s="407">
        <v>2</v>
      </c>
      <c r="O88" s="407">
        <v>52</v>
      </c>
      <c r="P88" s="407">
        <v>20</v>
      </c>
      <c r="Q88" s="407">
        <v>829</v>
      </c>
      <c r="R88" s="407">
        <v>345</v>
      </c>
      <c r="S88" s="408"/>
      <c r="T88" s="412" t="s">
        <v>56</v>
      </c>
      <c r="U88" s="413">
        <v>213</v>
      </c>
      <c r="V88" s="407">
        <v>68</v>
      </c>
      <c r="W88" s="407">
        <v>23</v>
      </c>
      <c r="X88" s="407">
        <v>16</v>
      </c>
      <c r="Y88" s="407">
        <v>9</v>
      </c>
      <c r="Z88" s="407">
        <v>10</v>
      </c>
      <c r="AA88" s="407">
        <v>0</v>
      </c>
      <c r="AB88" s="407">
        <v>16</v>
      </c>
      <c r="AC88" s="407">
        <v>5</v>
      </c>
      <c r="AD88" s="407">
        <v>19</v>
      </c>
      <c r="AE88" s="407">
        <v>12</v>
      </c>
      <c r="AF88" s="407">
        <v>2</v>
      </c>
      <c r="AG88" s="407">
        <v>1</v>
      </c>
      <c r="AH88" s="407">
        <v>9</v>
      </c>
      <c r="AI88" s="407">
        <v>5</v>
      </c>
      <c r="AJ88" s="407">
        <v>140</v>
      </c>
      <c r="AK88" s="407">
        <v>55</v>
      </c>
      <c r="AL88" s="408"/>
      <c r="AM88" s="412" t="s">
        <v>56</v>
      </c>
      <c r="AN88" s="413">
        <v>213</v>
      </c>
      <c r="AO88" s="407">
        <v>5</v>
      </c>
      <c r="AP88" s="407">
        <v>1</v>
      </c>
      <c r="AQ88" s="407">
        <v>1</v>
      </c>
      <c r="AR88" s="407">
        <v>1</v>
      </c>
      <c r="AS88" s="407">
        <v>2</v>
      </c>
      <c r="AT88" s="407">
        <v>1</v>
      </c>
      <c r="AU88" s="407">
        <v>1</v>
      </c>
      <c r="AV88" s="407">
        <v>12</v>
      </c>
      <c r="AW88" s="407">
        <v>12</v>
      </c>
      <c r="AX88" s="407">
        <v>0</v>
      </c>
      <c r="AY88" s="407">
        <v>12</v>
      </c>
      <c r="AZ88" s="407">
        <v>1</v>
      </c>
      <c r="BA88" s="408"/>
      <c r="BB88" s="412" t="s">
        <v>56</v>
      </c>
      <c r="BC88" s="413">
        <v>213</v>
      </c>
      <c r="BD88" s="407">
        <v>24</v>
      </c>
      <c r="BE88" s="407">
        <v>0</v>
      </c>
      <c r="BF88" s="407">
        <v>1</v>
      </c>
      <c r="BG88" s="407">
        <v>0</v>
      </c>
      <c r="BH88" s="407">
        <v>25</v>
      </c>
      <c r="BI88" s="407">
        <v>9</v>
      </c>
      <c r="BJ88" s="407">
        <v>2</v>
      </c>
      <c r="BK88" s="407">
        <v>14</v>
      </c>
      <c r="BL88" s="408"/>
      <c r="BM88" s="412" t="s">
        <v>56</v>
      </c>
      <c r="BN88" s="413">
        <v>213</v>
      </c>
      <c r="BO88" s="407">
        <v>4</v>
      </c>
      <c r="BP88" s="407">
        <v>3</v>
      </c>
      <c r="BQ88" s="407">
        <v>2</v>
      </c>
      <c r="BR88" s="407">
        <v>3</v>
      </c>
      <c r="BS88" s="407">
        <v>3</v>
      </c>
      <c r="BT88" s="407">
        <v>3</v>
      </c>
      <c r="BU88" s="407">
        <v>3</v>
      </c>
      <c r="BV88" s="407">
        <v>2</v>
      </c>
      <c r="BW88" s="407">
        <v>2</v>
      </c>
      <c r="BX88" s="407">
        <v>0</v>
      </c>
      <c r="BY88" s="407">
        <v>0</v>
      </c>
      <c r="BZ88" s="407">
        <v>0</v>
      </c>
      <c r="CA88" s="407">
        <v>0</v>
      </c>
    </row>
    <row r="89" spans="1:79" s="133" customFormat="1" ht="13.8">
      <c r="A89" s="412" t="s">
        <v>162</v>
      </c>
      <c r="B89" s="413">
        <v>215</v>
      </c>
      <c r="C89" s="407">
        <v>120</v>
      </c>
      <c r="D89" s="407">
        <v>30</v>
      </c>
      <c r="E89" s="407">
        <v>0</v>
      </c>
      <c r="F89" s="407">
        <v>0</v>
      </c>
      <c r="G89" s="407">
        <v>0</v>
      </c>
      <c r="H89" s="407">
        <v>0</v>
      </c>
      <c r="I89" s="407">
        <v>45</v>
      </c>
      <c r="J89" s="407">
        <v>15</v>
      </c>
      <c r="K89" s="407">
        <v>32</v>
      </c>
      <c r="L89" s="407">
        <v>6</v>
      </c>
      <c r="M89" s="407">
        <v>0</v>
      </c>
      <c r="N89" s="407">
        <v>0</v>
      </c>
      <c r="O89" s="407">
        <v>18</v>
      </c>
      <c r="P89" s="407">
        <v>4</v>
      </c>
      <c r="Q89" s="407">
        <v>215</v>
      </c>
      <c r="R89" s="407">
        <v>55</v>
      </c>
      <c r="S89" s="408"/>
      <c r="T89" s="412" t="s">
        <v>162</v>
      </c>
      <c r="U89" s="413">
        <v>215</v>
      </c>
      <c r="V89" s="407">
        <v>30</v>
      </c>
      <c r="W89" s="407">
        <v>8</v>
      </c>
      <c r="X89" s="407">
        <v>0</v>
      </c>
      <c r="Y89" s="407">
        <v>0</v>
      </c>
      <c r="Z89" s="407">
        <v>0</v>
      </c>
      <c r="AA89" s="407">
        <v>0</v>
      </c>
      <c r="AB89" s="407">
        <v>5</v>
      </c>
      <c r="AC89" s="407">
        <v>2</v>
      </c>
      <c r="AD89" s="407">
        <v>8</v>
      </c>
      <c r="AE89" s="407">
        <v>2</v>
      </c>
      <c r="AF89" s="407">
        <v>0</v>
      </c>
      <c r="AG89" s="407">
        <v>0</v>
      </c>
      <c r="AH89" s="407">
        <v>2</v>
      </c>
      <c r="AI89" s="407">
        <v>0</v>
      </c>
      <c r="AJ89" s="407">
        <v>45</v>
      </c>
      <c r="AK89" s="407">
        <v>12</v>
      </c>
      <c r="AL89" s="408"/>
      <c r="AM89" s="412" t="s">
        <v>162</v>
      </c>
      <c r="AN89" s="413">
        <v>215</v>
      </c>
      <c r="AO89" s="407">
        <v>2</v>
      </c>
      <c r="AP89" s="407">
        <v>0</v>
      </c>
      <c r="AQ89" s="407">
        <v>0</v>
      </c>
      <c r="AR89" s="407">
        <v>1</v>
      </c>
      <c r="AS89" s="407">
        <v>1</v>
      </c>
      <c r="AT89" s="407">
        <v>0</v>
      </c>
      <c r="AU89" s="407">
        <v>1</v>
      </c>
      <c r="AV89" s="407">
        <v>5</v>
      </c>
      <c r="AW89" s="407">
        <v>0</v>
      </c>
      <c r="AX89" s="407">
        <v>5</v>
      </c>
      <c r="AY89" s="407">
        <v>5</v>
      </c>
      <c r="AZ89" s="407">
        <v>1</v>
      </c>
      <c r="BA89" s="408"/>
      <c r="BB89" s="412" t="s">
        <v>162</v>
      </c>
      <c r="BC89" s="413">
        <v>215</v>
      </c>
      <c r="BD89" s="407">
        <v>7</v>
      </c>
      <c r="BE89" s="407">
        <v>0</v>
      </c>
      <c r="BF89" s="407">
        <v>0</v>
      </c>
      <c r="BG89" s="407">
        <v>0</v>
      </c>
      <c r="BH89" s="407">
        <v>7</v>
      </c>
      <c r="BI89" s="407">
        <v>2</v>
      </c>
      <c r="BJ89" s="407">
        <v>1</v>
      </c>
      <c r="BK89" s="407">
        <v>0</v>
      </c>
      <c r="BL89" s="408"/>
      <c r="BM89" s="412" t="s">
        <v>162</v>
      </c>
      <c r="BN89" s="413">
        <v>215</v>
      </c>
      <c r="BO89" s="407">
        <v>1</v>
      </c>
      <c r="BP89" s="407">
        <v>1</v>
      </c>
      <c r="BQ89" s="407">
        <v>0</v>
      </c>
      <c r="BR89" s="407">
        <v>1</v>
      </c>
      <c r="BS89" s="407">
        <v>1</v>
      </c>
      <c r="BT89" s="407">
        <v>2</v>
      </c>
      <c r="BU89" s="407">
        <v>1</v>
      </c>
      <c r="BV89" s="407">
        <v>0</v>
      </c>
      <c r="BW89" s="407">
        <v>0</v>
      </c>
      <c r="BX89" s="407">
        <v>0</v>
      </c>
      <c r="BY89" s="407">
        <v>0</v>
      </c>
      <c r="BZ89" s="407">
        <v>0</v>
      </c>
      <c r="CA89" s="407">
        <v>0</v>
      </c>
    </row>
    <row r="90" spans="1:79" s="133" customFormat="1" ht="13.8">
      <c r="A90" s="412" t="s">
        <v>58</v>
      </c>
      <c r="B90" s="413">
        <v>214</v>
      </c>
      <c r="C90" s="407">
        <v>153</v>
      </c>
      <c r="D90" s="407">
        <v>45</v>
      </c>
      <c r="E90" s="407">
        <v>52</v>
      </c>
      <c r="F90" s="407">
        <v>27</v>
      </c>
      <c r="G90" s="407">
        <v>34</v>
      </c>
      <c r="H90" s="407">
        <v>7</v>
      </c>
      <c r="I90" s="407">
        <v>51</v>
      </c>
      <c r="J90" s="407">
        <v>12</v>
      </c>
      <c r="K90" s="407">
        <v>32</v>
      </c>
      <c r="L90" s="407">
        <v>15</v>
      </c>
      <c r="M90" s="407">
        <v>18</v>
      </c>
      <c r="N90" s="407">
        <v>4</v>
      </c>
      <c r="O90" s="407">
        <v>37</v>
      </c>
      <c r="P90" s="407">
        <v>18</v>
      </c>
      <c r="Q90" s="407">
        <v>377</v>
      </c>
      <c r="R90" s="407">
        <v>128</v>
      </c>
      <c r="S90" s="408"/>
      <c r="T90" s="412" t="s">
        <v>58</v>
      </c>
      <c r="U90" s="413">
        <v>214</v>
      </c>
      <c r="V90" s="407">
        <v>39</v>
      </c>
      <c r="W90" s="407">
        <v>19</v>
      </c>
      <c r="X90" s="407">
        <v>11</v>
      </c>
      <c r="Y90" s="407">
        <v>6</v>
      </c>
      <c r="Z90" s="407">
        <v>1</v>
      </c>
      <c r="AA90" s="407">
        <v>1</v>
      </c>
      <c r="AB90" s="407">
        <v>22</v>
      </c>
      <c r="AC90" s="407">
        <v>4</v>
      </c>
      <c r="AD90" s="407">
        <v>7</v>
      </c>
      <c r="AE90" s="407">
        <v>4</v>
      </c>
      <c r="AF90" s="407">
        <v>5</v>
      </c>
      <c r="AG90" s="407">
        <v>1</v>
      </c>
      <c r="AH90" s="407">
        <v>23</v>
      </c>
      <c r="AI90" s="407">
        <v>10</v>
      </c>
      <c r="AJ90" s="407">
        <v>108</v>
      </c>
      <c r="AK90" s="407">
        <v>45</v>
      </c>
      <c r="AL90" s="408"/>
      <c r="AM90" s="412" t="s">
        <v>58</v>
      </c>
      <c r="AN90" s="413">
        <v>214</v>
      </c>
      <c r="AO90" s="407">
        <v>3</v>
      </c>
      <c r="AP90" s="407">
        <v>1</v>
      </c>
      <c r="AQ90" s="407">
        <v>1</v>
      </c>
      <c r="AR90" s="407">
        <v>1</v>
      </c>
      <c r="AS90" s="407">
        <v>1</v>
      </c>
      <c r="AT90" s="407">
        <v>1</v>
      </c>
      <c r="AU90" s="407">
        <v>1</v>
      </c>
      <c r="AV90" s="407">
        <v>9</v>
      </c>
      <c r="AW90" s="407">
        <v>9</v>
      </c>
      <c r="AX90" s="407">
        <v>0</v>
      </c>
      <c r="AY90" s="407">
        <v>9</v>
      </c>
      <c r="AZ90" s="407">
        <v>1</v>
      </c>
      <c r="BA90" s="408"/>
      <c r="BB90" s="412" t="s">
        <v>58</v>
      </c>
      <c r="BC90" s="413">
        <v>214</v>
      </c>
      <c r="BD90" s="407">
        <v>16</v>
      </c>
      <c r="BE90" s="407">
        <v>1</v>
      </c>
      <c r="BF90" s="407">
        <v>0</v>
      </c>
      <c r="BG90" s="407">
        <v>1</v>
      </c>
      <c r="BH90" s="407">
        <v>18</v>
      </c>
      <c r="BI90" s="407">
        <v>6</v>
      </c>
      <c r="BJ90" s="407">
        <v>1</v>
      </c>
      <c r="BK90" s="407">
        <v>9</v>
      </c>
      <c r="BL90" s="408"/>
      <c r="BM90" s="412" t="s">
        <v>58</v>
      </c>
      <c r="BN90" s="413">
        <v>214</v>
      </c>
      <c r="BO90" s="407">
        <v>2</v>
      </c>
      <c r="BP90" s="407">
        <v>3</v>
      </c>
      <c r="BQ90" s="407">
        <v>2</v>
      </c>
      <c r="BR90" s="407">
        <v>3</v>
      </c>
      <c r="BS90" s="407">
        <v>3</v>
      </c>
      <c r="BT90" s="407">
        <v>2</v>
      </c>
      <c r="BU90" s="407">
        <v>3</v>
      </c>
      <c r="BV90" s="407">
        <v>1</v>
      </c>
      <c r="BW90" s="407">
        <v>0</v>
      </c>
      <c r="BX90" s="407">
        <v>0</v>
      </c>
      <c r="BY90" s="407">
        <v>0</v>
      </c>
      <c r="BZ90" s="407">
        <v>0</v>
      </c>
      <c r="CA90" s="407">
        <v>0</v>
      </c>
    </row>
    <row r="91" spans="1:79" s="133" customFormat="1" ht="13.8">
      <c r="A91" s="412" t="s">
        <v>59</v>
      </c>
      <c r="B91" s="413">
        <v>217</v>
      </c>
      <c r="C91" s="407">
        <v>58</v>
      </c>
      <c r="D91" s="407">
        <v>18</v>
      </c>
      <c r="E91" s="407">
        <v>17</v>
      </c>
      <c r="F91" s="407">
        <v>3</v>
      </c>
      <c r="G91" s="407">
        <v>0</v>
      </c>
      <c r="H91" s="407">
        <v>0</v>
      </c>
      <c r="I91" s="407">
        <v>12</v>
      </c>
      <c r="J91" s="407">
        <v>4</v>
      </c>
      <c r="K91" s="407">
        <v>32</v>
      </c>
      <c r="L91" s="407">
        <v>13</v>
      </c>
      <c r="M91" s="407">
        <v>0</v>
      </c>
      <c r="N91" s="407">
        <v>0</v>
      </c>
      <c r="O91" s="407">
        <v>7</v>
      </c>
      <c r="P91" s="407">
        <v>3</v>
      </c>
      <c r="Q91" s="407">
        <v>126</v>
      </c>
      <c r="R91" s="407">
        <v>41</v>
      </c>
      <c r="S91" s="408"/>
      <c r="T91" s="412" t="s">
        <v>59</v>
      </c>
      <c r="U91" s="413">
        <v>217</v>
      </c>
      <c r="V91" s="407">
        <v>1</v>
      </c>
      <c r="W91" s="407">
        <v>0</v>
      </c>
      <c r="X91" s="407">
        <v>0</v>
      </c>
      <c r="Y91" s="407">
        <v>0</v>
      </c>
      <c r="Z91" s="407">
        <v>0</v>
      </c>
      <c r="AA91" s="407">
        <v>0</v>
      </c>
      <c r="AB91" s="407">
        <v>0</v>
      </c>
      <c r="AC91" s="407">
        <v>0</v>
      </c>
      <c r="AD91" s="407">
        <v>5</v>
      </c>
      <c r="AE91" s="407">
        <v>2</v>
      </c>
      <c r="AF91" s="407">
        <v>0</v>
      </c>
      <c r="AG91" s="407">
        <v>0</v>
      </c>
      <c r="AH91" s="407">
        <v>3</v>
      </c>
      <c r="AI91" s="407">
        <v>3</v>
      </c>
      <c r="AJ91" s="407">
        <v>9</v>
      </c>
      <c r="AK91" s="407">
        <v>5</v>
      </c>
      <c r="AL91" s="408"/>
      <c r="AM91" s="412" t="s">
        <v>59</v>
      </c>
      <c r="AN91" s="413">
        <v>217</v>
      </c>
      <c r="AO91" s="407">
        <v>2</v>
      </c>
      <c r="AP91" s="407">
        <v>1</v>
      </c>
      <c r="AQ91" s="407">
        <v>0</v>
      </c>
      <c r="AR91" s="407">
        <v>1</v>
      </c>
      <c r="AS91" s="407">
        <v>1</v>
      </c>
      <c r="AT91" s="407">
        <v>0</v>
      </c>
      <c r="AU91" s="407">
        <v>1</v>
      </c>
      <c r="AV91" s="407">
        <v>6</v>
      </c>
      <c r="AW91" s="407">
        <v>6</v>
      </c>
      <c r="AX91" s="407">
        <v>0</v>
      </c>
      <c r="AY91" s="407">
        <v>6</v>
      </c>
      <c r="AZ91" s="407">
        <v>1</v>
      </c>
      <c r="BA91" s="408"/>
      <c r="BB91" s="412" t="s">
        <v>59</v>
      </c>
      <c r="BC91" s="413">
        <v>217</v>
      </c>
      <c r="BD91" s="407">
        <v>10</v>
      </c>
      <c r="BE91" s="407">
        <v>0</v>
      </c>
      <c r="BF91" s="407">
        <v>0</v>
      </c>
      <c r="BG91" s="407">
        <v>0</v>
      </c>
      <c r="BH91" s="407">
        <v>10</v>
      </c>
      <c r="BI91" s="407">
        <v>2</v>
      </c>
      <c r="BJ91" s="407">
        <v>2</v>
      </c>
      <c r="BK91" s="407">
        <v>2</v>
      </c>
      <c r="BL91" s="408"/>
      <c r="BM91" s="412" t="s">
        <v>59</v>
      </c>
      <c r="BN91" s="413">
        <v>217</v>
      </c>
      <c r="BO91" s="407">
        <v>1</v>
      </c>
      <c r="BP91" s="407">
        <v>2</v>
      </c>
      <c r="BQ91" s="407">
        <v>1</v>
      </c>
      <c r="BR91" s="407">
        <v>1</v>
      </c>
      <c r="BS91" s="407">
        <v>1</v>
      </c>
      <c r="BT91" s="407">
        <v>1</v>
      </c>
      <c r="BU91" s="407">
        <v>1</v>
      </c>
      <c r="BV91" s="407">
        <v>1</v>
      </c>
      <c r="BW91" s="407">
        <v>1</v>
      </c>
      <c r="BX91" s="407">
        <v>0</v>
      </c>
      <c r="BY91" s="407">
        <v>0</v>
      </c>
      <c r="BZ91" s="407">
        <v>0</v>
      </c>
      <c r="CA91" s="407">
        <v>0</v>
      </c>
    </row>
    <row r="92" spans="1:79" s="133" customFormat="1" ht="13.8">
      <c r="A92" s="414" t="s">
        <v>60</v>
      </c>
      <c r="B92" s="413"/>
      <c r="C92" s="407"/>
      <c r="D92" s="407"/>
      <c r="E92" s="407"/>
      <c r="F92" s="407"/>
      <c r="G92" s="407"/>
      <c r="H92" s="407"/>
      <c r="I92" s="407"/>
      <c r="J92" s="407"/>
      <c r="K92" s="407"/>
      <c r="L92" s="407"/>
      <c r="M92" s="407"/>
      <c r="N92" s="407"/>
      <c r="O92" s="407"/>
      <c r="P92" s="407"/>
      <c r="Q92" s="407"/>
      <c r="R92" s="407"/>
      <c r="S92" s="408"/>
      <c r="T92" s="414" t="s">
        <v>60</v>
      </c>
      <c r="U92" s="413"/>
      <c r="V92" s="407"/>
      <c r="W92" s="407"/>
      <c r="X92" s="407"/>
      <c r="Y92" s="407"/>
      <c r="Z92" s="407"/>
      <c r="AA92" s="407"/>
      <c r="AB92" s="407"/>
      <c r="AC92" s="407"/>
      <c r="AD92" s="407"/>
      <c r="AE92" s="407"/>
      <c r="AF92" s="407"/>
      <c r="AG92" s="407"/>
      <c r="AH92" s="407"/>
      <c r="AI92" s="407"/>
      <c r="AJ92" s="407"/>
      <c r="AK92" s="407"/>
      <c r="AL92" s="408"/>
      <c r="AM92" s="414" t="s">
        <v>60</v>
      </c>
      <c r="AN92" s="413"/>
      <c r="AO92" s="407"/>
      <c r="AP92" s="407"/>
      <c r="AQ92" s="407"/>
      <c r="AR92" s="407"/>
      <c r="AS92" s="407"/>
      <c r="AT92" s="407"/>
      <c r="AU92" s="407"/>
      <c r="AV92" s="407"/>
      <c r="AW92" s="407"/>
      <c r="AX92" s="407"/>
      <c r="AY92" s="407"/>
      <c r="AZ92" s="407"/>
      <c r="BA92" s="408"/>
      <c r="BB92" s="414" t="s">
        <v>60</v>
      </c>
      <c r="BC92" s="413"/>
      <c r="BD92" s="407"/>
      <c r="BE92" s="407"/>
      <c r="BF92" s="407"/>
      <c r="BG92" s="407"/>
      <c r="BH92" s="407"/>
      <c r="BI92" s="407"/>
      <c r="BJ92" s="407"/>
      <c r="BK92" s="407"/>
      <c r="BL92" s="408"/>
      <c r="BM92" s="414" t="s">
        <v>60</v>
      </c>
      <c r="BN92" s="413"/>
      <c r="BO92" s="407"/>
      <c r="BP92" s="407"/>
      <c r="BQ92" s="407"/>
      <c r="BR92" s="407"/>
      <c r="BS92" s="407"/>
      <c r="BT92" s="407"/>
      <c r="BU92" s="407"/>
      <c r="BV92" s="407"/>
      <c r="BW92" s="407"/>
      <c r="BX92" s="407"/>
      <c r="BY92" s="407"/>
      <c r="BZ92" s="407"/>
      <c r="CA92" s="407"/>
    </row>
    <row r="93" spans="1:79" s="133" customFormat="1" ht="13.8">
      <c r="A93" s="412" t="s">
        <v>62</v>
      </c>
      <c r="B93" s="413">
        <v>306</v>
      </c>
      <c r="C93" s="407">
        <v>399</v>
      </c>
      <c r="D93" s="407">
        <v>204</v>
      </c>
      <c r="E93" s="407">
        <v>44</v>
      </c>
      <c r="F93" s="407">
        <v>25</v>
      </c>
      <c r="G93" s="407">
        <v>0</v>
      </c>
      <c r="H93" s="407">
        <v>0</v>
      </c>
      <c r="I93" s="407">
        <v>44</v>
      </c>
      <c r="J93" s="407">
        <v>14</v>
      </c>
      <c r="K93" s="407">
        <v>76</v>
      </c>
      <c r="L93" s="407">
        <v>42</v>
      </c>
      <c r="M93" s="407">
        <v>0</v>
      </c>
      <c r="N93" s="407">
        <v>0</v>
      </c>
      <c r="O93" s="407">
        <v>44</v>
      </c>
      <c r="P93" s="407">
        <v>3</v>
      </c>
      <c r="Q93" s="407">
        <v>607</v>
      </c>
      <c r="R93" s="407">
        <v>288</v>
      </c>
      <c r="S93" s="408"/>
      <c r="T93" s="412" t="s">
        <v>62</v>
      </c>
      <c r="U93" s="413">
        <v>306</v>
      </c>
      <c r="V93" s="407">
        <v>36</v>
      </c>
      <c r="W93" s="407">
        <v>15</v>
      </c>
      <c r="X93" s="407">
        <v>0</v>
      </c>
      <c r="Y93" s="407">
        <v>0</v>
      </c>
      <c r="Z93" s="407">
        <v>0</v>
      </c>
      <c r="AA93" s="407">
        <v>0</v>
      </c>
      <c r="AB93" s="407">
        <v>2</v>
      </c>
      <c r="AC93" s="407">
        <v>0</v>
      </c>
      <c r="AD93" s="407">
        <v>9</v>
      </c>
      <c r="AE93" s="407">
        <v>6</v>
      </c>
      <c r="AF93" s="407">
        <v>0</v>
      </c>
      <c r="AG93" s="407">
        <v>0</v>
      </c>
      <c r="AH93" s="407">
        <v>7</v>
      </c>
      <c r="AI93" s="407">
        <v>1</v>
      </c>
      <c r="AJ93" s="407">
        <v>54</v>
      </c>
      <c r="AK93" s="407">
        <v>22</v>
      </c>
      <c r="AL93" s="408"/>
      <c r="AM93" s="412" t="s">
        <v>62</v>
      </c>
      <c r="AN93" s="413">
        <v>306</v>
      </c>
      <c r="AO93" s="407">
        <v>5</v>
      </c>
      <c r="AP93" s="407">
        <v>1</v>
      </c>
      <c r="AQ93" s="407">
        <v>0</v>
      </c>
      <c r="AR93" s="407">
        <v>1</v>
      </c>
      <c r="AS93" s="407">
        <v>1</v>
      </c>
      <c r="AT93" s="407">
        <v>0</v>
      </c>
      <c r="AU93" s="407">
        <v>1</v>
      </c>
      <c r="AV93" s="407">
        <v>9</v>
      </c>
      <c r="AW93" s="407">
        <v>7</v>
      </c>
      <c r="AX93" s="407">
        <v>2</v>
      </c>
      <c r="AY93" s="407">
        <v>9</v>
      </c>
      <c r="AZ93" s="407">
        <v>1</v>
      </c>
      <c r="BA93" s="408"/>
      <c r="BB93" s="412" t="s">
        <v>62</v>
      </c>
      <c r="BC93" s="413">
        <v>306</v>
      </c>
      <c r="BD93" s="407">
        <v>10</v>
      </c>
      <c r="BE93" s="407">
        <v>5</v>
      </c>
      <c r="BF93" s="407">
        <v>0</v>
      </c>
      <c r="BG93" s="407">
        <v>0</v>
      </c>
      <c r="BH93" s="407">
        <v>15</v>
      </c>
      <c r="BI93" s="407">
        <v>6</v>
      </c>
      <c r="BJ93" s="407">
        <v>0</v>
      </c>
      <c r="BK93" s="407">
        <v>9</v>
      </c>
      <c r="BL93" s="408"/>
      <c r="BM93" s="412" t="s">
        <v>62</v>
      </c>
      <c r="BN93" s="413">
        <v>306</v>
      </c>
      <c r="BO93" s="407">
        <v>2</v>
      </c>
      <c r="BP93" s="407">
        <v>2</v>
      </c>
      <c r="BQ93" s="407">
        <v>2</v>
      </c>
      <c r="BR93" s="407">
        <v>1</v>
      </c>
      <c r="BS93" s="407">
        <v>2</v>
      </c>
      <c r="BT93" s="407">
        <v>2</v>
      </c>
      <c r="BU93" s="407">
        <v>2</v>
      </c>
      <c r="BV93" s="407">
        <v>1</v>
      </c>
      <c r="BW93" s="407">
        <v>1</v>
      </c>
      <c r="BX93" s="407">
        <v>0</v>
      </c>
      <c r="BY93" s="407">
        <v>0</v>
      </c>
      <c r="BZ93" s="407">
        <v>0</v>
      </c>
      <c r="CA93" s="407">
        <v>0</v>
      </c>
    </row>
    <row r="94" spans="1:79" s="133" customFormat="1" ht="13.8">
      <c r="A94" s="412" t="s">
        <v>63</v>
      </c>
      <c r="B94" s="413">
        <v>308</v>
      </c>
      <c r="C94" s="407">
        <v>259</v>
      </c>
      <c r="D94" s="407">
        <v>128</v>
      </c>
      <c r="E94" s="407">
        <v>57</v>
      </c>
      <c r="F94" s="407">
        <v>28</v>
      </c>
      <c r="G94" s="407">
        <v>0</v>
      </c>
      <c r="H94" s="407">
        <v>0</v>
      </c>
      <c r="I94" s="407">
        <v>55</v>
      </c>
      <c r="J94" s="407">
        <v>24</v>
      </c>
      <c r="K94" s="407">
        <v>83</v>
      </c>
      <c r="L94" s="407">
        <v>41</v>
      </c>
      <c r="M94" s="407">
        <v>0</v>
      </c>
      <c r="N94" s="407">
        <v>0</v>
      </c>
      <c r="O94" s="407">
        <v>40</v>
      </c>
      <c r="P94" s="407">
        <v>11</v>
      </c>
      <c r="Q94" s="407">
        <v>494</v>
      </c>
      <c r="R94" s="407">
        <v>232</v>
      </c>
      <c r="S94" s="408"/>
      <c r="T94" s="412" t="s">
        <v>63</v>
      </c>
      <c r="U94" s="413">
        <v>308</v>
      </c>
      <c r="V94" s="407">
        <v>33</v>
      </c>
      <c r="W94" s="407">
        <v>20</v>
      </c>
      <c r="X94" s="407">
        <v>2</v>
      </c>
      <c r="Y94" s="407">
        <v>0</v>
      </c>
      <c r="Z94" s="407">
        <v>0</v>
      </c>
      <c r="AA94" s="407">
        <v>0</v>
      </c>
      <c r="AB94" s="407">
        <v>9</v>
      </c>
      <c r="AC94" s="407">
        <v>4</v>
      </c>
      <c r="AD94" s="407">
        <v>20</v>
      </c>
      <c r="AE94" s="407">
        <v>10</v>
      </c>
      <c r="AF94" s="407">
        <v>0</v>
      </c>
      <c r="AG94" s="407">
        <v>0</v>
      </c>
      <c r="AH94" s="407">
        <v>0</v>
      </c>
      <c r="AI94" s="407">
        <v>0</v>
      </c>
      <c r="AJ94" s="407">
        <v>64</v>
      </c>
      <c r="AK94" s="407">
        <v>34</v>
      </c>
      <c r="AL94" s="408"/>
      <c r="AM94" s="412" t="s">
        <v>63</v>
      </c>
      <c r="AN94" s="413">
        <v>308</v>
      </c>
      <c r="AO94" s="407">
        <v>4</v>
      </c>
      <c r="AP94" s="407">
        <v>1</v>
      </c>
      <c r="AQ94" s="407">
        <v>0</v>
      </c>
      <c r="AR94" s="407">
        <v>2</v>
      </c>
      <c r="AS94" s="407">
        <v>2</v>
      </c>
      <c r="AT94" s="407">
        <v>0</v>
      </c>
      <c r="AU94" s="407">
        <v>1</v>
      </c>
      <c r="AV94" s="407">
        <v>10</v>
      </c>
      <c r="AW94" s="407">
        <v>6</v>
      </c>
      <c r="AX94" s="407">
        <v>4</v>
      </c>
      <c r="AY94" s="407">
        <v>10</v>
      </c>
      <c r="AZ94" s="407">
        <v>1</v>
      </c>
      <c r="BA94" s="408"/>
      <c r="BB94" s="412" t="s">
        <v>63</v>
      </c>
      <c r="BC94" s="413">
        <v>308</v>
      </c>
      <c r="BD94" s="407">
        <v>17</v>
      </c>
      <c r="BE94" s="407">
        <v>1</v>
      </c>
      <c r="BF94" s="407">
        <v>0</v>
      </c>
      <c r="BG94" s="407">
        <v>1</v>
      </c>
      <c r="BH94" s="407">
        <v>19</v>
      </c>
      <c r="BI94" s="407">
        <v>8</v>
      </c>
      <c r="BJ94" s="407">
        <v>13</v>
      </c>
      <c r="BK94" s="407">
        <v>1</v>
      </c>
      <c r="BL94" s="408"/>
      <c r="BM94" s="412" t="s">
        <v>63</v>
      </c>
      <c r="BN94" s="413">
        <v>308</v>
      </c>
      <c r="BO94" s="407">
        <v>2</v>
      </c>
      <c r="BP94" s="407">
        <v>3</v>
      </c>
      <c r="BQ94" s="407">
        <v>3</v>
      </c>
      <c r="BR94" s="407">
        <v>2</v>
      </c>
      <c r="BS94" s="407">
        <v>1</v>
      </c>
      <c r="BT94" s="407">
        <v>2</v>
      </c>
      <c r="BU94" s="407">
        <v>2</v>
      </c>
      <c r="BV94" s="407">
        <v>2</v>
      </c>
      <c r="BW94" s="407">
        <v>2</v>
      </c>
      <c r="BX94" s="407">
        <v>0</v>
      </c>
      <c r="BY94" s="407">
        <v>0</v>
      </c>
      <c r="BZ94" s="407">
        <v>0</v>
      </c>
      <c r="CA94" s="407">
        <v>0</v>
      </c>
    </row>
    <row r="95" spans="1:79" s="133" customFormat="1" ht="13.8">
      <c r="A95" s="412" t="s">
        <v>64</v>
      </c>
      <c r="B95" s="413">
        <v>309</v>
      </c>
      <c r="C95" s="407">
        <v>256</v>
      </c>
      <c r="D95" s="407">
        <v>133</v>
      </c>
      <c r="E95" s="407">
        <v>38</v>
      </c>
      <c r="F95" s="407">
        <v>24</v>
      </c>
      <c r="G95" s="407">
        <v>0</v>
      </c>
      <c r="H95" s="407">
        <v>0</v>
      </c>
      <c r="I95" s="407">
        <v>57</v>
      </c>
      <c r="J95" s="407">
        <v>17</v>
      </c>
      <c r="K95" s="407">
        <v>42</v>
      </c>
      <c r="L95" s="407">
        <v>22</v>
      </c>
      <c r="M95" s="407">
        <v>0</v>
      </c>
      <c r="N95" s="407">
        <v>0</v>
      </c>
      <c r="O95" s="407">
        <v>21</v>
      </c>
      <c r="P95" s="407">
        <v>10</v>
      </c>
      <c r="Q95" s="407">
        <v>414</v>
      </c>
      <c r="R95" s="407">
        <v>206</v>
      </c>
      <c r="S95" s="408"/>
      <c r="T95" s="412" t="s">
        <v>64</v>
      </c>
      <c r="U95" s="413">
        <v>309</v>
      </c>
      <c r="V95" s="407">
        <v>54</v>
      </c>
      <c r="W95" s="407">
        <v>27</v>
      </c>
      <c r="X95" s="407">
        <v>5</v>
      </c>
      <c r="Y95" s="407">
        <v>3</v>
      </c>
      <c r="Z95" s="407">
        <v>0</v>
      </c>
      <c r="AA95" s="407">
        <v>0</v>
      </c>
      <c r="AB95" s="407">
        <v>0</v>
      </c>
      <c r="AC95" s="407">
        <v>0</v>
      </c>
      <c r="AD95" s="407">
        <v>20</v>
      </c>
      <c r="AE95" s="407">
        <v>12</v>
      </c>
      <c r="AF95" s="407">
        <v>0</v>
      </c>
      <c r="AG95" s="407">
        <v>0</v>
      </c>
      <c r="AH95" s="407">
        <v>10</v>
      </c>
      <c r="AI95" s="407">
        <v>3</v>
      </c>
      <c r="AJ95" s="407">
        <v>89</v>
      </c>
      <c r="AK95" s="407">
        <v>45</v>
      </c>
      <c r="AL95" s="408"/>
      <c r="AM95" s="412" t="s">
        <v>64</v>
      </c>
      <c r="AN95" s="413">
        <v>309</v>
      </c>
      <c r="AO95" s="407">
        <v>4</v>
      </c>
      <c r="AP95" s="407">
        <v>1</v>
      </c>
      <c r="AQ95" s="407">
        <v>0</v>
      </c>
      <c r="AR95" s="407">
        <v>1</v>
      </c>
      <c r="AS95" s="407">
        <v>1</v>
      </c>
      <c r="AT95" s="407">
        <v>0</v>
      </c>
      <c r="AU95" s="407">
        <v>1</v>
      </c>
      <c r="AV95" s="407">
        <v>8</v>
      </c>
      <c r="AW95" s="407">
        <v>8</v>
      </c>
      <c r="AX95" s="407">
        <v>0</v>
      </c>
      <c r="AY95" s="407">
        <v>8</v>
      </c>
      <c r="AZ95" s="407">
        <v>1</v>
      </c>
      <c r="BA95" s="408"/>
      <c r="BB95" s="412" t="s">
        <v>64</v>
      </c>
      <c r="BC95" s="413">
        <v>309</v>
      </c>
      <c r="BD95" s="407">
        <v>14</v>
      </c>
      <c r="BE95" s="407">
        <v>0</v>
      </c>
      <c r="BF95" s="407">
        <v>0</v>
      </c>
      <c r="BG95" s="407">
        <v>0</v>
      </c>
      <c r="BH95" s="407">
        <v>14</v>
      </c>
      <c r="BI95" s="407">
        <v>5</v>
      </c>
      <c r="BJ95" s="407">
        <v>1</v>
      </c>
      <c r="BK95" s="407">
        <v>4</v>
      </c>
      <c r="BL95" s="408"/>
      <c r="BM95" s="412" t="s">
        <v>64</v>
      </c>
      <c r="BN95" s="413">
        <v>309</v>
      </c>
      <c r="BO95" s="407">
        <v>3</v>
      </c>
      <c r="BP95" s="407">
        <v>2</v>
      </c>
      <c r="BQ95" s="407">
        <v>1</v>
      </c>
      <c r="BR95" s="407">
        <v>1</v>
      </c>
      <c r="BS95" s="407">
        <v>1</v>
      </c>
      <c r="BT95" s="407">
        <v>3</v>
      </c>
      <c r="BU95" s="407">
        <v>1</v>
      </c>
      <c r="BV95" s="407">
        <v>1</v>
      </c>
      <c r="BW95" s="407">
        <v>1</v>
      </c>
      <c r="BX95" s="407">
        <v>0</v>
      </c>
      <c r="BY95" s="407">
        <v>0</v>
      </c>
      <c r="BZ95" s="407">
        <v>0</v>
      </c>
      <c r="CA95" s="407">
        <v>0</v>
      </c>
    </row>
    <row r="96" spans="1:79" s="133" customFormat="1" ht="13.8">
      <c r="A96" s="412" t="s">
        <v>65</v>
      </c>
      <c r="B96" s="413">
        <v>301</v>
      </c>
      <c r="C96" s="407">
        <v>935</v>
      </c>
      <c r="D96" s="407">
        <v>468</v>
      </c>
      <c r="E96" s="407">
        <v>232</v>
      </c>
      <c r="F96" s="407">
        <v>137</v>
      </c>
      <c r="G96" s="407">
        <v>122</v>
      </c>
      <c r="H96" s="407">
        <v>37</v>
      </c>
      <c r="I96" s="407">
        <v>427</v>
      </c>
      <c r="J96" s="407">
        <v>181</v>
      </c>
      <c r="K96" s="407">
        <v>408</v>
      </c>
      <c r="L96" s="407">
        <v>233</v>
      </c>
      <c r="M96" s="407">
        <v>97</v>
      </c>
      <c r="N96" s="407">
        <v>29</v>
      </c>
      <c r="O96" s="407">
        <v>314</v>
      </c>
      <c r="P96" s="407">
        <v>134</v>
      </c>
      <c r="Q96" s="407">
        <v>2535</v>
      </c>
      <c r="R96" s="407">
        <v>1219</v>
      </c>
      <c r="S96" s="408"/>
      <c r="T96" s="412" t="s">
        <v>65</v>
      </c>
      <c r="U96" s="413">
        <v>301</v>
      </c>
      <c r="V96" s="407">
        <v>80</v>
      </c>
      <c r="W96" s="407">
        <v>37</v>
      </c>
      <c r="X96" s="407">
        <v>18</v>
      </c>
      <c r="Y96" s="407">
        <v>6</v>
      </c>
      <c r="Z96" s="407">
        <v>4</v>
      </c>
      <c r="AA96" s="407">
        <v>3</v>
      </c>
      <c r="AB96" s="407">
        <v>60</v>
      </c>
      <c r="AC96" s="407">
        <v>30</v>
      </c>
      <c r="AD96" s="407">
        <v>37</v>
      </c>
      <c r="AE96" s="407">
        <v>25</v>
      </c>
      <c r="AF96" s="407">
        <v>21</v>
      </c>
      <c r="AG96" s="407">
        <v>6</v>
      </c>
      <c r="AH96" s="407">
        <v>38</v>
      </c>
      <c r="AI96" s="407">
        <v>15</v>
      </c>
      <c r="AJ96" s="407">
        <v>258</v>
      </c>
      <c r="AK96" s="407">
        <v>122</v>
      </c>
      <c r="AL96" s="408"/>
      <c r="AM96" s="412" t="s">
        <v>65</v>
      </c>
      <c r="AN96" s="413">
        <v>301</v>
      </c>
      <c r="AO96" s="407">
        <v>16</v>
      </c>
      <c r="AP96" s="407">
        <v>4</v>
      </c>
      <c r="AQ96" s="407">
        <v>2</v>
      </c>
      <c r="AR96" s="407">
        <v>8</v>
      </c>
      <c r="AS96" s="407">
        <v>5</v>
      </c>
      <c r="AT96" s="407">
        <v>2</v>
      </c>
      <c r="AU96" s="407">
        <v>7</v>
      </c>
      <c r="AV96" s="407">
        <v>44</v>
      </c>
      <c r="AW96" s="407">
        <v>44</v>
      </c>
      <c r="AX96" s="407">
        <v>0</v>
      </c>
      <c r="AY96" s="407">
        <v>44</v>
      </c>
      <c r="AZ96" s="407">
        <v>1</v>
      </c>
      <c r="BA96" s="408"/>
      <c r="BB96" s="412" t="s">
        <v>65</v>
      </c>
      <c r="BC96" s="413">
        <v>301</v>
      </c>
      <c r="BD96" s="407">
        <v>86</v>
      </c>
      <c r="BE96" s="407">
        <v>0</v>
      </c>
      <c r="BF96" s="407">
        <v>10</v>
      </c>
      <c r="BG96" s="407">
        <v>0</v>
      </c>
      <c r="BH96" s="407">
        <v>96</v>
      </c>
      <c r="BI96" s="407">
        <v>58</v>
      </c>
      <c r="BJ96" s="407">
        <v>0</v>
      </c>
      <c r="BK96" s="407">
        <v>36</v>
      </c>
      <c r="BL96" s="408"/>
      <c r="BM96" s="412" t="s">
        <v>65</v>
      </c>
      <c r="BN96" s="413">
        <v>301</v>
      </c>
      <c r="BO96" s="407">
        <v>9</v>
      </c>
      <c r="BP96" s="407">
        <v>16</v>
      </c>
      <c r="BQ96" s="407">
        <v>8</v>
      </c>
      <c r="BR96" s="407">
        <v>12</v>
      </c>
      <c r="BS96" s="407">
        <v>12</v>
      </c>
      <c r="BT96" s="407">
        <v>13</v>
      </c>
      <c r="BU96" s="407">
        <v>11</v>
      </c>
      <c r="BV96" s="407">
        <v>4</v>
      </c>
      <c r="BW96" s="407">
        <v>5</v>
      </c>
      <c r="BX96" s="407">
        <v>2</v>
      </c>
      <c r="BY96" s="407">
        <v>1</v>
      </c>
      <c r="BZ96" s="407">
        <v>1</v>
      </c>
      <c r="CA96" s="407">
        <v>2</v>
      </c>
    </row>
    <row r="97" spans="1:79" s="133" customFormat="1" ht="13.8">
      <c r="A97" s="412" t="s">
        <v>66</v>
      </c>
      <c r="B97" s="413">
        <v>310</v>
      </c>
      <c r="C97" s="407">
        <v>300</v>
      </c>
      <c r="D97" s="407">
        <v>135</v>
      </c>
      <c r="E97" s="407">
        <v>51</v>
      </c>
      <c r="F97" s="407">
        <v>34</v>
      </c>
      <c r="G97" s="407">
        <v>35</v>
      </c>
      <c r="H97" s="407">
        <v>7</v>
      </c>
      <c r="I97" s="407">
        <v>104</v>
      </c>
      <c r="J97" s="407">
        <v>41</v>
      </c>
      <c r="K97" s="407">
        <v>0</v>
      </c>
      <c r="L97" s="407">
        <v>0</v>
      </c>
      <c r="M97" s="407">
        <v>0</v>
      </c>
      <c r="N97" s="407">
        <v>0</v>
      </c>
      <c r="O97" s="407">
        <v>0</v>
      </c>
      <c r="P97" s="407">
        <v>0</v>
      </c>
      <c r="Q97" s="407">
        <v>490</v>
      </c>
      <c r="R97" s="407">
        <v>217</v>
      </c>
      <c r="S97" s="408"/>
      <c r="T97" s="412" t="s">
        <v>66</v>
      </c>
      <c r="U97" s="413">
        <v>310</v>
      </c>
      <c r="V97" s="407">
        <v>22</v>
      </c>
      <c r="W97" s="407">
        <v>11</v>
      </c>
      <c r="X97" s="407">
        <v>0</v>
      </c>
      <c r="Y97" s="407">
        <v>0</v>
      </c>
      <c r="Z97" s="407">
        <v>0</v>
      </c>
      <c r="AA97" s="407">
        <v>0</v>
      </c>
      <c r="AB97" s="407">
        <v>0</v>
      </c>
      <c r="AC97" s="407">
        <v>0</v>
      </c>
      <c r="AD97" s="407">
        <v>0</v>
      </c>
      <c r="AE97" s="407">
        <v>0</v>
      </c>
      <c r="AF97" s="407">
        <v>0</v>
      </c>
      <c r="AG97" s="407">
        <v>0</v>
      </c>
      <c r="AH97" s="407">
        <v>0</v>
      </c>
      <c r="AI97" s="407">
        <v>0</v>
      </c>
      <c r="AJ97" s="407">
        <v>22</v>
      </c>
      <c r="AK97" s="407">
        <v>11</v>
      </c>
      <c r="AL97" s="408"/>
      <c r="AM97" s="412" t="s">
        <v>66</v>
      </c>
      <c r="AN97" s="413">
        <v>310</v>
      </c>
      <c r="AO97" s="407">
        <v>5</v>
      </c>
      <c r="AP97" s="407">
        <v>1</v>
      </c>
      <c r="AQ97" s="407">
        <v>1</v>
      </c>
      <c r="AR97" s="407">
        <v>2</v>
      </c>
      <c r="AS97" s="407">
        <v>0</v>
      </c>
      <c r="AT97" s="407">
        <v>0</v>
      </c>
      <c r="AU97" s="407">
        <v>0</v>
      </c>
      <c r="AV97" s="407">
        <v>9</v>
      </c>
      <c r="AW97" s="407">
        <v>6</v>
      </c>
      <c r="AX97" s="407">
        <v>3</v>
      </c>
      <c r="AY97" s="407">
        <v>9</v>
      </c>
      <c r="AZ97" s="407">
        <v>1</v>
      </c>
      <c r="BA97" s="408"/>
      <c r="BB97" s="412" t="s">
        <v>66</v>
      </c>
      <c r="BC97" s="413">
        <v>310</v>
      </c>
      <c r="BD97" s="407">
        <v>8</v>
      </c>
      <c r="BE97" s="407">
        <v>12</v>
      </c>
      <c r="BF97" s="407">
        <v>0</v>
      </c>
      <c r="BG97" s="407">
        <v>0</v>
      </c>
      <c r="BH97" s="407">
        <v>20</v>
      </c>
      <c r="BI97" s="407">
        <v>10</v>
      </c>
      <c r="BJ97" s="407">
        <v>1</v>
      </c>
      <c r="BK97" s="407">
        <v>7</v>
      </c>
      <c r="BL97" s="408"/>
      <c r="BM97" s="412" t="s">
        <v>66</v>
      </c>
      <c r="BN97" s="413">
        <v>310</v>
      </c>
      <c r="BO97" s="407">
        <v>2</v>
      </c>
      <c r="BP97" s="407">
        <v>4</v>
      </c>
      <c r="BQ97" s="407">
        <v>4</v>
      </c>
      <c r="BR97" s="407">
        <v>3</v>
      </c>
      <c r="BS97" s="407">
        <v>2</v>
      </c>
      <c r="BT97" s="407">
        <v>2</v>
      </c>
      <c r="BU97" s="407">
        <v>2</v>
      </c>
      <c r="BV97" s="407">
        <v>0</v>
      </c>
      <c r="BW97" s="407">
        <v>1</v>
      </c>
      <c r="BX97" s="407">
        <v>0</v>
      </c>
      <c r="BY97" s="407">
        <v>0</v>
      </c>
      <c r="BZ97" s="407">
        <v>0</v>
      </c>
      <c r="CA97" s="407">
        <v>0</v>
      </c>
    </row>
    <row r="98" spans="1:79" s="133" customFormat="1" ht="13.8">
      <c r="A98" s="412" t="s">
        <v>67</v>
      </c>
      <c r="B98" s="413">
        <v>307</v>
      </c>
      <c r="C98" s="407">
        <v>319</v>
      </c>
      <c r="D98" s="407">
        <v>180</v>
      </c>
      <c r="E98" s="407">
        <v>123</v>
      </c>
      <c r="F98" s="407">
        <v>69</v>
      </c>
      <c r="G98" s="407">
        <v>37</v>
      </c>
      <c r="H98" s="407">
        <v>13</v>
      </c>
      <c r="I98" s="407">
        <v>52</v>
      </c>
      <c r="J98" s="407">
        <v>22</v>
      </c>
      <c r="K98" s="407">
        <v>78</v>
      </c>
      <c r="L98" s="407">
        <v>47</v>
      </c>
      <c r="M98" s="407">
        <v>18</v>
      </c>
      <c r="N98" s="407">
        <v>6</v>
      </c>
      <c r="O98" s="407">
        <v>30</v>
      </c>
      <c r="P98" s="407">
        <v>10</v>
      </c>
      <c r="Q98" s="407">
        <v>657</v>
      </c>
      <c r="R98" s="407">
        <v>347</v>
      </c>
      <c r="S98" s="408"/>
      <c r="T98" s="412" t="s">
        <v>67</v>
      </c>
      <c r="U98" s="413">
        <v>307</v>
      </c>
      <c r="V98" s="407">
        <v>30</v>
      </c>
      <c r="W98" s="407">
        <v>13</v>
      </c>
      <c r="X98" s="407">
        <v>20</v>
      </c>
      <c r="Y98" s="407">
        <v>12</v>
      </c>
      <c r="Z98" s="407">
        <v>14</v>
      </c>
      <c r="AA98" s="407">
        <v>6</v>
      </c>
      <c r="AB98" s="407">
        <v>16</v>
      </c>
      <c r="AC98" s="407">
        <v>7</v>
      </c>
      <c r="AD98" s="407">
        <v>27</v>
      </c>
      <c r="AE98" s="407">
        <v>19</v>
      </c>
      <c r="AF98" s="407">
        <v>10</v>
      </c>
      <c r="AG98" s="407">
        <v>5</v>
      </c>
      <c r="AH98" s="407">
        <v>10</v>
      </c>
      <c r="AI98" s="407">
        <v>8</v>
      </c>
      <c r="AJ98" s="407">
        <v>127</v>
      </c>
      <c r="AK98" s="407">
        <v>70</v>
      </c>
      <c r="AL98" s="408"/>
      <c r="AM98" s="412" t="s">
        <v>67</v>
      </c>
      <c r="AN98" s="413">
        <v>307</v>
      </c>
      <c r="AO98" s="407">
        <v>6</v>
      </c>
      <c r="AP98" s="407">
        <v>2</v>
      </c>
      <c r="AQ98" s="407">
        <v>1</v>
      </c>
      <c r="AR98" s="407">
        <v>1</v>
      </c>
      <c r="AS98" s="407">
        <v>2</v>
      </c>
      <c r="AT98" s="407">
        <v>1</v>
      </c>
      <c r="AU98" s="407">
        <v>1</v>
      </c>
      <c r="AV98" s="407">
        <v>14</v>
      </c>
      <c r="AW98" s="407">
        <v>9</v>
      </c>
      <c r="AX98" s="407">
        <v>0</v>
      </c>
      <c r="AY98" s="407">
        <v>9</v>
      </c>
      <c r="AZ98" s="407">
        <v>1</v>
      </c>
      <c r="BA98" s="408"/>
      <c r="BB98" s="412" t="s">
        <v>67</v>
      </c>
      <c r="BC98" s="413">
        <v>307</v>
      </c>
      <c r="BD98" s="407">
        <v>19</v>
      </c>
      <c r="BE98" s="407">
        <v>0</v>
      </c>
      <c r="BF98" s="407">
        <v>0</v>
      </c>
      <c r="BG98" s="407">
        <v>0</v>
      </c>
      <c r="BH98" s="407">
        <v>19</v>
      </c>
      <c r="BI98" s="407">
        <v>10</v>
      </c>
      <c r="BJ98" s="407">
        <v>5</v>
      </c>
      <c r="BK98" s="407">
        <v>2</v>
      </c>
      <c r="BL98" s="408"/>
      <c r="BM98" s="412" t="s">
        <v>67</v>
      </c>
      <c r="BN98" s="413">
        <v>307</v>
      </c>
      <c r="BO98" s="407">
        <v>3</v>
      </c>
      <c r="BP98" s="407">
        <v>3</v>
      </c>
      <c r="BQ98" s="407">
        <v>2</v>
      </c>
      <c r="BR98" s="407">
        <v>3</v>
      </c>
      <c r="BS98" s="407">
        <v>2</v>
      </c>
      <c r="BT98" s="407">
        <v>2</v>
      </c>
      <c r="BU98" s="407">
        <v>2</v>
      </c>
      <c r="BV98" s="407">
        <v>1</v>
      </c>
      <c r="BW98" s="407">
        <v>1</v>
      </c>
      <c r="BX98" s="407">
        <v>0</v>
      </c>
      <c r="BY98" s="407">
        <v>0</v>
      </c>
      <c r="BZ98" s="407">
        <v>0</v>
      </c>
      <c r="CA98" s="407">
        <v>0</v>
      </c>
    </row>
    <row r="99" spans="1:79" s="131" customFormat="1" ht="14.25" customHeight="1">
      <c r="A99" s="414" t="s">
        <v>68</v>
      </c>
      <c r="B99" s="413"/>
      <c r="C99" s="407"/>
      <c r="D99" s="407"/>
      <c r="E99" s="407"/>
      <c r="F99" s="407"/>
      <c r="G99" s="407"/>
      <c r="H99" s="407"/>
      <c r="I99" s="407"/>
      <c r="J99" s="407"/>
      <c r="K99" s="407"/>
      <c r="L99" s="407"/>
      <c r="M99" s="407"/>
      <c r="N99" s="407"/>
      <c r="O99" s="407"/>
      <c r="P99" s="407"/>
      <c r="Q99" s="407"/>
      <c r="R99" s="407"/>
      <c r="S99" s="408"/>
      <c r="T99" s="414" t="s">
        <v>68</v>
      </c>
      <c r="U99" s="413"/>
      <c r="V99" s="407"/>
      <c r="W99" s="407"/>
      <c r="X99" s="407"/>
      <c r="Y99" s="407"/>
      <c r="Z99" s="407"/>
      <c r="AA99" s="407"/>
      <c r="AB99" s="407"/>
      <c r="AC99" s="407"/>
      <c r="AD99" s="407"/>
      <c r="AE99" s="407"/>
      <c r="AF99" s="407"/>
      <c r="AG99" s="407"/>
      <c r="AH99" s="407"/>
      <c r="AI99" s="407"/>
      <c r="AJ99" s="407"/>
      <c r="AK99" s="407"/>
      <c r="AL99" s="408"/>
      <c r="AM99" s="414" t="s">
        <v>68</v>
      </c>
      <c r="AN99" s="413"/>
      <c r="AO99" s="407"/>
      <c r="AP99" s="407"/>
      <c r="AQ99" s="407"/>
      <c r="AR99" s="407"/>
      <c r="AS99" s="407"/>
      <c r="AT99" s="407"/>
      <c r="AU99" s="407"/>
      <c r="AV99" s="407"/>
      <c r="AW99" s="407"/>
      <c r="AX99" s="407"/>
      <c r="AY99" s="407"/>
      <c r="AZ99" s="407"/>
      <c r="BA99" s="408"/>
      <c r="BB99" s="414" t="s">
        <v>68</v>
      </c>
      <c r="BC99" s="413"/>
      <c r="BD99" s="407"/>
      <c r="BE99" s="407"/>
      <c r="BF99" s="407"/>
      <c r="BG99" s="407"/>
      <c r="BH99" s="407"/>
      <c r="BI99" s="407"/>
      <c r="BJ99" s="407"/>
      <c r="BK99" s="407"/>
      <c r="BL99" s="408"/>
      <c r="BM99" s="414" t="s">
        <v>68</v>
      </c>
      <c r="BN99" s="413"/>
      <c r="BO99" s="407"/>
      <c r="BP99" s="407"/>
      <c r="BQ99" s="407"/>
      <c r="BR99" s="407"/>
      <c r="BS99" s="407"/>
      <c r="BT99" s="407"/>
      <c r="BU99" s="407"/>
      <c r="BV99" s="407"/>
      <c r="BW99" s="407"/>
      <c r="BX99" s="407"/>
      <c r="BY99" s="407"/>
      <c r="BZ99" s="407"/>
      <c r="CA99" s="407"/>
    </row>
    <row r="100" spans="1:79" s="131" customFormat="1">
      <c r="A100" s="412" t="s">
        <v>70</v>
      </c>
      <c r="B100" s="413">
        <v>404</v>
      </c>
      <c r="C100" s="407">
        <v>155</v>
      </c>
      <c r="D100" s="407">
        <v>70</v>
      </c>
      <c r="E100" s="407">
        <v>52</v>
      </c>
      <c r="F100" s="407">
        <v>39</v>
      </c>
      <c r="G100" s="407">
        <v>0</v>
      </c>
      <c r="H100" s="407">
        <v>0</v>
      </c>
      <c r="I100" s="407">
        <v>72</v>
      </c>
      <c r="J100" s="407">
        <v>22</v>
      </c>
      <c r="K100" s="407">
        <v>35</v>
      </c>
      <c r="L100" s="407">
        <v>22</v>
      </c>
      <c r="M100" s="407">
        <v>0</v>
      </c>
      <c r="N100" s="407">
        <v>0</v>
      </c>
      <c r="O100" s="407">
        <v>24</v>
      </c>
      <c r="P100" s="407">
        <v>8</v>
      </c>
      <c r="Q100" s="407">
        <v>338</v>
      </c>
      <c r="R100" s="407">
        <v>161</v>
      </c>
      <c r="S100" s="408"/>
      <c r="T100" s="412" t="s">
        <v>70</v>
      </c>
      <c r="U100" s="413">
        <v>404</v>
      </c>
      <c r="V100" s="407">
        <v>11</v>
      </c>
      <c r="W100" s="407">
        <v>4</v>
      </c>
      <c r="X100" s="407">
        <v>4</v>
      </c>
      <c r="Y100" s="407">
        <v>3</v>
      </c>
      <c r="Z100" s="407">
        <v>0</v>
      </c>
      <c r="AA100" s="407">
        <v>0</v>
      </c>
      <c r="AB100" s="407">
        <v>8</v>
      </c>
      <c r="AC100" s="407">
        <v>0</v>
      </c>
      <c r="AD100" s="407">
        <v>4</v>
      </c>
      <c r="AE100" s="407">
        <v>2</v>
      </c>
      <c r="AF100" s="407">
        <v>0</v>
      </c>
      <c r="AG100" s="407">
        <v>0</v>
      </c>
      <c r="AH100" s="407">
        <v>4</v>
      </c>
      <c r="AI100" s="407">
        <v>2</v>
      </c>
      <c r="AJ100" s="407">
        <v>31</v>
      </c>
      <c r="AK100" s="407">
        <v>11</v>
      </c>
      <c r="AL100" s="408"/>
      <c r="AM100" s="412" t="s">
        <v>70</v>
      </c>
      <c r="AN100" s="413">
        <v>404</v>
      </c>
      <c r="AO100" s="407">
        <v>3</v>
      </c>
      <c r="AP100" s="407">
        <v>1</v>
      </c>
      <c r="AQ100" s="407">
        <v>0</v>
      </c>
      <c r="AR100" s="407">
        <v>2</v>
      </c>
      <c r="AS100" s="407">
        <v>1</v>
      </c>
      <c r="AT100" s="407">
        <v>0</v>
      </c>
      <c r="AU100" s="407">
        <v>1</v>
      </c>
      <c r="AV100" s="407">
        <v>8</v>
      </c>
      <c r="AW100" s="407">
        <v>5</v>
      </c>
      <c r="AX100" s="407">
        <v>2</v>
      </c>
      <c r="AY100" s="407">
        <v>7</v>
      </c>
      <c r="AZ100" s="407">
        <v>1</v>
      </c>
      <c r="BA100" s="408"/>
      <c r="BB100" s="412" t="s">
        <v>70</v>
      </c>
      <c r="BC100" s="413">
        <v>404</v>
      </c>
      <c r="BD100" s="407">
        <v>14</v>
      </c>
      <c r="BE100" s="407">
        <v>0</v>
      </c>
      <c r="BF100" s="407">
        <v>0</v>
      </c>
      <c r="BG100" s="407">
        <v>0</v>
      </c>
      <c r="BH100" s="407">
        <v>14</v>
      </c>
      <c r="BI100" s="407">
        <v>7</v>
      </c>
      <c r="BJ100" s="407">
        <v>4</v>
      </c>
      <c r="BK100" s="407">
        <v>3</v>
      </c>
      <c r="BL100" s="408"/>
      <c r="BM100" s="412" t="s">
        <v>70</v>
      </c>
      <c r="BN100" s="413">
        <v>404</v>
      </c>
      <c r="BO100" s="407">
        <v>2</v>
      </c>
      <c r="BP100" s="407">
        <v>2</v>
      </c>
      <c r="BQ100" s="407">
        <v>2</v>
      </c>
      <c r="BR100" s="407">
        <v>1</v>
      </c>
      <c r="BS100" s="407">
        <v>2</v>
      </c>
      <c r="BT100" s="407">
        <v>1</v>
      </c>
      <c r="BU100" s="407">
        <v>2</v>
      </c>
      <c r="BV100" s="407">
        <v>1</v>
      </c>
      <c r="BW100" s="407">
        <v>1</v>
      </c>
      <c r="BX100" s="407">
        <v>0</v>
      </c>
      <c r="BY100" s="407">
        <v>0</v>
      </c>
      <c r="BZ100" s="407">
        <v>0</v>
      </c>
      <c r="CA100" s="407">
        <v>0</v>
      </c>
    </row>
    <row r="101" spans="1:79">
      <c r="A101" s="415" t="s">
        <v>71</v>
      </c>
      <c r="B101" s="416">
        <v>408</v>
      </c>
      <c r="C101" s="417">
        <v>156</v>
      </c>
      <c r="D101" s="417">
        <v>66</v>
      </c>
      <c r="E101" s="417">
        <v>19</v>
      </c>
      <c r="F101" s="417">
        <v>18</v>
      </c>
      <c r="G101" s="417">
        <v>0</v>
      </c>
      <c r="H101" s="417">
        <v>0</v>
      </c>
      <c r="I101" s="417">
        <v>72</v>
      </c>
      <c r="J101" s="417">
        <v>18</v>
      </c>
      <c r="K101" s="417">
        <v>32</v>
      </c>
      <c r="L101" s="417">
        <v>20</v>
      </c>
      <c r="M101" s="417">
        <v>0</v>
      </c>
      <c r="N101" s="417">
        <v>0</v>
      </c>
      <c r="O101" s="417">
        <v>18</v>
      </c>
      <c r="P101" s="417">
        <v>5</v>
      </c>
      <c r="Q101" s="417">
        <v>297</v>
      </c>
      <c r="R101" s="417">
        <v>127</v>
      </c>
      <c r="S101" s="408"/>
      <c r="T101" s="415" t="s">
        <v>71</v>
      </c>
      <c r="U101" s="416">
        <v>408</v>
      </c>
      <c r="V101" s="417">
        <v>5</v>
      </c>
      <c r="W101" s="417">
        <v>2</v>
      </c>
      <c r="X101" s="417">
        <v>1</v>
      </c>
      <c r="Y101" s="417">
        <v>0</v>
      </c>
      <c r="Z101" s="417">
        <v>0</v>
      </c>
      <c r="AA101" s="417">
        <v>0</v>
      </c>
      <c r="AB101" s="417">
        <v>5</v>
      </c>
      <c r="AC101" s="417">
        <v>1</v>
      </c>
      <c r="AD101" s="417">
        <v>3</v>
      </c>
      <c r="AE101" s="417">
        <v>1</v>
      </c>
      <c r="AF101" s="417">
        <v>0</v>
      </c>
      <c r="AG101" s="417">
        <v>0</v>
      </c>
      <c r="AH101" s="417">
        <v>3</v>
      </c>
      <c r="AI101" s="417">
        <v>0</v>
      </c>
      <c r="AJ101" s="417">
        <v>17</v>
      </c>
      <c r="AK101" s="417">
        <v>4</v>
      </c>
      <c r="AL101" s="408"/>
      <c r="AM101" s="415" t="s">
        <v>71</v>
      </c>
      <c r="AN101" s="416">
        <v>408</v>
      </c>
      <c r="AO101" s="417">
        <v>4</v>
      </c>
      <c r="AP101" s="417">
        <v>1</v>
      </c>
      <c r="AQ101" s="417">
        <v>0</v>
      </c>
      <c r="AR101" s="417">
        <v>2</v>
      </c>
      <c r="AS101" s="417">
        <v>1</v>
      </c>
      <c r="AT101" s="417">
        <v>0</v>
      </c>
      <c r="AU101" s="417">
        <v>1</v>
      </c>
      <c r="AV101" s="417">
        <v>9</v>
      </c>
      <c r="AW101" s="417">
        <v>6</v>
      </c>
      <c r="AX101" s="417">
        <v>3</v>
      </c>
      <c r="AY101" s="417">
        <v>9</v>
      </c>
      <c r="AZ101" s="417">
        <v>2</v>
      </c>
      <c r="BA101" s="408"/>
      <c r="BB101" s="415" t="s">
        <v>71</v>
      </c>
      <c r="BC101" s="416">
        <v>408</v>
      </c>
      <c r="BD101" s="417">
        <v>15</v>
      </c>
      <c r="BE101" s="417">
        <v>1</v>
      </c>
      <c r="BF101" s="417">
        <v>0</v>
      </c>
      <c r="BG101" s="417">
        <v>0</v>
      </c>
      <c r="BH101" s="417">
        <v>16</v>
      </c>
      <c r="BI101" s="417">
        <v>5</v>
      </c>
      <c r="BJ101" s="417">
        <v>6</v>
      </c>
      <c r="BK101" s="417">
        <v>2</v>
      </c>
      <c r="BL101" s="408"/>
      <c r="BM101" s="415" t="s">
        <v>71</v>
      </c>
      <c r="BN101" s="416">
        <v>408</v>
      </c>
      <c r="BO101" s="417">
        <v>2</v>
      </c>
      <c r="BP101" s="417">
        <v>1</v>
      </c>
      <c r="BQ101" s="417">
        <v>1</v>
      </c>
      <c r="BR101" s="417">
        <v>3</v>
      </c>
      <c r="BS101" s="417">
        <v>3</v>
      </c>
      <c r="BT101" s="417">
        <v>3</v>
      </c>
      <c r="BU101" s="417">
        <v>2</v>
      </c>
      <c r="BV101" s="417">
        <v>2</v>
      </c>
      <c r="BW101" s="417">
        <v>1</v>
      </c>
      <c r="BX101" s="417">
        <v>0</v>
      </c>
      <c r="BY101" s="417">
        <v>0</v>
      </c>
      <c r="BZ101" s="417">
        <v>0</v>
      </c>
      <c r="CA101" s="417">
        <v>0</v>
      </c>
    </row>
    <row r="102" spans="1:79" ht="15" customHeight="1">
      <c r="A102" s="1550" t="s">
        <v>595</v>
      </c>
      <c r="B102" s="1550"/>
      <c r="C102" s="1550"/>
      <c r="D102" s="1550"/>
      <c r="E102" s="1550"/>
      <c r="F102" s="1550"/>
      <c r="G102" s="1550"/>
      <c r="H102" s="1550"/>
      <c r="I102" s="1550"/>
      <c r="J102" s="1550"/>
      <c r="K102" s="1550"/>
      <c r="L102" s="1550"/>
      <c r="M102" s="1550"/>
      <c r="N102" s="1550"/>
      <c r="O102" s="1550"/>
      <c r="P102" s="1550"/>
      <c r="Q102" s="1550"/>
      <c r="R102" s="1550"/>
      <c r="S102" s="402"/>
      <c r="T102" s="1550" t="s">
        <v>600</v>
      </c>
      <c r="U102" s="1550"/>
      <c r="V102" s="1550"/>
      <c r="W102" s="1550"/>
      <c r="X102" s="1550"/>
      <c r="Y102" s="1550"/>
      <c r="Z102" s="1550"/>
      <c r="AA102" s="1550"/>
      <c r="AB102" s="1550"/>
      <c r="AC102" s="1550"/>
      <c r="AD102" s="1550"/>
      <c r="AE102" s="1550"/>
      <c r="AF102" s="1550"/>
      <c r="AG102" s="1550"/>
      <c r="AH102" s="1550"/>
      <c r="AI102" s="1550"/>
      <c r="AJ102" s="1550"/>
      <c r="AK102" s="1550"/>
      <c r="AL102" s="402"/>
      <c r="AM102" s="1550" t="s">
        <v>770</v>
      </c>
      <c r="AN102" s="1550"/>
      <c r="AO102" s="1550"/>
      <c r="AP102" s="1550"/>
      <c r="AQ102" s="1550"/>
      <c r="AR102" s="1550"/>
      <c r="AS102" s="1550"/>
      <c r="AT102" s="1550"/>
      <c r="AU102" s="1550"/>
      <c r="AV102" s="1550"/>
      <c r="AW102" s="1550"/>
      <c r="AX102" s="1550"/>
      <c r="AY102" s="1550"/>
      <c r="AZ102" s="1550"/>
      <c r="BA102" s="402"/>
      <c r="BB102" s="1550" t="s">
        <v>605</v>
      </c>
      <c r="BC102" s="1550"/>
      <c r="BD102" s="1550"/>
      <c r="BE102" s="1550"/>
      <c r="BF102" s="1550"/>
      <c r="BG102" s="1550"/>
      <c r="BH102" s="1550"/>
      <c r="BI102" s="1550"/>
      <c r="BJ102" s="1550"/>
      <c r="BK102" s="1550"/>
      <c r="BL102" s="394"/>
      <c r="BM102" s="1550" t="s">
        <v>610</v>
      </c>
      <c r="BN102" s="1550"/>
      <c r="BO102" s="1550"/>
      <c r="BP102" s="1550"/>
      <c r="BQ102" s="1550"/>
      <c r="BR102" s="1550"/>
      <c r="BS102" s="1550"/>
      <c r="BT102" s="1550"/>
      <c r="BU102" s="1550"/>
      <c r="BV102" s="1550"/>
      <c r="BW102" s="1550"/>
      <c r="BX102" s="1550"/>
      <c r="BY102" s="1550"/>
      <c r="BZ102" s="1550"/>
      <c r="CA102" s="1550"/>
    </row>
    <row r="103" spans="1:79">
      <c r="A103" s="403" t="s">
        <v>227</v>
      </c>
      <c r="B103" s="396"/>
      <c r="C103" s="396"/>
      <c r="D103" s="396"/>
      <c r="E103" s="396"/>
      <c r="F103" s="396"/>
      <c r="G103" s="396"/>
      <c r="H103" s="396"/>
      <c r="I103" s="396"/>
      <c r="J103" s="396"/>
      <c r="K103" s="396"/>
      <c r="L103" s="396"/>
      <c r="M103" s="404"/>
      <c r="N103" s="404"/>
      <c r="O103" s="404"/>
      <c r="P103" s="404"/>
      <c r="Q103" s="404"/>
      <c r="R103" s="404"/>
      <c r="S103" s="402"/>
      <c r="T103" s="403" t="s">
        <v>227</v>
      </c>
      <c r="U103" s="396"/>
      <c r="V103" s="396"/>
      <c r="W103" s="396"/>
      <c r="X103" s="396"/>
      <c r="Y103" s="396"/>
      <c r="Z103" s="396"/>
      <c r="AA103" s="396"/>
      <c r="AB103" s="396"/>
      <c r="AC103" s="396"/>
      <c r="AD103" s="396"/>
      <c r="AE103" s="396"/>
      <c r="AF103" s="404"/>
      <c r="AG103" s="404"/>
      <c r="AH103" s="404"/>
      <c r="AI103" s="404"/>
      <c r="AJ103" s="404"/>
      <c r="AK103" s="404"/>
      <c r="AL103" s="402"/>
      <c r="AM103" s="403" t="s">
        <v>227</v>
      </c>
      <c r="AN103" s="396"/>
      <c r="AO103" s="396"/>
      <c r="AP103" s="396"/>
      <c r="AQ103" s="396"/>
      <c r="AR103" s="396"/>
      <c r="AS103" s="396"/>
      <c r="AT103" s="396"/>
      <c r="AU103" s="396"/>
      <c r="AV103" s="396"/>
      <c r="AW103" s="396"/>
      <c r="AX103" s="396"/>
      <c r="AY103" s="404"/>
      <c r="AZ103" s="404"/>
      <c r="BA103" s="405"/>
      <c r="BB103" s="403" t="s">
        <v>227</v>
      </c>
      <c r="BC103" s="404"/>
      <c r="BD103" s="404"/>
      <c r="BE103" s="404"/>
      <c r="BF103" s="404"/>
      <c r="BG103" s="404"/>
      <c r="BH103" s="404"/>
      <c r="BI103" s="404"/>
      <c r="BJ103" s="404"/>
      <c r="BK103" s="404"/>
      <c r="BL103" s="402"/>
      <c r="BM103" s="403" t="s">
        <v>227</v>
      </c>
      <c r="BN103" s="403"/>
      <c r="BO103" s="403"/>
      <c r="BP103" s="403"/>
      <c r="BQ103" s="403"/>
      <c r="BR103" s="403"/>
      <c r="BS103" s="403"/>
      <c r="BT103" s="403"/>
      <c r="BU103" s="403"/>
      <c r="BV103" s="403"/>
      <c r="BW103" s="403"/>
      <c r="BX103" s="403"/>
      <c r="BY103" s="403"/>
      <c r="BZ103" s="403"/>
      <c r="CA103" s="403"/>
    </row>
    <row r="104" spans="1:79" s="1003" customFormat="1" ht="11.25" customHeight="1">
      <c r="A104" s="1578" t="s">
        <v>6</v>
      </c>
      <c r="B104" s="1512" t="s">
        <v>7</v>
      </c>
      <c r="C104" s="1581" t="s">
        <v>181</v>
      </c>
      <c r="D104" s="1581"/>
      <c r="E104" s="1581" t="s">
        <v>182</v>
      </c>
      <c r="F104" s="1581"/>
      <c r="G104" s="1581" t="s">
        <v>183</v>
      </c>
      <c r="H104" s="1581"/>
      <c r="I104" s="1506" t="s">
        <v>184</v>
      </c>
      <c r="J104" s="1507"/>
      <c r="K104" s="1506" t="s">
        <v>180</v>
      </c>
      <c r="L104" s="1507"/>
      <c r="M104" s="1506" t="s">
        <v>179</v>
      </c>
      <c r="N104" s="1507"/>
      <c r="O104" s="1506" t="s">
        <v>178</v>
      </c>
      <c r="P104" s="1507"/>
      <c r="Q104" s="1506" t="s">
        <v>142</v>
      </c>
      <c r="R104" s="1507"/>
      <c r="S104" s="1582"/>
      <c r="T104" s="1578" t="s">
        <v>6</v>
      </c>
      <c r="U104" s="1538" t="s">
        <v>7</v>
      </c>
      <c r="V104" s="1506" t="s">
        <v>181</v>
      </c>
      <c r="W104" s="1507"/>
      <c r="X104" s="1506" t="s">
        <v>182</v>
      </c>
      <c r="Y104" s="1507"/>
      <c r="Z104" s="1506" t="s">
        <v>183</v>
      </c>
      <c r="AA104" s="1507"/>
      <c r="AB104" s="1506" t="s">
        <v>184</v>
      </c>
      <c r="AC104" s="1507"/>
      <c r="AD104" s="1506" t="s">
        <v>180</v>
      </c>
      <c r="AE104" s="1507"/>
      <c r="AF104" s="1506" t="s">
        <v>179</v>
      </c>
      <c r="AG104" s="1507"/>
      <c r="AH104" s="1506" t="s">
        <v>178</v>
      </c>
      <c r="AI104" s="1507"/>
      <c r="AJ104" s="1581" t="s">
        <v>142</v>
      </c>
      <c r="AK104" s="1581"/>
      <c r="AL104" s="1583"/>
      <c r="AM104" s="1580" t="s">
        <v>6</v>
      </c>
      <c r="AN104" s="1512" t="s">
        <v>7</v>
      </c>
      <c r="AO104" s="1581" t="s">
        <v>412</v>
      </c>
      <c r="AP104" s="1581"/>
      <c r="AQ104" s="1581"/>
      <c r="AR104" s="1581"/>
      <c r="AS104" s="1581"/>
      <c r="AT104" s="1581"/>
      <c r="AU104" s="1581"/>
      <c r="AV104" s="1581"/>
      <c r="AW104" s="1581" t="s">
        <v>141</v>
      </c>
      <c r="AX104" s="1581"/>
      <c r="AY104" s="1581"/>
      <c r="AZ104" s="1587" t="s">
        <v>153</v>
      </c>
      <c r="BA104" s="1583"/>
      <c r="BB104" s="1580" t="s">
        <v>6</v>
      </c>
      <c r="BC104" s="1512" t="s">
        <v>7</v>
      </c>
      <c r="BD104" s="1589" t="s">
        <v>166</v>
      </c>
      <c r="BE104" s="1589"/>
      <c r="BF104" s="1589"/>
      <c r="BG104" s="1589"/>
      <c r="BH104" s="1589"/>
      <c r="BI104" s="1589"/>
      <c r="BJ104" s="1589" t="s">
        <v>167</v>
      </c>
      <c r="BK104" s="1589"/>
      <c r="BL104" s="1583"/>
      <c r="BM104" s="1580" t="s">
        <v>6</v>
      </c>
      <c r="BN104" s="1512" t="s">
        <v>7</v>
      </c>
      <c r="BO104" s="1584" t="s">
        <v>745</v>
      </c>
      <c r="BP104" s="1585"/>
      <c r="BQ104" s="1585"/>
      <c r="BR104" s="1585"/>
      <c r="BS104" s="1585"/>
      <c r="BT104" s="1585"/>
      <c r="BU104" s="1585"/>
      <c r="BV104" s="1585"/>
      <c r="BW104" s="1585"/>
      <c r="BX104" s="1585"/>
      <c r="BY104" s="1585"/>
      <c r="BZ104" s="1585"/>
      <c r="CA104" s="1586"/>
    </row>
    <row r="105" spans="1:79" s="1003" customFormat="1" ht="20.399999999999999">
      <c r="A105" s="1579"/>
      <c r="B105" s="1513"/>
      <c r="C105" s="463" t="s">
        <v>395</v>
      </c>
      <c r="D105" s="463" t="s">
        <v>396</v>
      </c>
      <c r="E105" s="463" t="s">
        <v>395</v>
      </c>
      <c r="F105" s="463" t="s">
        <v>396</v>
      </c>
      <c r="G105" s="463" t="s">
        <v>395</v>
      </c>
      <c r="H105" s="463" t="s">
        <v>396</v>
      </c>
      <c r="I105" s="463" t="s">
        <v>395</v>
      </c>
      <c r="J105" s="463" t="s">
        <v>396</v>
      </c>
      <c r="K105" s="463" t="s">
        <v>395</v>
      </c>
      <c r="L105" s="463" t="s">
        <v>396</v>
      </c>
      <c r="M105" s="463" t="s">
        <v>395</v>
      </c>
      <c r="N105" s="463" t="s">
        <v>396</v>
      </c>
      <c r="O105" s="463" t="s">
        <v>395</v>
      </c>
      <c r="P105" s="463" t="s">
        <v>396</v>
      </c>
      <c r="Q105" s="463" t="s">
        <v>395</v>
      </c>
      <c r="R105" s="463" t="s">
        <v>396</v>
      </c>
      <c r="S105" s="1582"/>
      <c r="T105" s="1579"/>
      <c r="U105" s="1513"/>
      <c r="V105" s="463" t="s">
        <v>395</v>
      </c>
      <c r="W105" s="463" t="s">
        <v>396</v>
      </c>
      <c r="X105" s="463" t="s">
        <v>395</v>
      </c>
      <c r="Y105" s="463" t="s">
        <v>396</v>
      </c>
      <c r="Z105" s="463" t="s">
        <v>395</v>
      </c>
      <c r="AA105" s="463" t="s">
        <v>396</v>
      </c>
      <c r="AB105" s="463" t="s">
        <v>395</v>
      </c>
      <c r="AC105" s="463" t="s">
        <v>396</v>
      </c>
      <c r="AD105" s="463" t="s">
        <v>395</v>
      </c>
      <c r="AE105" s="463" t="s">
        <v>396</v>
      </c>
      <c r="AF105" s="463" t="s">
        <v>395</v>
      </c>
      <c r="AG105" s="463" t="s">
        <v>396</v>
      </c>
      <c r="AH105" s="463" t="s">
        <v>395</v>
      </c>
      <c r="AI105" s="463" t="s">
        <v>396</v>
      </c>
      <c r="AJ105" s="463" t="s">
        <v>395</v>
      </c>
      <c r="AK105" s="463" t="s">
        <v>396</v>
      </c>
      <c r="AL105" s="1583"/>
      <c r="AM105" s="1579"/>
      <c r="AN105" s="1513"/>
      <c r="AO105" s="463" t="s">
        <v>181</v>
      </c>
      <c r="AP105" s="463" t="s">
        <v>182</v>
      </c>
      <c r="AQ105" s="463" t="s">
        <v>183</v>
      </c>
      <c r="AR105" s="463" t="s">
        <v>184</v>
      </c>
      <c r="AS105" s="463" t="s">
        <v>185</v>
      </c>
      <c r="AT105" s="463" t="s">
        <v>186</v>
      </c>
      <c r="AU105" s="463" t="s">
        <v>187</v>
      </c>
      <c r="AV105" s="463" t="s">
        <v>142</v>
      </c>
      <c r="AW105" s="463" t="s">
        <v>733</v>
      </c>
      <c r="AX105" s="463" t="s">
        <v>734</v>
      </c>
      <c r="AY105" s="463" t="s">
        <v>142</v>
      </c>
      <c r="AZ105" s="1588"/>
      <c r="BA105" s="1583"/>
      <c r="BB105" s="1579"/>
      <c r="BC105" s="1513"/>
      <c r="BD105" s="463" t="s">
        <v>147</v>
      </c>
      <c r="BE105" s="463" t="s">
        <v>200</v>
      </c>
      <c r="BF105" s="472" t="s">
        <v>172</v>
      </c>
      <c r="BG105" s="472" t="s">
        <v>144</v>
      </c>
      <c r="BH105" s="472" t="s">
        <v>142</v>
      </c>
      <c r="BI105" s="472" t="s">
        <v>151</v>
      </c>
      <c r="BJ105" s="472" t="s">
        <v>735</v>
      </c>
      <c r="BK105" s="472" t="s">
        <v>145</v>
      </c>
      <c r="BL105" s="1583"/>
      <c r="BM105" s="1579"/>
      <c r="BN105" s="1513"/>
      <c r="BO105" s="406" t="s">
        <v>189</v>
      </c>
      <c r="BP105" s="406" t="s">
        <v>188</v>
      </c>
      <c r="BQ105" s="406" t="s">
        <v>191</v>
      </c>
      <c r="BR105" s="406" t="s">
        <v>190</v>
      </c>
      <c r="BS105" s="406" t="s">
        <v>192</v>
      </c>
      <c r="BT105" s="406" t="s">
        <v>193</v>
      </c>
      <c r="BU105" s="406" t="s">
        <v>194</v>
      </c>
      <c r="BV105" s="406" t="s">
        <v>195</v>
      </c>
      <c r="BW105" s="406" t="s">
        <v>165</v>
      </c>
      <c r="BX105" s="406" t="s">
        <v>196</v>
      </c>
      <c r="BY105" s="406" t="s">
        <v>197</v>
      </c>
      <c r="BZ105" s="406" t="s">
        <v>198</v>
      </c>
      <c r="CA105" s="472" t="s">
        <v>199</v>
      </c>
    </row>
    <row r="106" spans="1:79" s="133" customFormat="1" ht="13.8">
      <c r="A106" s="410" t="s">
        <v>72</v>
      </c>
      <c r="B106" s="411"/>
      <c r="C106" s="409"/>
      <c r="D106" s="409"/>
      <c r="E106" s="409"/>
      <c r="F106" s="409"/>
      <c r="G106" s="409"/>
      <c r="H106" s="409"/>
      <c r="I106" s="409"/>
      <c r="J106" s="409"/>
      <c r="K106" s="409"/>
      <c r="L106" s="409"/>
      <c r="M106" s="409"/>
      <c r="N106" s="409"/>
      <c r="O106" s="409"/>
      <c r="P106" s="409"/>
      <c r="Q106" s="409"/>
      <c r="R106" s="409"/>
      <c r="S106" s="408"/>
      <c r="T106" s="410" t="s">
        <v>72</v>
      </c>
      <c r="U106" s="411"/>
      <c r="V106" s="409"/>
      <c r="W106" s="409"/>
      <c r="X106" s="409"/>
      <c r="Y106" s="409"/>
      <c r="Z106" s="409"/>
      <c r="AA106" s="409"/>
      <c r="AB106" s="409"/>
      <c r="AC106" s="409"/>
      <c r="AD106" s="409"/>
      <c r="AE106" s="409"/>
      <c r="AF106" s="409"/>
      <c r="AG106" s="409"/>
      <c r="AH106" s="409"/>
      <c r="AI106" s="409"/>
      <c r="AJ106" s="409"/>
      <c r="AK106" s="409"/>
      <c r="AL106" s="408"/>
      <c r="AM106" s="410" t="s">
        <v>72</v>
      </c>
      <c r="AN106" s="411"/>
      <c r="AO106" s="409"/>
      <c r="AP106" s="409"/>
      <c r="AQ106" s="409"/>
      <c r="AR106" s="409"/>
      <c r="AS106" s="409"/>
      <c r="AT106" s="409"/>
      <c r="AU106" s="409"/>
      <c r="AV106" s="409"/>
      <c r="AW106" s="409"/>
      <c r="AX106" s="409"/>
      <c r="AY106" s="409"/>
      <c r="AZ106" s="409"/>
      <c r="BA106" s="408"/>
      <c r="BB106" s="410" t="s">
        <v>72</v>
      </c>
      <c r="BC106" s="411"/>
      <c r="BD106" s="409"/>
      <c r="BE106" s="409"/>
      <c r="BF106" s="409"/>
      <c r="BG106" s="409"/>
      <c r="BH106" s="409"/>
      <c r="BI106" s="409"/>
      <c r="BJ106" s="409"/>
      <c r="BK106" s="409"/>
      <c r="BL106" s="408"/>
      <c r="BM106" s="410" t="s">
        <v>72</v>
      </c>
      <c r="BN106" s="411"/>
      <c r="BO106" s="409"/>
      <c r="BP106" s="409"/>
      <c r="BQ106" s="409"/>
      <c r="BR106" s="409"/>
      <c r="BS106" s="409"/>
      <c r="BT106" s="409"/>
      <c r="BU106" s="409"/>
      <c r="BV106" s="409"/>
      <c r="BW106" s="409"/>
      <c r="BX106" s="409"/>
      <c r="BY106" s="409"/>
      <c r="BZ106" s="409"/>
      <c r="CA106" s="409"/>
    </row>
    <row r="107" spans="1:79" s="133" customFormat="1" ht="13.8">
      <c r="A107" s="412" t="s">
        <v>73</v>
      </c>
      <c r="B107" s="413">
        <v>405</v>
      </c>
      <c r="C107" s="407">
        <v>168</v>
      </c>
      <c r="D107" s="407">
        <v>47</v>
      </c>
      <c r="E107" s="407">
        <v>30</v>
      </c>
      <c r="F107" s="407">
        <v>9</v>
      </c>
      <c r="G107" s="407">
        <v>0</v>
      </c>
      <c r="H107" s="407">
        <v>0</v>
      </c>
      <c r="I107" s="407">
        <v>18</v>
      </c>
      <c r="J107" s="407">
        <v>7</v>
      </c>
      <c r="K107" s="407">
        <v>48</v>
      </c>
      <c r="L107" s="407">
        <v>25</v>
      </c>
      <c r="M107" s="407">
        <v>0</v>
      </c>
      <c r="N107" s="407">
        <v>0</v>
      </c>
      <c r="O107" s="407">
        <v>30</v>
      </c>
      <c r="P107" s="407">
        <v>11</v>
      </c>
      <c r="Q107" s="407">
        <v>294</v>
      </c>
      <c r="R107" s="407">
        <v>99</v>
      </c>
      <c r="S107" s="408"/>
      <c r="T107" s="412" t="s">
        <v>73</v>
      </c>
      <c r="U107" s="413">
        <v>405</v>
      </c>
      <c r="V107" s="407">
        <v>9</v>
      </c>
      <c r="W107" s="407">
        <v>4</v>
      </c>
      <c r="X107" s="407">
        <v>1</v>
      </c>
      <c r="Y107" s="407">
        <v>0</v>
      </c>
      <c r="Z107" s="407">
        <v>0</v>
      </c>
      <c r="AA107" s="407">
        <v>0</v>
      </c>
      <c r="AB107" s="407">
        <v>0</v>
      </c>
      <c r="AC107" s="407">
        <v>0</v>
      </c>
      <c r="AD107" s="407">
        <v>21</v>
      </c>
      <c r="AE107" s="407">
        <v>9</v>
      </c>
      <c r="AF107" s="407">
        <v>0</v>
      </c>
      <c r="AG107" s="407">
        <v>0</v>
      </c>
      <c r="AH107" s="407">
        <v>6</v>
      </c>
      <c r="AI107" s="407">
        <v>2</v>
      </c>
      <c r="AJ107" s="407">
        <v>37</v>
      </c>
      <c r="AK107" s="407">
        <v>15</v>
      </c>
      <c r="AL107" s="408"/>
      <c r="AM107" s="412" t="s">
        <v>73</v>
      </c>
      <c r="AN107" s="413">
        <v>405</v>
      </c>
      <c r="AO107" s="407">
        <v>4</v>
      </c>
      <c r="AP107" s="407">
        <v>1</v>
      </c>
      <c r="AQ107" s="407">
        <v>0</v>
      </c>
      <c r="AR107" s="407">
        <v>1</v>
      </c>
      <c r="AS107" s="407">
        <v>1</v>
      </c>
      <c r="AT107" s="407">
        <v>0</v>
      </c>
      <c r="AU107" s="407">
        <v>1</v>
      </c>
      <c r="AV107" s="407">
        <v>8</v>
      </c>
      <c r="AW107" s="407">
        <v>7</v>
      </c>
      <c r="AX107" s="407">
        <v>0</v>
      </c>
      <c r="AY107" s="407">
        <v>7</v>
      </c>
      <c r="AZ107" s="407">
        <v>1</v>
      </c>
      <c r="BA107" s="408"/>
      <c r="BB107" s="412" t="s">
        <v>73</v>
      </c>
      <c r="BC107" s="413">
        <v>405</v>
      </c>
      <c r="BD107" s="407">
        <v>12</v>
      </c>
      <c r="BE107" s="407">
        <v>0</v>
      </c>
      <c r="BF107" s="407">
        <v>3</v>
      </c>
      <c r="BG107" s="407">
        <v>1</v>
      </c>
      <c r="BH107" s="407">
        <v>16</v>
      </c>
      <c r="BI107" s="407">
        <v>7</v>
      </c>
      <c r="BJ107" s="407">
        <v>0</v>
      </c>
      <c r="BK107" s="407">
        <v>8</v>
      </c>
      <c r="BL107" s="408"/>
      <c r="BM107" s="412" t="s">
        <v>73</v>
      </c>
      <c r="BN107" s="413">
        <v>405</v>
      </c>
      <c r="BO107" s="407">
        <v>1</v>
      </c>
      <c r="BP107" s="407">
        <v>2</v>
      </c>
      <c r="BQ107" s="407">
        <v>2</v>
      </c>
      <c r="BR107" s="407">
        <v>2</v>
      </c>
      <c r="BS107" s="407">
        <v>2</v>
      </c>
      <c r="BT107" s="407">
        <v>2</v>
      </c>
      <c r="BU107" s="407">
        <v>3</v>
      </c>
      <c r="BV107" s="407">
        <v>1</v>
      </c>
      <c r="BW107" s="407">
        <v>1</v>
      </c>
      <c r="BX107" s="407">
        <v>0</v>
      </c>
      <c r="BY107" s="407">
        <v>0</v>
      </c>
      <c r="BZ107" s="407">
        <v>0</v>
      </c>
      <c r="CA107" s="407">
        <v>0</v>
      </c>
    </row>
    <row r="108" spans="1:79" s="133" customFormat="1" ht="13.8">
      <c r="A108" s="412" t="s">
        <v>74</v>
      </c>
      <c r="B108" s="413">
        <v>401</v>
      </c>
      <c r="C108" s="407">
        <v>514</v>
      </c>
      <c r="D108" s="407">
        <v>231</v>
      </c>
      <c r="E108" s="407">
        <v>138</v>
      </c>
      <c r="F108" s="407">
        <v>98</v>
      </c>
      <c r="G108" s="407">
        <v>87</v>
      </c>
      <c r="H108" s="407">
        <v>15</v>
      </c>
      <c r="I108" s="407">
        <v>254</v>
      </c>
      <c r="J108" s="407">
        <v>100</v>
      </c>
      <c r="K108" s="407">
        <v>183</v>
      </c>
      <c r="L108" s="407">
        <v>138</v>
      </c>
      <c r="M108" s="407">
        <v>75</v>
      </c>
      <c r="N108" s="407">
        <v>11</v>
      </c>
      <c r="O108" s="407">
        <v>223</v>
      </c>
      <c r="P108" s="407">
        <v>90</v>
      </c>
      <c r="Q108" s="407">
        <v>1474</v>
      </c>
      <c r="R108" s="407">
        <v>683</v>
      </c>
      <c r="S108" s="408"/>
      <c r="T108" s="412" t="s">
        <v>74</v>
      </c>
      <c r="U108" s="413">
        <v>401</v>
      </c>
      <c r="V108" s="407">
        <v>76</v>
      </c>
      <c r="W108" s="407">
        <v>31</v>
      </c>
      <c r="X108" s="407">
        <v>15</v>
      </c>
      <c r="Y108" s="407">
        <v>11</v>
      </c>
      <c r="Z108" s="407">
        <v>26</v>
      </c>
      <c r="AA108" s="407">
        <v>2</v>
      </c>
      <c r="AB108" s="407">
        <v>68</v>
      </c>
      <c r="AC108" s="407">
        <v>27</v>
      </c>
      <c r="AD108" s="407">
        <v>27</v>
      </c>
      <c r="AE108" s="407">
        <v>19</v>
      </c>
      <c r="AF108" s="407">
        <v>28</v>
      </c>
      <c r="AG108" s="407">
        <v>4</v>
      </c>
      <c r="AH108" s="407">
        <v>37</v>
      </c>
      <c r="AI108" s="407">
        <v>18</v>
      </c>
      <c r="AJ108" s="407">
        <v>277</v>
      </c>
      <c r="AK108" s="407">
        <v>112</v>
      </c>
      <c r="AL108" s="408"/>
      <c r="AM108" s="412" t="s">
        <v>74</v>
      </c>
      <c r="AN108" s="413">
        <v>401</v>
      </c>
      <c r="AO108" s="407">
        <v>13</v>
      </c>
      <c r="AP108" s="407">
        <v>4</v>
      </c>
      <c r="AQ108" s="407">
        <v>3</v>
      </c>
      <c r="AR108" s="407">
        <v>6</v>
      </c>
      <c r="AS108" s="407">
        <v>4</v>
      </c>
      <c r="AT108" s="407">
        <v>2</v>
      </c>
      <c r="AU108" s="407">
        <v>5</v>
      </c>
      <c r="AV108" s="407">
        <v>37</v>
      </c>
      <c r="AW108" s="407">
        <v>30</v>
      </c>
      <c r="AX108" s="407">
        <v>7</v>
      </c>
      <c r="AY108" s="407">
        <v>37</v>
      </c>
      <c r="AZ108" s="407">
        <v>2</v>
      </c>
      <c r="BA108" s="408"/>
      <c r="BB108" s="412" t="s">
        <v>74</v>
      </c>
      <c r="BC108" s="413">
        <v>401</v>
      </c>
      <c r="BD108" s="407">
        <v>72</v>
      </c>
      <c r="BE108" s="407">
        <v>4</v>
      </c>
      <c r="BF108" s="407">
        <v>0</v>
      </c>
      <c r="BG108" s="407">
        <v>0</v>
      </c>
      <c r="BH108" s="407">
        <v>76</v>
      </c>
      <c r="BI108" s="407">
        <v>40</v>
      </c>
      <c r="BJ108" s="407">
        <v>4</v>
      </c>
      <c r="BK108" s="407">
        <v>19</v>
      </c>
      <c r="BL108" s="408"/>
      <c r="BM108" s="412" t="s">
        <v>74</v>
      </c>
      <c r="BN108" s="413">
        <v>401</v>
      </c>
      <c r="BO108" s="407">
        <v>10</v>
      </c>
      <c r="BP108" s="407">
        <v>9</v>
      </c>
      <c r="BQ108" s="407">
        <v>6</v>
      </c>
      <c r="BR108" s="407">
        <v>12</v>
      </c>
      <c r="BS108" s="407">
        <v>9</v>
      </c>
      <c r="BT108" s="407">
        <v>7</v>
      </c>
      <c r="BU108" s="407">
        <v>5</v>
      </c>
      <c r="BV108" s="407">
        <v>4</v>
      </c>
      <c r="BW108" s="407">
        <v>5</v>
      </c>
      <c r="BX108" s="407">
        <v>2</v>
      </c>
      <c r="BY108" s="407">
        <v>2</v>
      </c>
      <c r="BZ108" s="407">
        <v>1</v>
      </c>
      <c r="CA108" s="407">
        <v>4</v>
      </c>
    </row>
    <row r="109" spans="1:79" s="133" customFormat="1" ht="13.8">
      <c r="A109" s="412" t="s">
        <v>76</v>
      </c>
      <c r="B109" s="413">
        <v>406</v>
      </c>
      <c r="C109" s="407">
        <v>250</v>
      </c>
      <c r="D109" s="407">
        <v>100</v>
      </c>
      <c r="E109" s="407">
        <v>82</v>
      </c>
      <c r="F109" s="407">
        <v>34</v>
      </c>
      <c r="G109" s="407">
        <v>0</v>
      </c>
      <c r="H109" s="407">
        <v>0</v>
      </c>
      <c r="I109" s="407">
        <v>54</v>
      </c>
      <c r="J109" s="407">
        <v>10</v>
      </c>
      <c r="K109" s="407">
        <v>36</v>
      </c>
      <c r="L109" s="407">
        <v>16</v>
      </c>
      <c r="M109" s="407">
        <v>0</v>
      </c>
      <c r="N109" s="407">
        <v>0</v>
      </c>
      <c r="O109" s="407">
        <v>32</v>
      </c>
      <c r="P109" s="407">
        <v>10</v>
      </c>
      <c r="Q109" s="407">
        <v>454</v>
      </c>
      <c r="R109" s="407">
        <v>170</v>
      </c>
      <c r="S109" s="408"/>
      <c r="T109" s="412" t="s">
        <v>76</v>
      </c>
      <c r="U109" s="413">
        <v>406</v>
      </c>
      <c r="V109" s="407">
        <v>32</v>
      </c>
      <c r="W109" s="407">
        <v>15</v>
      </c>
      <c r="X109" s="407">
        <v>5</v>
      </c>
      <c r="Y109" s="407">
        <v>1</v>
      </c>
      <c r="Z109" s="407">
        <v>0</v>
      </c>
      <c r="AA109" s="407">
        <v>0</v>
      </c>
      <c r="AB109" s="407">
        <v>7</v>
      </c>
      <c r="AC109" s="407">
        <v>1</v>
      </c>
      <c r="AD109" s="407">
        <v>1</v>
      </c>
      <c r="AE109" s="407">
        <v>0</v>
      </c>
      <c r="AF109" s="407">
        <v>0</v>
      </c>
      <c r="AG109" s="407">
        <v>0</v>
      </c>
      <c r="AH109" s="407">
        <v>3</v>
      </c>
      <c r="AI109" s="407">
        <v>2</v>
      </c>
      <c r="AJ109" s="407">
        <v>48</v>
      </c>
      <c r="AK109" s="407">
        <v>19</v>
      </c>
      <c r="AL109" s="408"/>
      <c r="AM109" s="412" t="s">
        <v>76</v>
      </c>
      <c r="AN109" s="413">
        <v>406</v>
      </c>
      <c r="AO109" s="407">
        <v>5</v>
      </c>
      <c r="AP109" s="407">
        <v>2</v>
      </c>
      <c r="AQ109" s="407">
        <v>0</v>
      </c>
      <c r="AR109" s="407">
        <v>1</v>
      </c>
      <c r="AS109" s="407">
        <v>1</v>
      </c>
      <c r="AT109" s="407">
        <v>0</v>
      </c>
      <c r="AU109" s="407">
        <v>1</v>
      </c>
      <c r="AV109" s="407">
        <v>10</v>
      </c>
      <c r="AW109" s="407">
        <v>9</v>
      </c>
      <c r="AX109" s="407">
        <v>0</v>
      </c>
      <c r="AY109" s="407">
        <v>9</v>
      </c>
      <c r="AZ109" s="407">
        <v>1</v>
      </c>
      <c r="BA109" s="408"/>
      <c r="BB109" s="412" t="s">
        <v>76</v>
      </c>
      <c r="BC109" s="413">
        <v>406</v>
      </c>
      <c r="BD109" s="407">
        <v>17</v>
      </c>
      <c r="BE109" s="407">
        <v>0</v>
      </c>
      <c r="BF109" s="407">
        <v>0</v>
      </c>
      <c r="BG109" s="407">
        <v>0</v>
      </c>
      <c r="BH109" s="407">
        <v>17</v>
      </c>
      <c r="BI109" s="407">
        <v>7</v>
      </c>
      <c r="BJ109" s="407">
        <v>1</v>
      </c>
      <c r="BK109" s="407">
        <v>4</v>
      </c>
      <c r="BL109" s="408"/>
      <c r="BM109" s="412" t="s">
        <v>76</v>
      </c>
      <c r="BN109" s="413">
        <v>406</v>
      </c>
      <c r="BO109" s="407">
        <v>2</v>
      </c>
      <c r="BP109" s="407">
        <v>2</v>
      </c>
      <c r="BQ109" s="407">
        <v>2</v>
      </c>
      <c r="BR109" s="407">
        <v>2</v>
      </c>
      <c r="BS109" s="407">
        <v>2</v>
      </c>
      <c r="BT109" s="407">
        <v>2</v>
      </c>
      <c r="BU109" s="407">
        <v>2</v>
      </c>
      <c r="BV109" s="407">
        <v>1</v>
      </c>
      <c r="BW109" s="407">
        <v>2</v>
      </c>
      <c r="BX109" s="407">
        <v>0</v>
      </c>
      <c r="BY109" s="407">
        <v>0</v>
      </c>
      <c r="BZ109" s="407">
        <v>0</v>
      </c>
      <c r="CA109" s="407">
        <v>0</v>
      </c>
    </row>
    <row r="110" spans="1:79" s="133" customFormat="1" ht="13.8">
      <c r="A110" s="412" t="s">
        <v>77</v>
      </c>
      <c r="B110" s="413">
        <v>407</v>
      </c>
      <c r="C110" s="407">
        <v>56</v>
      </c>
      <c r="D110" s="407">
        <v>15</v>
      </c>
      <c r="E110" s="407">
        <v>24</v>
      </c>
      <c r="F110" s="407">
        <v>13</v>
      </c>
      <c r="G110" s="407">
        <v>0</v>
      </c>
      <c r="H110" s="407">
        <v>0</v>
      </c>
      <c r="I110" s="407">
        <v>12</v>
      </c>
      <c r="J110" s="407">
        <v>4</v>
      </c>
      <c r="K110" s="407">
        <v>24</v>
      </c>
      <c r="L110" s="407">
        <v>10</v>
      </c>
      <c r="M110" s="407">
        <v>0</v>
      </c>
      <c r="N110" s="407">
        <v>0</v>
      </c>
      <c r="O110" s="407">
        <v>7</v>
      </c>
      <c r="P110" s="407">
        <v>0</v>
      </c>
      <c r="Q110" s="407">
        <v>123</v>
      </c>
      <c r="R110" s="407">
        <v>42</v>
      </c>
      <c r="S110" s="408"/>
      <c r="T110" s="412" t="s">
        <v>77</v>
      </c>
      <c r="U110" s="413">
        <v>407</v>
      </c>
      <c r="V110" s="407">
        <v>9</v>
      </c>
      <c r="W110" s="407">
        <v>0</v>
      </c>
      <c r="X110" s="407">
        <v>1</v>
      </c>
      <c r="Y110" s="407">
        <v>0</v>
      </c>
      <c r="Z110" s="407">
        <v>0</v>
      </c>
      <c r="AA110" s="407">
        <v>0</v>
      </c>
      <c r="AB110" s="407">
        <v>0</v>
      </c>
      <c r="AC110" s="407">
        <v>0</v>
      </c>
      <c r="AD110" s="407">
        <v>0</v>
      </c>
      <c r="AE110" s="407">
        <v>0</v>
      </c>
      <c r="AF110" s="407">
        <v>0</v>
      </c>
      <c r="AG110" s="407">
        <v>0</v>
      </c>
      <c r="AH110" s="407">
        <v>1</v>
      </c>
      <c r="AI110" s="407">
        <v>0</v>
      </c>
      <c r="AJ110" s="407">
        <v>11</v>
      </c>
      <c r="AK110" s="407">
        <v>0</v>
      </c>
      <c r="AL110" s="408"/>
      <c r="AM110" s="412" t="s">
        <v>77</v>
      </c>
      <c r="AN110" s="413">
        <v>407</v>
      </c>
      <c r="AO110" s="407">
        <v>1</v>
      </c>
      <c r="AP110" s="407">
        <v>1</v>
      </c>
      <c r="AQ110" s="407">
        <v>0</v>
      </c>
      <c r="AR110" s="407">
        <v>1</v>
      </c>
      <c r="AS110" s="407">
        <v>1</v>
      </c>
      <c r="AT110" s="407">
        <v>0</v>
      </c>
      <c r="AU110" s="407">
        <v>1</v>
      </c>
      <c r="AV110" s="407">
        <v>5</v>
      </c>
      <c r="AW110" s="407">
        <v>3</v>
      </c>
      <c r="AX110" s="407">
        <v>1</v>
      </c>
      <c r="AY110" s="407">
        <v>4</v>
      </c>
      <c r="AZ110" s="407">
        <v>1</v>
      </c>
      <c r="BA110" s="408"/>
      <c r="BB110" s="412" t="s">
        <v>77</v>
      </c>
      <c r="BC110" s="413">
        <v>407</v>
      </c>
      <c r="BD110" s="407">
        <v>10</v>
      </c>
      <c r="BE110" s="407">
        <v>1</v>
      </c>
      <c r="BF110" s="407">
        <v>0</v>
      </c>
      <c r="BG110" s="407">
        <v>0</v>
      </c>
      <c r="BH110" s="407">
        <v>11</v>
      </c>
      <c r="BI110" s="407">
        <v>0</v>
      </c>
      <c r="BJ110" s="407">
        <v>0</v>
      </c>
      <c r="BK110" s="407">
        <v>1</v>
      </c>
      <c r="BL110" s="408"/>
      <c r="BM110" s="412" t="s">
        <v>77</v>
      </c>
      <c r="BN110" s="413">
        <v>407</v>
      </c>
      <c r="BO110" s="407">
        <v>2</v>
      </c>
      <c r="BP110" s="407">
        <v>1</v>
      </c>
      <c r="BQ110" s="407">
        <v>1</v>
      </c>
      <c r="BR110" s="407">
        <v>2</v>
      </c>
      <c r="BS110" s="407">
        <v>1</v>
      </c>
      <c r="BT110" s="407">
        <v>1</v>
      </c>
      <c r="BU110" s="407">
        <v>1</v>
      </c>
      <c r="BV110" s="407">
        <v>1</v>
      </c>
      <c r="BW110" s="407">
        <v>1</v>
      </c>
      <c r="BX110" s="407">
        <v>0</v>
      </c>
      <c r="BY110" s="407">
        <v>0</v>
      </c>
      <c r="BZ110" s="407">
        <v>0</v>
      </c>
      <c r="CA110" s="407">
        <v>0</v>
      </c>
    </row>
    <row r="111" spans="1:79" s="133" customFormat="1" ht="13.8">
      <c r="A111" s="414" t="s">
        <v>79</v>
      </c>
      <c r="B111" s="413"/>
      <c r="C111" s="407"/>
      <c r="D111" s="407"/>
      <c r="E111" s="407"/>
      <c r="F111" s="407"/>
      <c r="G111" s="407"/>
      <c r="H111" s="407"/>
      <c r="I111" s="407"/>
      <c r="J111" s="407"/>
      <c r="K111" s="407"/>
      <c r="L111" s="407"/>
      <c r="M111" s="407"/>
      <c r="N111" s="407"/>
      <c r="O111" s="407"/>
      <c r="P111" s="407"/>
      <c r="Q111" s="407"/>
      <c r="R111" s="407"/>
      <c r="S111" s="408"/>
      <c r="T111" s="414" t="s">
        <v>79</v>
      </c>
      <c r="U111" s="413"/>
      <c r="V111" s="407"/>
      <c r="W111" s="407"/>
      <c r="X111" s="407"/>
      <c r="Y111" s="407"/>
      <c r="Z111" s="407"/>
      <c r="AA111" s="407"/>
      <c r="AB111" s="407"/>
      <c r="AC111" s="407"/>
      <c r="AD111" s="407"/>
      <c r="AE111" s="407"/>
      <c r="AF111" s="407"/>
      <c r="AG111" s="407"/>
      <c r="AH111" s="407"/>
      <c r="AI111" s="407"/>
      <c r="AJ111" s="407"/>
      <c r="AK111" s="407"/>
      <c r="AL111" s="408"/>
      <c r="AM111" s="414" t="s">
        <v>79</v>
      </c>
      <c r="AN111" s="413"/>
      <c r="AO111" s="407"/>
      <c r="AP111" s="407"/>
      <c r="AQ111" s="407"/>
      <c r="AR111" s="407"/>
      <c r="AS111" s="407"/>
      <c r="AT111" s="407"/>
      <c r="AU111" s="407"/>
      <c r="AV111" s="407"/>
      <c r="AW111" s="407"/>
      <c r="AX111" s="407"/>
      <c r="AY111" s="407"/>
      <c r="AZ111" s="407"/>
      <c r="BA111" s="408"/>
      <c r="BB111" s="414" t="s">
        <v>79</v>
      </c>
      <c r="BC111" s="413"/>
      <c r="BD111" s="407"/>
      <c r="BE111" s="407"/>
      <c r="BF111" s="407"/>
      <c r="BG111" s="407"/>
      <c r="BH111" s="407"/>
      <c r="BI111" s="407"/>
      <c r="BJ111" s="407"/>
      <c r="BK111" s="407"/>
      <c r="BL111" s="408"/>
      <c r="BM111" s="414" t="s">
        <v>79</v>
      </c>
      <c r="BN111" s="413"/>
      <c r="BO111" s="407"/>
      <c r="BP111" s="407"/>
      <c r="BQ111" s="407"/>
      <c r="BR111" s="407"/>
      <c r="BS111" s="407"/>
      <c r="BT111" s="407"/>
      <c r="BU111" s="407"/>
      <c r="BV111" s="407"/>
      <c r="BW111" s="407"/>
      <c r="BX111" s="407"/>
      <c r="BY111" s="407"/>
      <c r="BZ111" s="407"/>
      <c r="CA111" s="407"/>
    </row>
    <row r="112" spans="1:79" s="133" customFormat="1" ht="13.8">
      <c r="A112" s="412" t="s">
        <v>80</v>
      </c>
      <c r="B112" s="413">
        <v>119</v>
      </c>
      <c r="C112" s="407">
        <v>69</v>
      </c>
      <c r="D112" s="407">
        <v>34</v>
      </c>
      <c r="E112" s="407">
        <v>23</v>
      </c>
      <c r="F112" s="407">
        <v>15</v>
      </c>
      <c r="G112" s="407">
        <v>0</v>
      </c>
      <c r="H112" s="407">
        <v>0</v>
      </c>
      <c r="I112" s="407">
        <v>21</v>
      </c>
      <c r="J112" s="407">
        <v>7</v>
      </c>
      <c r="K112" s="407">
        <v>13</v>
      </c>
      <c r="L112" s="407">
        <v>4</v>
      </c>
      <c r="M112" s="407">
        <v>0</v>
      </c>
      <c r="N112" s="407">
        <v>0</v>
      </c>
      <c r="O112" s="407">
        <v>7</v>
      </c>
      <c r="P112" s="407">
        <v>2</v>
      </c>
      <c r="Q112" s="407">
        <v>133</v>
      </c>
      <c r="R112" s="407">
        <v>62</v>
      </c>
      <c r="S112" s="408"/>
      <c r="T112" s="412" t="s">
        <v>80</v>
      </c>
      <c r="U112" s="413">
        <v>119</v>
      </c>
      <c r="V112" s="407">
        <v>11</v>
      </c>
      <c r="W112" s="407">
        <v>6</v>
      </c>
      <c r="X112" s="407">
        <v>10</v>
      </c>
      <c r="Y112" s="407">
        <v>4</v>
      </c>
      <c r="Z112" s="407">
        <v>0</v>
      </c>
      <c r="AA112" s="407">
        <v>0</v>
      </c>
      <c r="AB112" s="407">
        <v>3</v>
      </c>
      <c r="AC112" s="407">
        <v>1</v>
      </c>
      <c r="AD112" s="407">
        <v>1</v>
      </c>
      <c r="AE112" s="407">
        <v>0</v>
      </c>
      <c r="AF112" s="407">
        <v>0</v>
      </c>
      <c r="AG112" s="407">
        <v>0</v>
      </c>
      <c r="AH112" s="407">
        <v>2</v>
      </c>
      <c r="AI112" s="407">
        <v>0</v>
      </c>
      <c r="AJ112" s="407">
        <v>27</v>
      </c>
      <c r="AK112" s="407">
        <v>11</v>
      </c>
      <c r="AL112" s="408"/>
      <c r="AM112" s="412" t="s">
        <v>80</v>
      </c>
      <c r="AN112" s="413">
        <v>119</v>
      </c>
      <c r="AO112" s="407">
        <v>2</v>
      </c>
      <c r="AP112" s="407">
        <v>1</v>
      </c>
      <c r="AQ112" s="407">
        <v>0</v>
      </c>
      <c r="AR112" s="407">
        <v>1</v>
      </c>
      <c r="AS112" s="407">
        <v>1</v>
      </c>
      <c r="AT112" s="407">
        <v>0</v>
      </c>
      <c r="AU112" s="407">
        <v>1</v>
      </c>
      <c r="AV112" s="407">
        <v>6</v>
      </c>
      <c r="AW112" s="407">
        <v>4</v>
      </c>
      <c r="AX112" s="407">
        <v>0</v>
      </c>
      <c r="AY112" s="407">
        <v>4</v>
      </c>
      <c r="AZ112" s="407">
        <v>1</v>
      </c>
      <c r="BA112" s="408"/>
      <c r="BB112" s="412" t="s">
        <v>80</v>
      </c>
      <c r="BC112" s="413">
        <v>119</v>
      </c>
      <c r="BD112" s="407">
        <v>10</v>
      </c>
      <c r="BE112" s="407">
        <v>0</v>
      </c>
      <c r="BF112" s="407">
        <v>0</v>
      </c>
      <c r="BG112" s="407">
        <v>0</v>
      </c>
      <c r="BH112" s="407">
        <v>10</v>
      </c>
      <c r="BI112" s="407">
        <v>6</v>
      </c>
      <c r="BJ112" s="407">
        <v>0</v>
      </c>
      <c r="BK112" s="407">
        <v>2</v>
      </c>
      <c r="BL112" s="408"/>
      <c r="BM112" s="412" t="s">
        <v>80</v>
      </c>
      <c r="BN112" s="413">
        <v>119</v>
      </c>
      <c r="BO112" s="407">
        <v>1</v>
      </c>
      <c r="BP112" s="407">
        <v>2</v>
      </c>
      <c r="BQ112" s="407">
        <v>1</v>
      </c>
      <c r="BR112" s="407">
        <v>0</v>
      </c>
      <c r="BS112" s="407">
        <v>1</v>
      </c>
      <c r="BT112" s="407">
        <v>1</v>
      </c>
      <c r="BU112" s="407">
        <v>2</v>
      </c>
      <c r="BV112" s="407">
        <v>1</v>
      </c>
      <c r="BW112" s="407">
        <v>1</v>
      </c>
      <c r="BX112" s="407">
        <v>0</v>
      </c>
      <c r="BY112" s="407">
        <v>0</v>
      </c>
      <c r="BZ112" s="407">
        <v>0</v>
      </c>
      <c r="CA112" s="407">
        <v>0</v>
      </c>
    </row>
    <row r="113" spans="1:79" s="133" customFormat="1" ht="13.8">
      <c r="A113" s="412" t="s">
        <v>81</v>
      </c>
      <c r="B113" s="413">
        <v>111</v>
      </c>
      <c r="C113" s="407">
        <v>534</v>
      </c>
      <c r="D113" s="407">
        <v>217</v>
      </c>
      <c r="E113" s="407">
        <v>181</v>
      </c>
      <c r="F113" s="407">
        <v>124</v>
      </c>
      <c r="G113" s="407">
        <v>49</v>
      </c>
      <c r="H113" s="407">
        <v>14</v>
      </c>
      <c r="I113" s="407">
        <v>182</v>
      </c>
      <c r="J113" s="407">
        <v>52</v>
      </c>
      <c r="K113" s="407">
        <v>237</v>
      </c>
      <c r="L113" s="407">
        <v>122</v>
      </c>
      <c r="M113" s="407">
        <v>63</v>
      </c>
      <c r="N113" s="407">
        <v>13</v>
      </c>
      <c r="O113" s="407">
        <v>95</v>
      </c>
      <c r="P113" s="407">
        <v>38</v>
      </c>
      <c r="Q113" s="407">
        <v>1341</v>
      </c>
      <c r="R113" s="407">
        <v>580</v>
      </c>
      <c r="S113" s="408"/>
      <c r="T113" s="412" t="s">
        <v>81</v>
      </c>
      <c r="U113" s="413">
        <v>111</v>
      </c>
      <c r="V113" s="407">
        <v>109</v>
      </c>
      <c r="W113" s="407">
        <v>17</v>
      </c>
      <c r="X113" s="407">
        <v>6</v>
      </c>
      <c r="Y113" s="407">
        <v>5</v>
      </c>
      <c r="Z113" s="407">
        <v>10</v>
      </c>
      <c r="AA113" s="407">
        <v>4</v>
      </c>
      <c r="AB113" s="407">
        <v>26</v>
      </c>
      <c r="AC113" s="407">
        <v>4</v>
      </c>
      <c r="AD113" s="407">
        <v>66</v>
      </c>
      <c r="AE113" s="407">
        <v>30</v>
      </c>
      <c r="AF113" s="407">
        <v>21</v>
      </c>
      <c r="AG113" s="407">
        <v>2</v>
      </c>
      <c r="AH113" s="407">
        <v>29</v>
      </c>
      <c r="AI113" s="407">
        <v>11</v>
      </c>
      <c r="AJ113" s="407">
        <v>267</v>
      </c>
      <c r="AK113" s="407">
        <v>73</v>
      </c>
      <c r="AL113" s="408"/>
      <c r="AM113" s="412" t="s">
        <v>81</v>
      </c>
      <c r="AN113" s="413">
        <v>111</v>
      </c>
      <c r="AO113" s="407">
        <v>11</v>
      </c>
      <c r="AP113" s="407">
        <v>4</v>
      </c>
      <c r="AQ113" s="407">
        <v>2</v>
      </c>
      <c r="AR113" s="407">
        <v>4</v>
      </c>
      <c r="AS113" s="407">
        <v>6</v>
      </c>
      <c r="AT113" s="407">
        <v>2</v>
      </c>
      <c r="AU113" s="407">
        <v>3</v>
      </c>
      <c r="AV113" s="407">
        <v>32</v>
      </c>
      <c r="AW113" s="407">
        <v>23</v>
      </c>
      <c r="AX113" s="407">
        <v>6</v>
      </c>
      <c r="AY113" s="407">
        <v>29</v>
      </c>
      <c r="AZ113" s="407">
        <v>3</v>
      </c>
      <c r="BA113" s="408"/>
      <c r="BB113" s="412" t="s">
        <v>81</v>
      </c>
      <c r="BC113" s="413">
        <v>111</v>
      </c>
      <c r="BD113" s="407">
        <v>42</v>
      </c>
      <c r="BE113" s="407">
        <v>9</v>
      </c>
      <c r="BF113" s="407">
        <v>2</v>
      </c>
      <c r="BG113" s="407">
        <v>0</v>
      </c>
      <c r="BH113" s="407">
        <v>53</v>
      </c>
      <c r="BI113" s="407">
        <v>27</v>
      </c>
      <c r="BJ113" s="407">
        <v>2</v>
      </c>
      <c r="BK113" s="407">
        <v>15</v>
      </c>
      <c r="BL113" s="408"/>
      <c r="BM113" s="412" t="s">
        <v>81</v>
      </c>
      <c r="BN113" s="413">
        <v>111</v>
      </c>
      <c r="BO113" s="407">
        <v>8</v>
      </c>
      <c r="BP113" s="407">
        <v>7</v>
      </c>
      <c r="BQ113" s="407">
        <v>5</v>
      </c>
      <c r="BR113" s="407">
        <v>6</v>
      </c>
      <c r="BS113" s="407">
        <v>7</v>
      </c>
      <c r="BT113" s="407">
        <v>6</v>
      </c>
      <c r="BU113" s="407">
        <v>6</v>
      </c>
      <c r="BV113" s="407">
        <v>3</v>
      </c>
      <c r="BW113" s="407">
        <v>4</v>
      </c>
      <c r="BX113" s="407">
        <v>0</v>
      </c>
      <c r="BY113" s="407">
        <v>0</v>
      </c>
      <c r="BZ113" s="407">
        <v>0</v>
      </c>
      <c r="CA113" s="407">
        <v>1</v>
      </c>
    </row>
    <row r="114" spans="1:79" s="133" customFormat="1" ht="13.8">
      <c r="A114" s="414" t="s">
        <v>82</v>
      </c>
      <c r="B114" s="413"/>
      <c r="C114" s="407"/>
      <c r="D114" s="407"/>
      <c r="E114" s="407"/>
      <c r="F114" s="407"/>
      <c r="G114" s="407"/>
      <c r="H114" s="407"/>
      <c r="I114" s="407"/>
      <c r="J114" s="407"/>
      <c r="K114" s="407"/>
      <c r="L114" s="407"/>
      <c r="M114" s="407"/>
      <c r="N114" s="407"/>
      <c r="O114" s="407"/>
      <c r="P114" s="407"/>
      <c r="Q114" s="407"/>
      <c r="R114" s="407"/>
      <c r="S114" s="408"/>
      <c r="T114" s="414" t="s">
        <v>82</v>
      </c>
      <c r="U114" s="413"/>
      <c r="V114" s="407"/>
      <c r="W114" s="407"/>
      <c r="X114" s="407"/>
      <c r="Y114" s="407"/>
      <c r="Z114" s="407"/>
      <c r="AA114" s="407"/>
      <c r="AB114" s="407"/>
      <c r="AC114" s="407"/>
      <c r="AD114" s="407"/>
      <c r="AE114" s="407"/>
      <c r="AF114" s="407"/>
      <c r="AG114" s="407"/>
      <c r="AH114" s="407"/>
      <c r="AI114" s="407"/>
      <c r="AJ114" s="407"/>
      <c r="AK114" s="407"/>
      <c r="AL114" s="408"/>
      <c r="AM114" s="414" t="s">
        <v>82</v>
      </c>
      <c r="AN114" s="413"/>
      <c r="AO114" s="407"/>
      <c r="AP114" s="407"/>
      <c r="AQ114" s="407"/>
      <c r="AR114" s="407"/>
      <c r="AS114" s="407"/>
      <c r="AT114" s="407"/>
      <c r="AU114" s="407"/>
      <c r="AV114" s="407"/>
      <c r="AW114" s="407"/>
      <c r="AX114" s="407"/>
      <c r="AY114" s="407"/>
      <c r="AZ114" s="407"/>
      <c r="BA114" s="408"/>
      <c r="BB114" s="414" t="s">
        <v>82</v>
      </c>
      <c r="BC114" s="413"/>
      <c r="BD114" s="407"/>
      <c r="BE114" s="407"/>
      <c r="BF114" s="407"/>
      <c r="BG114" s="407"/>
      <c r="BH114" s="407"/>
      <c r="BI114" s="407"/>
      <c r="BJ114" s="407"/>
      <c r="BK114" s="407"/>
      <c r="BL114" s="408"/>
      <c r="BM114" s="414" t="s">
        <v>82</v>
      </c>
      <c r="BN114" s="413"/>
      <c r="BO114" s="407"/>
      <c r="BP114" s="407"/>
      <c r="BQ114" s="407"/>
      <c r="BR114" s="407"/>
      <c r="BS114" s="407"/>
      <c r="BT114" s="407"/>
      <c r="BU114" s="407"/>
      <c r="BV114" s="407"/>
      <c r="BW114" s="407"/>
      <c r="BX114" s="407"/>
      <c r="BY114" s="407"/>
      <c r="BZ114" s="407"/>
      <c r="CA114" s="407"/>
    </row>
    <row r="115" spans="1:79" s="133" customFormat="1" ht="13.8">
      <c r="A115" s="412" t="s">
        <v>83</v>
      </c>
      <c r="B115" s="413">
        <v>618</v>
      </c>
      <c r="C115" s="407">
        <v>204</v>
      </c>
      <c r="D115" s="407">
        <v>88</v>
      </c>
      <c r="E115" s="407">
        <v>96</v>
      </c>
      <c r="F115" s="407">
        <v>50</v>
      </c>
      <c r="G115" s="407">
        <v>11</v>
      </c>
      <c r="H115" s="407">
        <v>1</v>
      </c>
      <c r="I115" s="407">
        <v>62</v>
      </c>
      <c r="J115" s="407">
        <v>17</v>
      </c>
      <c r="K115" s="407">
        <v>119</v>
      </c>
      <c r="L115" s="407">
        <v>69</v>
      </c>
      <c r="M115" s="407">
        <v>9</v>
      </c>
      <c r="N115" s="407">
        <v>2</v>
      </c>
      <c r="O115" s="407">
        <v>50</v>
      </c>
      <c r="P115" s="407">
        <v>18</v>
      </c>
      <c r="Q115" s="407">
        <v>551</v>
      </c>
      <c r="R115" s="407">
        <v>245</v>
      </c>
      <c r="S115" s="408"/>
      <c r="T115" s="412" t="s">
        <v>83</v>
      </c>
      <c r="U115" s="413">
        <v>618</v>
      </c>
      <c r="V115" s="407">
        <v>6</v>
      </c>
      <c r="W115" s="407">
        <v>1</v>
      </c>
      <c r="X115" s="407">
        <v>9</v>
      </c>
      <c r="Y115" s="407">
        <v>5</v>
      </c>
      <c r="Z115" s="407">
        <v>2</v>
      </c>
      <c r="AA115" s="407">
        <v>0</v>
      </c>
      <c r="AB115" s="407">
        <v>10</v>
      </c>
      <c r="AC115" s="407">
        <v>2</v>
      </c>
      <c r="AD115" s="407">
        <v>8</v>
      </c>
      <c r="AE115" s="407">
        <v>4</v>
      </c>
      <c r="AF115" s="407">
        <v>1</v>
      </c>
      <c r="AG115" s="407">
        <v>0</v>
      </c>
      <c r="AH115" s="407">
        <v>2</v>
      </c>
      <c r="AI115" s="407">
        <v>0</v>
      </c>
      <c r="AJ115" s="407">
        <v>38</v>
      </c>
      <c r="AK115" s="407">
        <v>12</v>
      </c>
      <c r="AL115" s="408"/>
      <c r="AM115" s="412" t="s">
        <v>83</v>
      </c>
      <c r="AN115" s="413">
        <v>618</v>
      </c>
      <c r="AO115" s="407">
        <v>4</v>
      </c>
      <c r="AP115" s="407">
        <v>2</v>
      </c>
      <c r="AQ115" s="407">
        <v>1</v>
      </c>
      <c r="AR115" s="407">
        <v>1</v>
      </c>
      <c r="AS115" s="407">
        <v>2</v>
      </c>
      <c r="AT115" s="407">
        <v>1</v>
      </c>
      <c r="AU115" s="407">
        <v>1</v>
      </c>
      <c r="AV115" s="407">
        <v>12</v>
      </c>
      <c r="AW115" s="407">
        <v>11</v>
      </c>
      <c r="AX115" s="407">
        <v>0</v>
      </c>
      <c r="AY115" s="407">
        <v>11</v>
      </c>
      <c r="AZ115" s="407">
        <v>1</v>
      </c>
      <c r="BA115" s="408"/>
      <c r="BB115" s="412" t="s">
        <v>83</v>
      </c>
      <c r="BC115" s="413">
        <v>618</v>
      </c>
      <c r="BD115" s="407">
        <v>15</v>
      </c>
      <c r="BE115" s="407">
        <v>0</v>
      </c>
      <c r="BF115" s="407">
        <v>7</v>
      </c>
      <c r="BG115" s="407">
        <v>1</v>
      </c>
      <c r="BH115" s="407">
        <v>23</v>
      </c>
      <c r="BI115" s="407">
        <v>5</v>
      </c>
      <c r="BJ115" s="407">
        <v>0</v>
      </c>
      <c r="BK115" s="407">
        <v>4</v>
      </c>
      <c r="BL115" s="408"/>
      <c r="BM115" s="412" t="s">
        <v>83</v>
      </c>
      <c r="BN115" s="413">
        <v>618</v>
      </c>
      <c r="BO115" s="407">
        <v>2</v>
      </c>
      <c r="BP115" s="407">
        <v>2</v>
      </c>
      <c r="BQ115" s="407">
        <v>1</v>
      </c>
      <c r="BR115" s="407">
        <v>2</v>
      </c>
      <c r="BS115" s="407">
        <v>3</v>
      </c>
      <c r="BT115" s="407">
        <v>3</v>
      </c>
      <c r="BU115" s="407">
        <v>2</v>
      </c>
      <c r="BV115" s="407">
        <v>1</v>
      </c>
      <c r="BW115" s="407">
        <v>1</v>
      </c>
      <c r="BX115" s="407">
        <v>0</v>
      </c>
      <c r="BY115" s="407">
        <v>0</v>
      </c>
      <c r="BZ115" s="407">
        <v>0</v>
      </c>
      <c r="CA115" s="407">
        <v>0</v>
      </c>
    </row>
    <row r="116" spans="1:79" s="133" customFormat="1" ht="13.8">
      <c r="A116" s="412" t="s">
        <v>84</v>
      </c>
      <c r="B116" s="413">
        <v>616</v>
      </c>
      <c r="C116" s="407">
        <v>151</v>
      </c>
      <c r="D116" s="407">
        <v>55</v>
      </c>
      <c r="E116" s="407">
        <v>111</v>
      </c>
      <c r="F116" s="407">
        <v>61</v>
      </c>
      <c r="G116" s="407">
        <v>18</v>
      </c>
      <c r="H116" s="407">
        <v>1</v>
      </c>
      <c r="I116" s="407">
        <v>80</v>
      </c>
      <c r="J116" s="407">
        <v>34</v>
      </c>
      <c r="K116" s="407">
        <v>80</v>
      </c>
      <c r="L116" s="407">
        <v>46</v>
      </c>
      <c r="M116" s="407">
        <v>13</v>
      </c>
      <c r="N116" s="407">
        <v>2</v>
      </c>
      <c r="O116" s="407">
        <v>58</v>
      </c>
      <c r="P116" s="407">
        <v>17</v>
      </c>
      <c r="Q116" s="407">
        <v>511</v>
      </c>
      <c r="R116" s="407">
        <v>216</v>
      </c>
      <c r="S116" s="408"/>
      <c r="T116" s="412" t="s">
        <v>84</v>
      </c>
      <c r="U116" s="413">
        <v>616</v>
      </c>
      <c r="V116" s="407">
        <v>13</v>
      </c>
      <c r="W116" s="407">
        <v>3</v>
      </c>
      <c r="X116" s="407">
        <v>1</v>
      </c>
      <c r="Y116" s="407">
        <v>1</v>
      </c>
      <c r="Z116" s="407">
        <v>0</v>
      </c>
      <c r="AA116" s="407">
        <v>0</v>
      </c>
      <c r="AB116" s="407">
        <v>1</v>
      </c>
      <c r="AC116" s="407">
        <v>1</v>
      </c>
      <c r="AD116" s="407">
        <v>27</v>
      </c>
      <c r="AE116" s="407">
        <v>15</v>
      </c>
      <c r="AF116" s="407">
        <v>1</v>
      </c>
      <c r="AG116" s="407">
        <v>0</v>
      </c>
      <c r="AH116" s="407">
        <v>10</v>
      </c>
      <c r="AI116" s="407">
        <v>3</v>
      </c>
      <c r="AJ116" s="407">
        <v>53</v>
      </c>
      <c r="AK116" s="407">
        <v>23</v>
      </c>
      <c r="AL116" s="408"/>
      <c r="AM116" s="412" t="s">
        <v>84</v>
      </c>
      <c r="AN116" s="413">
        <v>616</v>
      </c>
      <c r="AO116" s="407">
        <v>6</v>
      </c>
      <c r="AP116" s="407">
        <v>3</v>
      </c>
      <c r="AQ116" s="407">
        <v>1</v>
      </c>
      <c r="AR116" s="407">
        <v>2</v>
      </c>
      <c r="AS116" s="407">
        <v>2</v>
      </c>
      <c r="AT116" s="407">
        <v>1</v>
      </c>
      <c r="AU116" s="407">
        <v>2</v>
      </c>
      <c r="AV116" s="407">
        <v>17</v>
      </c>
      <c r="AW116" s="407">
        <v>7</v>
      </c>
      <c r="AX116" s="407">
        <v>6</v>
      </c>
      <c r="AY116" s="407">
        <v>13</v>
      </c>
      <c r="AZ116" s="407">
        <v>1</v>
      </c>
      <c r="BA116" s="408"/>
      <c r="BB116" s="412" t="s">
        <v>84</v>
      </c>
      <c r="BC116" s="413">
        <v>616</v>
      </c>
      <c r="BD116" s="407">
        <v>23</v>
      </c>
      <c r="BE116" s="407">
        <v>0</v>
      </c>
      <c r="BF116" s="407">
        <v>4</v>
      </c>
      <c r="BG116" s="407">
        <v>0</v>
      </c>
      <c r="BH116" s="407">
        <v>27</v>
      </c>
      <c r="BI116" s="407">
        <v>5</v>
      </c>
      <c r="BJ116" s="407">
        <v>0</v>
      </c>
      <c r="BK116" s="407">
        <v>8</v>
      </c>
      <c r="BL116" s="408"/>
      <c r="BM116" s="412" t="s">
        <v>84</v>
      </c>
      <c r="BN116" s="413">
        <v>616</v>
      </c>
      <c r="BO116" s="407">
        <v>3</v>
      </c>
      <c r="BP116" s="407">
        <v>2</v>
      </c>
      <c r="BQ116" s="407">
        <v>1</v>
      </c>
      <c r="BR116" s="407">
        <v>5</v>
      </c>
      <c r="BS116" s="407">
        <v>5</v>
      </c>
      <c r="BT116" s="407">
        <v>4</v>
      </c>
      <c r="BU116" s="407">
        <v>2</v>
      </c>
      <c r="BV116" s="407">
        <v>3</v>
      </c>
      <c r="BW116" s="407">
        <v>1</v>
      </c>
      <c r="BX116" s="407">
        <v>0</v>
      </c>
      <c r="BY116" s="407">
        <v>0</v>
      </c>
      <c r="BZ116" s="407">
        <v>0</v>
      </c>
      <c r="CA116" s="407">
        <v>1</v>
      </c>
    </row>
    <row r="117" spans="1:79" s="133" customFormat="1" ht="13.8">
      <c r="A117" s="412" t="s">
        <v>85</v>
      </c>
      <c r="B117" s="413">
        <v>614</v>
      </c>
      <c r="C117" s="407">
        <v>564</v>
      </c>
      <c r="D117" s="407">
        <v>304</v>
      </c>
      <c r="E117" s="407">
        <v>151</v>
      </c>
      <c r="F117" s="407">
        <v>100</v>
      </c>
      <c r="G117" s="407">
        <v>62</v>
      </c>
      <c r="H117" s="407">
        <v>17</v>
      </c>
      <c r="I117" s="407">
        <v>161</v>
      </c>
      <c r="J117" s="407">
        <v>63</v>
      </c>
      <c r="K117" s="407">
        <v>151</v>
      </c>
      <c r="L117" s="407">
        <v>101</v>
      </c>
      <c r="M117" s="407">
        <v>59</v>
      </c>
      <c r="N117" s="407">
        <v>12</v>
      </c>
      <c r="O117" s="407">
        <v>198</v>
      </c>
      <c r="P117" s="407">
        <v>91</v>
      </c>
      <c r="Q117" s="407">
        <v>1346</v>
      </c>
      <c r="R117" s="407">
        <v>688</v>
      </c>
      <c r="S117" s="408"/>
      <c r="T117" s="412" t="s">
        <v>85</v>
      </c>
      <c r="U117" s="413">
        <v>614</v>
      </c>
      <c r="V117" s="407">
        <v>62</v>
      </c>
      <c r="W117" s="407">
        <v>26</v>
      </c>
      <c r="X117" s="407">
        <v>11</v>
      </c>
      <c r="Y117" s="407">
        <v>10</v>
      </c>
      <c r="Z117" s="407">
        <v>11</v>
      </c>
      <c r="AA117" s="407">
        <v>1</v>
      </c>
      <c r="AB117" s="407">
        <v>21</v>
      </c>
      <c r="AC117" s="407">
        <v>4</v>
      </c>
      <c r="AD117" s="407">
        <v>36</v>
      </c>
      <c r="AE117" s="407">
        <v>23</v>
      </c>
      <c r="AF117" s="407">
        <v>23</v>
      </c>
      <c r="AG117" s="407">
        <v>3</v>
      </c>
      <c r="AH117" s="407">
        <v>41</v>
      </c>
      <c r="AI117" s="407">
        <v>24</v>
      </c>
      <c r="AJ117" s="407">
        <v>205</v>
      </c>
      <c r="AK117" s="407">
        <v>91</v>
      </c>
      <c r="AL117" s="408"/>
      <c r="AM117" s="412" t="s">
        <v>85</v>
      </c>
      <c r="AN117" s="413">
        <v>614</v>
      </c>
      <c r="AO117" s="407">
        <v>10</v>
      </c>
      <c r="AP117" s="407">
        <v>3</v>
      </c>
      <c r="AQ117" s="407">
        <v>2</v>
      </c>
      <c r="AR117" s="407">
        <v>4</v>
      </c>
      <c r="AS117" s="407">
        <v>4</v>
      </c>
      <c r="AT117" s="407">
        <v>2</v>
      </c>
      <c r="AU117" s="407">
        <v>5</v>
      </c>
      <c r="AV117" s="407">
        <v>30</v>
      </c>
      <c r="AW117" s="407">
        <v>30</v>
      </c>
      <c r="AX117" s="407">
        <v>0</v>
      </c>
      <c r="AY117" s="407">
        <v>30</v>
      </c>
      <c r="AZ117" s="407">
        <v>1</v>
      </c>
      <c r="BA117" s="408"/>
      <c r="BB117" s="412" t="s">
        <v>85</v>
      </c>
      <c r="BC117" s="413">
        <v>614</v>
      </c>
      <c r="BD117" s="407">
        <v>56</v>
      </c>
      <c r="BE117" s="407">
        <v>9</v>
      </c>
      <c r="BF117" s="407">
        <v>0</v>
      </c>
      <c r="BG117" s="407">
        <v>0</v>
      </c>
      <c r="BH117" s="407">
        <v>65</v>
      </c>
      <c r="BI117" s="407">
        <v>32</v>
      </c>
      <c r="BJ117" s="407">
        <v>3</v>
      </c>
      <c r="BK117" s="407">
        <v>14</v>
      </c>
      <c r="BL117" s="408"/>
      <c r="BM117" s="412" t="s">
        <v>85</v>
      </c>
      <c r="BN117" s="413">
        <v>614</v>
      </c>
      <c r="BO117" s="407">
        <v>7</v>
      </c>
      <c r="BP117" s="407">
        <v>8</v>
      </c>
      <c r="BQ117" s="407">
        <v>6</v>
      </c>
      <c r="BR117" s="407">
        <v>9</v>
      </c>
      <c r="BS117" s="407">
        <v>8</v>
      </c>
      <c r="BT117" s="407">
        <v>7</v>
      </c>
      <c r="BU117" s="407">
        <v>7</v>
      </c>
      <c r="BV117" s="407">
        <v>3</v>
      </c>
      <c r="BW117" s="407">
        <v>5</v>
      </c>
      <c r="BX117" s="407">
        <v>2</v>
      </c>
      <c r="BY117" s="407">
        <v>2</v>
      </c>
      <c r="BZ117" s="407">
        <v>1</v>
      </c>
      <c r="CA117" s="407">
        <v>0</v>
      </c>
    </row>
    <row r="118" spans="1:79" s="133" customFormat="1" ht="13.8">
      <c r="A118" s="412" t="s">
        <v>86</v>
      </c>
      <c r="B118" s="413">
        <v>613</v>
      </c>
      <c r="C118" s="407">
        <v>39</v>
      </c>
      <c r="D118" s="407">
        <v>19</v>
      </c>
      <c r="E118" s="407">
        <v>0</v>
      </c>
      <c r="F118" s="407">
        <v>0</v>
      </c>
      <c r="G118" s="407">
        <v>0</v>
      </c>
      <c r="H118" s="407">
        <v>0</v>
      </c>
      <c r="I118" s="407">
        <v>10</v>
      </c>
      <c r="J118" s="407">
        <v>6</v>
      </c>
      <c r="K118" s="407">
        <v>0</v>
      </c>
      <c r="L118" s="407">
        <v>0</v>
      </c>
      <c r="M118" s="407">
        <v>0</v>
      </c>
      <c r="N118" s="407">
        <v>0</v>
      </c>
      <c r="O118" s="407">
        <v>0</v>
      </c>
      <c r="P118" s="407">
        <v>0</v>
      </c>
      <c r="Q118" s="407">
        <v>49</v>
      </c>
      <c r="R118" s="407">
        <v>25</v>
      </c>
      <c r="S118" s="408"/>
      <c r="T118" s="412" t="s">
        <v>86</v>
      </c>
      <c r="U118" s="413">
        <v>613</v>
      </c>
      <c r="V118" s="407">
        <v>0</v>
      </c>
      <c r="W118" s="407">
        <v>0</v>
      </c>
      <c r="X118" s="407">
        <v>0</v>
      </c>
      <c r="Y118" s="407">
        <v>0</v>
      </c>
      <c r="Z118" s="407">
        <v>0</v>
      </c>
      <c r="AA118" s="407">
        <v>0</v>
      </c>
      <c r="AB118" s="407">
        <v>0</v>
      </c>
      <c r="AC118" s="407">
        <v>0</v>
      </c>
      <c r="AD118" s="407">
        <v>0</v>
      </c>
      <c r="AE118" s="407">
        <v>0</v>
      </c>
      <c r="AF118" s="407">
        <v>0</v>
      </c>
      <c r="AG118" s="407">
        <v>0</v>
      </c>
      <c r="AH118" s="407">
        <v>0</v>
      </c>
      <c r="AI118" s="407">
        <v>0</v>
      </c>
      <c r="AJ118" s="407">
        <v>0</v>
      </c>
      <c r="AK118" s="407">
        <v>0</v>
      </c>
      <c r="AL118" s="408"/>
      <c r="AM118" s="412" t="s">
        <v>86</v>
      </c>
      <c r="AN118" s="413">
        <v>613</v>
      </c>
      <c r="AO118" s="407">
        <v>1</v>
      </c>
      <c r="AP118" s="407">
        <v>0</v>
      </c>
      <c r="AQ118" s="407">
        <v>0</v>
      </c>
      <c r="AR118" s="407">
        <v>1</v>
      </c>
      <c r="AS118" s="407">
        <v>0</v>
      </c>
      <c r="AT118" s="407">
        <v>0</v>
      </c>
      <c r="AU118" s="407">
        <v>0</v>
      </c>
      <c r="AV118" s="407">
        <v>2</v>
      </c>
      <c r="AW118" s="407">
        <v>0</v>
      </c>
      <c r="AX118" s="407">
        <v>2</v>
      </c>
      <c r="AY118" s="407">
        <v>2</v>
      </c>
      <c r="AZ118" s="407">
        <v>1</v>
      </c>
      <c r="BA118" s="408"/>
      <c r="BB118" s="412" t="s">
        <v>86</v>
      </c>
      <c r="BC118" s="413">
        <v>613</v>
      </c>
      <c r="BD118" s="407">
        <v>0</v>
      </c>
      <c r="BE118" s="407">
        <v>0</v>
      </c>
      <c r="BF118" s="407">
        <v>4</v>
      </c>
      <c r="BG118" s="407">
        <v>0</v>
      </c>
      <c r="BH118" s="407">
        <v>4</v>
      </c>
      <c r="BI118" s="407">
        <v>0</v>
      </c>
      <c r="BJ118" s="407">
        <v>0</v>
      </c>
      <c r="BK118" s="407">
        <v>0</v>
      </c>
      <c r="BL118" s="408"/>
      <c r="BM118" s="412" t="s">
        <v>86</v>
      </c>
      <c r="BN118" s="413">
        <v>613</v>
      </c>
      <c r="BO118" s="407">
        <v>0</v>
      </c>
      <c r="BP118" s="407">
        <v>1</v>
      </c>
      <c r="BQ118" s="407">
        <v>0</v>
      </c>
      <c r="BR118" s="407">
        <v>0</v>
      </c>
      <c r="BS118" s="407">
        <v>1</v>
      </c>
      <c r="BT118" s="407">
        <v>1</v>
      </c>
      <c r="BU118" s="407">
        <v>1</v>
      </c>
      <c r="BV118" s="407">
        <v>0</v>
      </c>
      <c r="BW118" s="407">
        <v>0</v>
      </c>
      <c r="BX118" s="407">
        <v>0</v>
      </c>
      <c r="BY118" s="407">
        <v>0</v>
      </c>
      <c r="BZ118" s="407">
        <v>0</v>
      </c>
      <c r="CA118" s="407">
        <v>0</v>
      </c>
    </row>
    <row r="119" spans="1:79" s="133" customFormat="1" ht="13.8">
      <c r="A119" s="412" t="s">
        <v>163</v>
      </c>
      <c r="B119" s="413">
        <v>617</v>
      </c>
      <c r="C119" s="407">
        <v>278</v>
      </c>
      <c r="D119" s="407">
        <v>140</v>
      </c>
      <c r="E119" s="407">
        <v>134</v>
      </c>
      <c r="F119" s="407">
        <v>79</v>
      </c>
      <c r="G119" s="407">
        <v>32</v>
      </c>
      <c r="H119" s="407">
        <v>12</v>
      </c>
      <c r="I119" s="407">
        <v>59</v>
      </c>
      <c r="J119" s="407">
        <v>24</v>
      </c>
      <c r="K119" s="407">
        <v>151</v>
      </c>
      <c r="L119" s="407">
        <v>80</v>
      </c>
      <c r="M119" s="407">
        <v>19</v>
      </c>
      <c r="N119" s="407">
        <v>7</v>
      </c>
      <c r="O119" s="407">
        <v>62</v>
      </c>
      <c r="P119" s="407">
        <v>33</v>
      </c>
      <c r="Q119" s="407">
        <v>735</v>
      </c>
      <c r="R119" s="407">
        <v>375</v>
      </c>
      <c r="S119" s="408"/>
      <c r="T119" s="412" t="s">
        <v>163</v>
      </c>
      <c r="U119" s="413">
        <v>617</v>
      </c>
      <c r="V119" s="407">
        <v>58</v>
      </c>
      <c r="W119" s="407">
        <v>36</v>
      </c>
      <c r="X119" s="407">
        <v>34</v>
      </c>
      <c r="Y119" s="407">
        <v>16</v>
      </c>
      <c r="Z119" s="407">
        <v>7</v>
      </c>
      <c r="AA119" s="407">
        <v>0</v>
      </c>
      <c r="AB119" s="407">
        <v>9</v>
      </c>
      <c r="AC119" s="407">
        <v>0</v>
      </c>
      <c r="AD119" s="407">
        <v>61</v>
      </c>
      <c r="AE119" s="407">
        <v>36</v>
      </c>
      <c r="AF119" s="407">
        <v>4</v>
      </c>
      <c r="AG119" s="407">
        <v>1</v>
      </c>
      <c r="AH119" s="407">
        <v>24</v>
      </c>
      <c r="AI119" s="407">
        <v>10</v>
      </c>
      <c r="AJ119" s="407">
        <v>197</v>
      </c>
      <c r="AK119" s="407">
        <v>99</v>
      </c>
      <c r="AL119" s="408"/>
      <c r="AM119" s="412" t="s">
        <v>163</v>
      </c>
      <c r="AN119" s="413">
        <v>617</v>
      </c>
      <c r="AO119" s="407">
        <v>6</v>
      </c>
      <c r="AP119" s="407">
        <v>3</v>
      </c>
      <c r="AQ119" s="407">
        <v>1</v>
      </c>
      <c r="AR119" s="407">
        <v>1</v>
      </c>
      <c r="AS119" s="407">
        <v>3</v>
      </c>
      <c r="AT119" s="407">
        <v>1</v>
      </c>
      <c r="AU119" s="407">
        <v>1</v>
      </c>
      <c r="AV119" s="407">
        <v>16</v>
      </c>
      <c r="AW119" s="407">
        <v>15</v>
      </c>
      <c r="AX119" s="407">
        <v>0</v>
      </c>
      <c r="AY119" s="407">
        <v>15</v>
      </c>
      <c r="AZ119" s="407">
        <v>1</v>
      </c>
      <c r="BA119" s="408"/>
      <c r="BB119" s="412" t="s">
        <v>163</v>
      </c>
      <c r="BC119" s="413">
        <v>617</v>
      </c>
      <c r="BD119" s="407">
        <v>18</v>
      </c>
      <c r="BE119" s="407">
        <v>0</v>
      </c>
      <c r="BF119" s="407">
        <v>0</v>
      </c>
      <c r="BG119" s="407">
        <v>0</v>
      </c>
      <c r="BH119" s="407">
        <v>18</v>
      </c>
      <c r="BI119" s="407">
        <v>10</v>
      </c>
      <c r="BJ119" s="407">
        <v>6</v>
      </c>
      <c r="BK119" s="407">
        <v>6</v>
      </c>
      <c r="BL119" s="408"/>
      <c r="BM119" s="412" t="s">
        <v>163</v>
      </c>
      <c r="BN119" s="413">
        <v>617</v>
      </c>
      <c r="BO119" s="407">
        <v>1</v>
      </c>
      <c r="BP119" s="407">
        <v>3</v>
      </c>
      <c r="BQ119" s="407">
        <v>2</v>
      </c>
      <c r="BR119" s="407">
        <v>3</v>
      </c>
      <c r="BS119" s="407">
        <v>4</v>
      </c>
      <c r="BT119" s="407">
        <v>2</v>
      </c>
      <c r="BU119" s="407">
        <v>1</v>
      </c>
      <c r="BV119" s="407">
        <v>1</v>
      </c>
      <c r="BW119" s="407">
        <v>1</v>
      </c>
      <c r="BX119" s="407">
        <v>0</v>
      </c>
      <c r="BY119" s="407">
        <v>0</v>
      </c>
      <c r="BZ119" s="407">
        <v>0</v>
      </c>
      <c r="CA119" s="407">
        <v>0</v>
      </c>
    </row>
    <row r="120" spans="1:79" s="133" customFormat="1" ht="13.8">
      <c r="A120" s="414" t="s">
        <v>88</v>
      </c>
      <c r="B120" s="413"/>
      <c r="C120" s="407"/>
      <c r="D120" s="407"/>
      <c r="E120" s="407"/>
      <c r="F120" s="407"/>
      <c r="G120" s="407"/>
      <c r="H120" s="407"/>
      <c r="I120" s="407"/>
      <c r="J120" s="407"/>
      <c r="K120" s="407"/>
      <c r="L120" s="407"/>
      <c r="M120" s="407"/>
      <c r="N120" s="407"/>
      <c r="O120" s="407"/>
      <c r="P120" s="407"/>
      <c r="Q120" s="407"/>
      <c r="R120" s="407"/>
      <c r="S120" s="408"/>
      <c r="T120" s="414" t="s">
        <v>88</v>
      </c>
      <c r="U120" s="413"/>
      <c r="V120" s="407"/>
      <c r="W120" s="407"/>
      <c r="X120" s="407"/>
      <c r="Y120" s="407"/>
      <c r="Z120" s="407"/>
      <c r="AA120" s="407"/>
      <c r="AB120" s="407"/>
      <c r="AC120" s="407"/>
      <c r="AD120" s="407"/>
      <c r="AE120" s="407"/>
      <c r="AF120" s="407"/>
      <c r="AG120" s="407"/>
      <c r="AH120" s="407"/>
      <c r="AI120" s="407"/>
      <c r="AJ120" s="407"/>
      <c r="AK120" s="407"/>
      <c r="AL120" s="408"/>
      <c r="AM120" s="414" t="s">
        <v>88</v>
      </c>
      <c r="AN120" s="413"/>
      <c r="AO120" s="407"/>
      <c r="AP120" s="407"/>
      <c r="AQ120" s="407"/>
      <c r="AR120" s="407"/>
      <c r="AS120" s="407"/>
      <c r="AT120" s="407"/>
      <c r="AU120" s="407"/>
      <c r="AV120" s="407"/>
      <c r="AW120" s="407"/>
      <c r="AX120" s="407"/>
      <c r="AY120" s="407"/>
      <c r="AZ120" s="407"/>
      <c r="BA120" s="408"/>
      <c r="BB120" s="414" t="s">
        <v>88</v>
      </c>
      <c r="BC120" s="413"/>
      <c r="BD120" s="407"/>
      <c r="BE120" s="407"/>
      <c r="BF120" s="407"/>
      <c r="BG120" s="407"/>
      <c r="BH120" s="407"/>
      <c r="BI120" s="407"/>
      <c r="BJ120" s="407"/>
      <c r="BK120" s="407"/>
      <c r="BL120" s="408"/>
      <c r="BM120" s="414" t="s">
        <v>88</v>
      </c>
      <c r="BN120" s="413"/>
      <c r="BO120" s="407"/>
      <c r="BP120" s="407"/>
      <c r="BQ120" s="407"/>
      <c r="BR120" s="407"/>
      <c r="BS120" s="407"/>
      <c r="BT120" s="407"/>
      <c r="BU120" s="407"/>
      <c r="BV120" s="407"/>
      <c r="BW120" s="407"/>
      <c r="BX120" s="407"/>
      <c r="BY120" s="407"/>
      <c r="BZ120" s="407"/>
      <c r="CA120" s="407"/>
    </row>
    <row r="121" spans="1:79" s="133" customFormat="1" ht="13.8">
      <c r="A121" s="412" t="s">
        <v>89</v>
      </c>
      <c r="B121" s="413">
        <v>205</v>
      </c>
      <c r="C121" s="407">
        <v>570</v>
      </c>
      <c r="D121" s="407">
        <v>285</v>
      </c>
      <c r="E121" s="407">
        <v>130</v>
      </c>
      <c r="F121" s="407">
        <v>58</v>
      </c>
      <c r="G121" s="407">
        <v>0</v>
      </c>
      <c r="H121" s="407">
        <v>0</v>
      </c>
      <c r="I121" s="407">
        <v>210</v>
      </c>
      <c r="J121" s="407">
        <v>98</v>
      </c>
      <c r="K121" s="407">
        <v>190</v>
      </c>
      <c r="L121" s="407">
        <v>106</v>
      </c>
      <c r="M121" s="407">
        <v>42</v>
      </c>
      <c r="N121" s="407">
        <v>13</v>
      </c>
      <c r="O121" s="407">
        <v>88</v>
      </c>
      <c r="P121" s="407">
        <v>42</v>
      </c>
      <c r="Q121" s="407">
        <v>1230</v>
      </c>
      <c r="R121" s="407">
        <v>602</v>
      </c>
      <c r="S121" s="408"/>
      <c r="T121" s="412" t="s">
        <v>89</v>
      </c>
      <c r="U121" s="413">
        <v>205</v>
      </c>
      <c r="V121" s="407">
        <v>71</v>
      </c>
      <c r="W121" s="407">
        <v>30</v>
      </c>
      <c r="X121" s="407">
        <v>38</v>
      </c>
      <c r="Y121" s="407">
        <v>19</v>
      </c>
      <c r="Z121" s="407">
        <v>0</v>
      </c>
      <c r="AA121" s="407">
        <v>0</v>
      </c>
      <c r="AB121" s="407">
        <v>79</v>
      </c>
      <c r="AC121" s="407">
        <v>37</v>
      </c>
      <c r="AD121" s="407">
        <v>54</v>
      </c>
      <c r="AE121" s="407">
        <v>30</v>
      </c>
      <c r="AF121" s="407">
        <v>12</v>
      </c>
      <c r="AG121" s="407">
        <v>4</v>
      </c>
      <c r="AH121" s="407">
        <v>25</v>
      </c>
      <c r="AI121" s="407">
        <v>10</v>
      </c>
      <c r="AJ121" s="407">
        <v>279</v>
      </c>
      <c r="AK121" s="407">
        <v>130</v>
      </c>
      <c r="AL121" s="408"/>
      <c r="AM121" s="412" t="s">
        <v>89</v>
      </c>
      <c r="AN121" s="413">
        <v>205</v>
      </c>
      <c r="AO121" s="407">
        <v>11</v>
      </c>
      <c r="AP121" s="407">
        <v>2</v>
      </c>
      <c r="AQ121" s="407">
        <v>0</v>
      </c>
      <c r="AR121" s="407">
        <v>4</v>
      </c>
      <c r="AS121" s="407">
        <v>3</v>
      </c>
      <c r="AT121" s="407">
        <v>1</v>
      </c>
      <c r="AU121" s="407">
        <v>2</v>
      </c>
      <c r="AV121" s="407">
        <v>23</v>
      </c>
      <c r="AW121" s="407">
        <v>17</v>
      </c>
      <c r="AX121" s="407">
        <v>5</v>
      </c>
      <c r="AY121" s="407">
        <v>22</v>
      </c>
      <c r="AZ121" s="407">
        <v>3</v>
      </c>
      <c r="BA121" s="408"/>
      <c r="BB121" s="412" t="s">
        <v>89</v>
      </c>
      <c r="BC121" s="413">
        <v>205</v>
      </c>
      <c r="BD121" s="407">
        <v>31</v>
      </c>
      <c r="BE121" s="407">
        <v>10</v>
      </c>
      <c r="BF121" s="407">
        <v>4</v>
      </c>
      <c r="BG121" s="407">
        <v>0</v>
      </c>
      <c r="BH121" s="407">
        <v>45</v>
      </c>
      <c r="BI121" s="407">
        <v>17</v>
      </c>
      <c r="BJ121" s="407">
        <v>0</v>
      </c>
      <c r="BK121" s="407">
        <v>14</v>
      </c>
      <c r="BL121" s="408"/>
      <c r="BM121" s="412" t="s">
        <v>89</v>
      </c>
      <c r="BN121" s="413">
        <v>205</v>
      </c>
      <c r="BO121" s="407">
        <v>7</v>
      </c>
      <c r="BP121" s="407">
        <v>5</v>
      </c>
      <c r="BQ121" s="407">
        <v>4</v>
      </c>
      <c r="BR121" s="407">
        <v>7</v>
      </c>
      <c r="BS121" s="407">
        <v>6</v>
      </c>
      <c r="BT121" s="407">
        <v>7</v>
      </c>
      <c r="BU121" s="407">
        <v>6</v>
      </c>
      <c r="BV121" s="407">
        <v>1</v>
      </c>
      <c r="BW121" s="407">
        <v>2</v>
      </c>
      <c r="BX121" s="407">
        <v>0</v>
      </c>
      <c r="BY121" s="407">
        <v>0</v>
      </c>
      <c r="BZ121" s="407">
        <v>0</v>
      </c>
      <c r="CA121" s="407">
        <v>0</v>
      </c>
    </row>
    <row r="122" spans="1:79" s="133" customFormat="1" ht="13.8">
      <c r="A122" s="412" t="s">
        <v>90</v>
      </c>
      <c r="B122" s="413">
        <v>208</v>
      </c>
      <c r="C122" s="407">
        <v>376</v>
      </c>
      <c r="D122" s="407">
        <v>203</v>
      </c>
      <c r="E122" s="407">
        <v>39</v>
      </c>
      <c r="F122" s="407">
        <v>25</v>
      </c>
      <c r="G122" s="407">
        <v>32</v>
      </c>
      <c r="H122" s="407">
        <v>13</v>
      </c>
      <c r="I122" s="407">
        <v>66</v>
      </c>
      <c r="J122" s="407">
        <v>41</v>
      </c>
      <c r="K122" s="407">
        <v>65</v>
      </c>
      <c r="L122" s="407">
        <v>41</v>
      </c>
      <c r="M122" s="407">
        <v>27</v>
      </c>
      <c r="N122" s="407">
        <v>8</v>
      </c>
      <c r="O122" s="407">
        <v>65</v>
      </c>
      <c r="P122" s="407">
        <v>43</v>
      </c>
      <c r="Q122" s="407">
        <v>670</v>
      </c>
      <c r="R122" s="407">
        <v>374</v>
      </c>
      <c r="S122" s="408"/>
      <c r="T122" s="412" t="s">
        <v>90</v>
      </c>
      <c r="U122" s="413">
        <v>208</v>
      </c>
      <c r="V122" s="407">
        <v>55</v>
      </c>
      <c r="W122" s="407">
        <v>34</v>
      </c>
      <c r="X122" s="407">
        <v>5</v>
      </c>
      <c r="Y122" s="407">
        <v>3</v>
      </c>
      <c r="Z122" s="407">
        <v>4</v>
      </c>
      <c r="AA122" s="407">
        <v>3</v>
      </c>
      <c r="AB122" s="407">
        <v>8</v>
      </c>
      <c r="AC122" s="407">
        <v>5</v>
      </c>
      <c r="AD122" s="407">
        <v>13</v>
      </c>
      <c r="AE122" s="407">
        <v>12</v>
      </c>
      <c r="AF122" s="407">
        <v>3</v>
      </c>
      <c r="AG122" s="407">
        <v>3</v>
      </c>
      <c r="AH122" s="407">
        <v>20</v>
      </c>
      <c r="AI122" s="407">
        <v>15</v>
      </c>
      <c r="AJ122" s="407">
        <v>108</v>
      </c>
      <c r="AK122" s="407">
        <v>75</v>
      </c>
      <c r="AL122" s="408"/>
      <c r="AM122" s="412" t="s">
        <v>90</v>
      </c>
      <c r="AN122" s="413">
        <v>208</v>
      </c>
      <c r="AO122" s="407">
        <v>8</v>
      </c>
      <c r="AP122" s="407">
        <v>2</v>
      </c>
      <c r="AQ122" s="407">
        <v>1</v>
      </c>
      <c r="AR122" s="407">
        <v>2</v>
      </c>
      <c r="AS122" s="407">
        <v>3</v>
      </c>
      <c r="AT122" s="407">
        <v>1</v>
      </c>
      <c r="AU122" s="407">
        <v>3</v>
      </c>
      <c r="AV122" s="407">
        <v>20</v>
      </c>
      <c r="AW122" s="407">
        <v>9</v>
      </c>
      <c r="AX122" s="407">
        <v>8</v>
      </c>
      <c r="AY122" s="407">
        <v>17</v>
      </c>
      <c r="AZ122" s="407">
        <v>3</v>
      </c>
      <c r="BA122" s="408"/>
      <c r="BB122" s="412" t="s">
        <v>90</v>
      </c>
      <c r="BC122" s="413">
        <v>208</v>
      </c>
      <c r="BD122" s="407">
        <v>22</v>
      </c>
      <c r="BE122" s="407">
        <v>7</v>
      </c>
      <c r="BF122" s="407">
        <v>0</v>
      </c>
      <c r="BG122" s="407">
        <v>0</v>
      </c>
      <c r="BH122" s="407">
        <v>29</v>
      </c>
      <c r="BI122" s="407">
        <v>11</v>
      </c>
      <c r="BJ122" s="407">
        <v>9</v>
      </c>
      <c r="BK122" s="407">
        <v>1</v>
      </c>
      <c r="BL122" s="408"/>
      <c r="BM122" s="412" t="s">
        <v>90</v>
      </c>
      <c r="BN122" s="413">
        <v>208</v>
      </c>
      <c r="BO122" s="407">
        <v>4</v>
      </c>
      <c r="BP122" s="407">
        <v>4</v>
      </c>
      <c r="BQ122" s="407">
        <v>2</v>
      </c>
      <c r="BR122" s="407">
        <v>4</v>
      </c>
      <c r="BS122" s="407">
        <v>5</v>
      </c>
      <c r="BT122" s="407">
        <v>3</v>
      </c>
      <c r="BU122" s="407">
        <v>4</v>
      </c>
      <c r="BV122" s="407">
        <v>2</v>
      </c>
      <c r="BW122" s="407">
        <v>1</v>
      </c>
      <c r="BX122" s="407">
        <v>0</v>
      </c>
      <c r="BY122" s="407">
        <v>0</v>
      </c>
      <c r="BZ122" s="407">
        <v>0</v>
      </c>
      <c r="CA122" s="407">
        <v>0</v>
      </c>
    </row>
    <row r="123" spans="1:79" s="133" customFormat="1" ht="13.8">
      <c r="A123" s="412" t="s">
        <v>91</v>
      </c>
      <c r="B123" s="413">
        <v>201</v>
      </c>
      <c r="C123" s="407">
        <v>619</v>
      </c>
      <c r="D123" s="407">
        <v>270</v>
      </c>
      <c r="E123" s="407">
        <v>250</v>
      </c>
      <c r="F123" s="407">
        <v>128</v>
      </c>
      <c r="G123" s="407">
        <v>97</v>
      </c>
      <c r="H123" s="407">
        <v>21</v>
      </c>
      <c r="I123" s="407">
        <v>206</v>
      </c>
      <c r="J123" s="407">
        <v>89</v>
      </c>
      <c r="K123" s="407">
        <v>217</v>
      </c>
      <c r="L123" s="407">
        <v>114</v>
      </c>
      <c r="M123" s="407">
        <v>118</v>
      </c>
      <c r="N123" s="407">
        <v>38</v>
      </c>
      <c r="O123" s="407">
        <v>165</v>
      </c>
      <c r="P123" s="407">
        <v>65</v>
      </c>
      <c r="Q123" s="407">
        <v>1672</v>
      </c>
      <c r="R123" s="407">
        <v>725</v>
      </c>
      <c r="S123" s="408"/>
      <c r="T123" s="412" t="s">
        <v>91</v>
      </c>
      <c r="U123" s="413">
        <v>201</v>
      </c>
      <c r="V123" s="407">
        <v>98</v>
      </c>
      <c r="W123" s="407">
        <v>29</v>
      </c>
      <c r="X123" s="407">
        <v>84</v>
      </c>
      <c r="Y123" s="407">
        <v>58</v>
      </c>
      <c r="Z123" s="407">
        <v>38</v>
      </c>
      <c r="AA123" s="407">
        <v>17</v>
      </c>
      <c r="AB123" s="407">
        <v>62</v>
      </c>
      <c r="AC123" s="407">
        <v>30</v>
      </c>
      <c r="AD123" s="407">
        <v>82</v>
      </c>
      <c r="AE123" s="407">
        <v>51</v>
      </c>
      <c r="AF123" s="407">
        <v>28</v>
      </c>
      <c r="AG123" s="407">
        <v>12</v>
      </c>
      <c r="AH123" s="407">
        <v>56</v>
      </c>
      <c r="AI123" s="407">
        <v>24</v>
      </c>
      <c r="AJ123" s="407">
        <v>448</v>
      </c>
      <c r="AK123" s="407">
        <v>221</v>
      </c>
      <c r="AL123" s="408"/>
      <c r="AM123" s="412" t="s">
        <v>91</v>
      </c>
      <c r="AN123" s="413">
        <v>201</v>
      </c>
      <c r="AO123" s="407">
        <v>16</v>
      </c>
      <c r="AP123" s="407">
        <v>7</v>
      </c>
      <c r="AQ123" s="407">
        <v>3</v>
      </c>
      <c r="AR123" s="407">
        <v>6</v>
      </c>
      <c r="AS123" s="407">
        <v>7</v>
      </c>
      <c r="AT123" s="407">
        <v>4</v>
      </c>
      <c r="AU123" s="407">
        <v>5</v>
      </c>
      <c r="AV123" s="407">
        <v>48</v>
      </c>
      <c r="AW123" s="407">
        <v>48</v>
      </c>
      <c r="AX123" s="407">
        <v>0</v>
      </c>
      <c r="AY123" s="407">
        <v>48</v>
      </c>
      <c r="AZ123" s="407">
        <v>2</v>
      </c>
      <c r="BA123" s="408"/>
      <c r="BB123" s="412" t="s">
        <v>91</v>
      </c>
      <c r="BC123" s="413">
        <v>201</v>
      </c>
      <c r="BD123" s="407">
        <v>85</v>
      </c>
      <c r="BE123" s="407">
        <v>0</v>
      </c>
      <c r="BF123" s="407">
        <v>7</v>
      </c>
      <c r="BG123" s="407">
        <v>1</v>
      </c>
      <c r="BH123" s="407">
        <v>93</v>
      </c>
      <c r="BI123" s="407">
        <v>51</v>
      </c>
      <c r="BJ123" s="407">
        <v>41</v>
      </c>
      <c r="BK123" s="407">
        <v>9</v>
      </c>
      <c r="BL123" s="408"/>
      <c r="BM123" s="412" t="s">
        <v>91</v>
      </c>
      <c r="BN123" s="413">
        <v>201</v>
      </c>
      <c r="BO123" s="407">
        <v>10</v>
      </c>
      <c r="BP123" s="407">
        <v>14</v>
      </c>
      <c r="BQ123" s="407">
        <v>7</v>
      </c>
      <c r="BR123" s="407">
        <v>12</v>
      </c>
      <c r="BS123" s="407">
        <v>13</v>
      </c>
      <c r="BT123" s="407">
        <v>12</v>
      </c>
      <c r="BU123" s="407">
        <v>10</v>
      </c>
      <c r="BV123" s="407">
        <v>5</v>
      </c>
      <c r="BW123" s="407">
        <v>4</v>
      </c>
      <c r="BX123" s="407">
        <v>3</v>
      </c>
      <c r="BY123" s="407">
        <v>2</v>
      </c>
      <c r="BZ123" s="407">
        <v>1</v>
      </c>
      <c r="CA123" s="407">
        <v>1</v>
      </c>
    </row>
    <row r="124" spans="1:79" s="133" customFormat="1" ht="13.8">
      <c r="A124" s="412" t="s">
        <v>92</v>
      </c>
      <c r="B124" s="413">
        <v>220</v>
      </c>
      <c r="C124" s="407">
        <v>669</v>
      </c>
      <c r="D124" s="407">
        <v>343</v>
      </c>
      <c r="E124" s="407">
        <v>247</v>
      </c>
      <c r="F124" s="407">
        <v>142</v>
      </c>
      <c r="G124" s="407">
        <v>106</v>
      </c>
      <c r="H124" s="407">
        <v>39</v>
      </c>
      <c r="I124" s="407">
        <v>124</v>
      </c>
      <c r="J124" s="407">
        <v>54</v>
      </c>
      <c r="K124" s="407">
        <v>203</v>
      </c>
      <c r="L124" s="407">
        <v>120</v>
      </c>
      <c r="M124" s="407">
        <v>22</v>
      </c>
      <c r="N124" s="407">
        <v>6</v>
      </c>
      <c r="O124" s="407">
        <v>155</v>
      </c>
      <c r="P124" s="407">
        <v>57</v>
      </c>
      <c r="Q124" s="407">
        <v>1526</v>
      </c>
      <c r="R124" s="407">
        <v>761</v>
      </c>
      <c r="S124" s="408"/>
      <c r="T124" s="412" t="s">
        <v>92</v>
      </c>
      <c r="U124" s="413">
        <v>220</v>
      </c>
      <c r="V124" s="407">
        <v>80</v>
      </c>
      <c r="W124" s="407">
        <v>48</v>
      </c>
      <c r="X124" s="407">
        <v>16</v>
      </c>
      <c r="Y124" s="407">
        <v>9</v>
      </c>
      <c r="Z124" s="407">
        <v>17</v>
      </c>
      <c r="AA124" s="407">
        <v>4</v>
      </c>
      <c r="AB124" s="407">
        <v>20</v>
      </c>
      <c r="AC124" s="407">
        <v>10</v>
      </c>
      <c r="AD124" s="407">
        <v>47</v>
      </c>
      <c r="AE124" s="407">
        <v>27</v>
      </c>
      <c r="AF124" s="407">
        <v>7</v>
      </c>
      <c r="AG124" s="407">
        <v>2</v>
      </c>
      <c r="AH124" s="407">
        <v>36</v>
      </c>
      <c r="AI124" s="407">
        <v>14</v>
      </c>
      <c r="AJ124" s="407">
        <v>223</v>
      </c>
      <c r="AK124" s="407">
        <v>114</v>
      </c>
      <c r="AL124" s="408"/>
      <c r="AM124" s="412" t="s">
        <v>92</v>
      </c>
      <c r="AN124" s="413">
        <v>220</v>
      </c>
      <c r="AO124" s="407">
        <v>14</v>
      </c>
      <c r="AP124" s="407">
        <v>5</v>
      </c>
      <c r="AQ124" s="407">
        <v>1</v>
      </c>
      <c r="AR124" s="407">
        <v>4</v>
      </c>
      <c r="AS124" s="407">
        <v>5</v>
      </c>
      <c r="AT124" s="407">
        <v>1</v>
      </c>
      <c r="AU124" s="407">
        <v>6</v>
      </c>
      <c r="AV124" s="407">
        <v>36</v>
      </c>
      <c r="AW124" s="407">
        <v>32</v>
      </c>
      <c r="AX124" s="407">
        <v>10</v>
      </c>
      <c r="AY124" s="407">
        <v>42</v>
      </c>
      <c r="AZ124" s="407">
        <v>6</v>
      </c>
      <c r="BA124" s="408"/>
      <c r="BB124" s="412" t="s">
        <v>92</v>
      </c>
      <c r="BC124" s="413">
        <v>220</v>
      </c>
      <c r="BD124" s="407">
        <v>56</v>
      </c>
      <c r="BE124" s="407">
        <v>29</v>
      </c>
      <c r="BF124" s="407">
        <v>0</v>
      </c>
      <c r="BG124" s="407">
        <v>0</v>
      </c>
      <c r="BH124" s="407">
        <v>85</v>
      </c>
      <c r="BI124" s="407">
        <v>32</v>
      </c>
      <c r="BJ124" s="407">
        <v>22</v>
      </c>
      <c r="BK124" s="407">
        <v>19</v>
      </c>
      <c r="BL124" s="408"/>
      <c r="BM124" s="412" t="s">
        <v>92</v>
      </c>
      <c r="BN124" s="413">
        <v>220</v>
      </c>
      <c r="BO124" s="407">
        <v>9</v>
      </c>
      <c r="BP124" s="407">
        <v>11</v>
      </c>
      <c r="BQ124" s="407">
        <v>9</v>
      </c>
      <c r="BR124" s="407">
        <v>13</v>
      </c>
      <c r="BS124" s="407">
        <v>13</v>
      </c>
      <c r="BT124" s="407">
        <v>10</v>
      </c>
      <c r="BU124" s="407">
        <v>9</v>
      </c>
      <c r="BV124" s="407">
        <v>5</v>
      </c>
      <c r="BW124" s="407">
        <v>7</v>
      </c>
      <c r="BX124" s="407">
        <v>0</v>
      </c>
      <c r="BY124" s="407">
        <v>0</v>
      </c>
      <c r="BZ124" s="407">
        <v>0</v>
      </c>
      <c r="CA124" s="407">
        <v>1</v>
      </c>
    </row>
    <row r="125" spans="1:79" s="133" customFormat="1" ht="13.8">
      <c r="A125" s="412" t="s">
        <v>93</v>
      </c>
      <c r="B125" s="413">
        <v>219</v>
      </c>
      <c r="C125" s="407">
        <v>80</v>
      </c>
      <c r="D125" s="407">
        <v>32</v>
      </c>
      <c r="E125" s="407">
        <v>12</v>
      </c>
      <c r="F125" s="407">
        <v>10</v>
      </c>
      <c r="G125" s="407">
        <v>0</v>
      </c>
      <c r="H125" s="407">
        <v>0</v>
      </c>
      <c r="I125" s="407">
        <v>21</v>
      </c>
      <c r="J125" s="407">
        <v>7</v>
      </c>
      <c r="K125" s="407">
        <v>12</v>
      </c>
      <c r="L125" s="407">
        <v>7</v>
      </c>
      <c r="M125" s="407">
        <v>0</v>
      </c>
      <c r="N125" s="407">
        <v>0</v>
      </c>
      <c r="O125" s="407">
        <v>5</v>
      </c>
      <c r="P125" s="407">
        <v>2</v>
      </c>
      <c r="Q125" s="407">
        <v>130</v>
      </c>
      <c r="R125" s="407">
        <v>58</v>
      </c>
      <c r="S125" s="408"/>
      <c r="T125" s="412" t="s">
        <v>93</v>
      </c>
      <c r="U125" s="413">
        <v>219</v>
      </c>
      <c r="V125" s="407">
        <v>12</v>
      </c>
      <c r="W125" s="407">
        <v>9</v>
      </c>
      <c r="X125" s="407">
        <v>3</v>
      </c>
      <c r="Y125" s="407">
        <v>3</v>
      </c>
      <c r="Z125" s="407">
        <v>0</v>
      </c>
      <c r="AA125" s="407">
        <v>0</v>
      </c>
      <c r="AB125" s="407">
        <v>2</v>
      </c>
      <c r="AC125" s="407">
        <v>0</v>
      </c>
      <c r="AD125" s="407">
        <v>0</v>
      </c>
      <c r="AE125" s="407">
        <v>0</v>
      </c>
      <c r="AF125" s="407">
        <v>0</v>
      </c>
      <c r="AG125" s="407">
        <v>0</v>
      </c>
      <c r="AH125" s="407">
        <v>0</v>
      </c>
      <c r="AI125" s="407">
        <v>0</v>
      </c>
      <c r="AJ125" s="407">
        <v>17</v>
      </c>
      <c r="AK125" s="407">
        <v>12</v>
      </c>
      <c r="AL125" s="408"/>
      <c r="AM125" s="412" t="s">
        <v>93</v>
      </c>
      <c r="AN125" s="413">
        <v>219</v>
      </c>
      <c r="AO125" s="407">
        <v>1</v>
      </c>
      <c r="AP125" s="407">
        <v>1</v>
      </c>
      <c r="AQ125" s="407">
        <v>0</v>
      </c>
      <c r="AR125" s="407">
        <v>1</v>
      </c>
      <c r="AS125" s="407">
        <v>1</v>
      </c>
      <c r="AT125" s="407">
        <v>0</v>
      </c>
      <c r="AU125" s="407">
        <v>1</v>
      </c>
      <c r="AV125" s="407">
        <v>5</v>
      </c>
      <c r="AW125" s="407">
        <v>0</v>
      </c>
      <c r="AX125" s="407">
        <v>4</v>
      </c>
      <c r="AY125" s="407">
        <v>4</v>
      </c>
      <c r="AZ125" s="407">
        <v>1</v>
      </c>
      <c r="BA125" s="408"/>
      <c r="BB125" s="412" t="s">
        <v>93</v>
      </c>
      <c r="BC125" s="413">
        <v>219</v>
      </c>
      <c r="BD125" s="407">
        <v>6</v>
      </c>
      <c r="BE125" s="407">
        <v>0</v>
      </c>
      <c r="BF125" s="407">
        <v>0</v>
      </c>
      <c r="BG125" s="407">
        <v>0</v>
      </c>
      <c r="BH125" s="407">
        <v>6</v>
      </c>
      <c r="BI125" s="407">
        <v>2</v>
      </c>
      <c r="BJ125" s="407">
        <v>0</v>
      </c>
      <c r="BK125" s="407">
        <v>2</v>
      </c>
      <c r="BL125" s="408"/>
      <c r="BM125" s="412" t="s">
        <v>93</v>
      </c>
      <c r="BN125" s="413">
        <v>219</v>
      </c>
      <c r="BO125" s="407">
        <v>1</v>
      </c>
      <c r="BP125" s="407">
        <v>0</v>
      </c>
      <c r="BQ125" s="407">
        <v>1</v>
      </c>
      <c r="BR125" s="407">
        <v>1</v>
      </c>
      <c r="BS125" s="407">
        <v>1</v>
      </c>
      <c r="BT125" s="407">
        <v>1</v>
      </c>
      <c r="BU125" s="407">
        <v>1</v>
      </c>
      <c r="BV125" s="407">
        <v>0</v>
      </c>
      <c r="BW125" s="407">
        <v>0</v>
      </c>
      <c r="BX125" s="407">
        <v>0</v>
      </c>
      <c r="BY125" s="407">
        <v>0</v>
      </c>
      <c r="BZ125" s="407">
        <v>0</v>
      </c>
      <c r="CA125" s="407">
        <v>0</v>
      </c>
    </row>
    <row r="126" spans="1:79" s="133" customFormat="1" ht="13.8">
      <c r="A126" s="414" t="s">
        <v>94</v>
      </c>
      <c r="B126" s="413"/>
      <c r="C126" s="407"/>
      <c r="D126" s="407"/>
      <c r="E126" s="407"/>
      <c r="F126" s="407"/>
      <c r="G126" s="407"/>
      <c r="H126" s="407"/>
      <c r="I126" s="407"/>
      <c r="J126" s="407"/>
      <c r="K126" s="407"/>
      <c r="L126" s="407"/>
      <c r="M126" s="407"/>
      <c r="N126" s="407"/>
      <c r="O126" s="407"/>
      <c r="P126" s="407"/>
      <c r="Q126" s="407"/>
      <c r="R126" s="407"/>
      <c r="S126" s="408"/>
      <c r="T126" s="414" t="s">
        <v>94</v>
      </c>
      <c r="U126" s="413"/>
      <c r="V126" s="407"/>
      <c r="W126" s="407"/>
      <c r="X126" s="407"/>
      <c r="Y126" s="407"/>
      <c r="Z126" s="407"/>
      <c r="AA126" s="407"/>
      <c r="AB126" s="407"/>
      <c r="AC126" s="407"/>
      <c r="AD126" s="407"/>
      <c r="AE126" s="407"/>
      <c r="AF126" s="407"/>
      <c r="AG126" s="407"/>
      <c r="AH126" s="407"/>
      <c r="AI126" s="407"/>
      <c r="AJ126" s="407"/>
      <c r="AK126" s="407"/>
      <c r="AL126" s="408"/>
      <c r="AM126" s="414" t="s">
        <v>94</v>
      </c>
      <c r="AN126" s="413"/>
      <c r="AO126" s="407"/>
      <c r="AP126" s="407"/>
      <c r="AQ126" s="407"/>
      <c r="AR126" s="407"/>
      <c r="AS126" s="407"/>
      <c r="AT126" s="407"/>
      <c r="AU126" s="407"/>
      <c r="AV126" s="407"/>
      <c r="AW126" s="407"/>
      <c r="AX126" s="407"/>
      <c r="AY126" s="407"/>
      <c r="AZ126" s="407"/>
      <c r="BA126" s="408"/>
      <c r="BB126" s="414" t="s">
        <v>94</v>
      </c>
      <c r="BC126" s="413"/>
      <c r="BD126" s="407"/>
      <c r="BE126" s="407"/>
      <c r="BF126" s="407"/>
      <c r="BG126" s="407"/>
      <c r="BH126" s="407"/>
      <c r="BI126" s="407"/>
      <c r="BJ126" s="407"/>
      <c r="BK126" s="407"/>
      <c r="BL126" s="408"/>
      <c r="BM126" s="414" t="s">
        <v>94</v>
      </c>
      <c r="BN126" s="413"/>
      <c r="BO126" s="407"/>
      <c r="BP126" s="407"/>
      <c r="BQ126" s="407"/>
      <c r="BR126" s="407"/>
      <c r="BS126" s="407"/>
      <c r="BT126" s="407"/>
      <c r="BU126" s="407"/>
      <c r="BV126" s="407"/>
      <c r="BW126" s="407"/>
      <c r="BX126" s="407"/>
      <c r="BY126" s="407"/>
      <c r="BZ126" s="407"/>
      <c r="CA126" s="407"/>
    </row>
    <row r="127" spans="1:79" s="131" customFormat="1" ht="17.25" customHeight="1">
      <c r="A127" s="412" t="s">
        <v>96</v>
      </c>
      <c r="B127" s="413">
        <v>216</v>
      </c>
      <c r="C127" s="407">
        <v>361</v>
      </c>
      <c r="D127" s="407">
        <v>113</v>
      </c>
      <c r="E127" s="407">
        <v>136</v>
      </c>
      <c r="F127" s="407">
        <v>64</v>
      </c>
      <c r="G127" s="407">
        <v>11</v>
      </c>
      <c r="H127" s="407">
        <v>4</v>
      </c>
      <c r="I127" s="407">
        <v>81</v>
      </c>
      <c r="J127" s="407">
        <v>33</v>
      </c>
      <c r="K127" s="407">
        <v>137</v>
      </c>
      <c r="L127" s="407">
        <v>69</v>
      </c>
      <c r="M127" s="407">
        <v>13</v>
      </c>
      <c r="N127" s="407">
        <v>5</v>
      </c>
      <c r="O127" s="407">
        <v>78</v>
      </c>
      <c r="P127" s="407">
        <v>28</v>
      </c>
      <c r="Q127" s="407">
        <v>817</v>
      </c>
      <c r="R127" s="407">
        <v>316</v>
      </c>
      <c r="S127" s="408"/>
      <c r="T127" s="412" t="s">
        <v>96</v>
      </c>
      <c r="U127" s="413">
        <v>216</v>
      </c>
      <c r="V127" s="407">
        <v>40</v>
      </c>
      <c r="W127" s="407">
        <v>16</v>
      </c>
      <c r="X127" s="407">
        <v>14</v>
      </c>
      <c r="Y127" s="407">
        <v>7</v>
      </c>
      <c r="Z127" s="407">
        <v>1</v>
      </c>
      <c r="AA127" s="407">
        <v>0</v>
      </c>
      <c r="AB127" s="407">
        <v>18</v>
      </c>
      <c r="AC127" s="407">
        <v>7</v>
      </c>
      <c r="AD127" s="407">
        <v>37</v>
      </c>
      <c r="AE127" s="407">
        <v>20</v>
      </c>
      <c r="AF127" s="407">
        <v>8</v>
      </c>
      <c r="AG127" s="407">
        <v>2</v>
      </c>
      <c r="AH127" s="407">
        <v>19</v>
      </c>
      <c r="AI127" s="407">
        <v>6</v>
      </c>
      <c r="AJ127" s="407">
        <v>137</v>
      </c>
      <c r="AK127" s="407">
        <v>58</v>
      </c>
      <c r="AL127" s="408"/>
      <c r="AM127" s="412" t="s">
        <v>96</v>
      </c>
      <c r="AN127" s="413">
        <v>216</v>
      </c>
      <c r="AO127" s="407">
        <v>4</v>
      </c>
      <c r="AP127" s="407">
        <v>2</v>
      </c>
      <c r="AQ127" s="407">
        <v>1</v>
      </c>
      <c r="AR127" s="407">
        <v>2</v>
      </c>
      <c r="AS127" s="407">
        <v>3</v>
      </c>
      <c r="AT127" s="407">
        <v>1</v>
      </c>
      <c r="AU127" s="407">
        <v>2</v>
      </c>
      <c r="AV127" s="407">
        <v>15</v>
      </c>
      <c r="AW127" s="407">
        <v>10</v>
      </c>
      <c r="AX127" s="407">
        <v>0</v>
      </c>
      <c r="AY127" s="407">
        <v>10</v>
      </c>
      <c r="AZ127" s="407">
        <v>1</v>
      </c>
      <c r="BA127" s="408"/>
      <c r="BB127" s="412" t="s">
        <v>96</v>
      </c>
      <c r="BC127" s="413">
        <v>216</v>
      </c>
      <c r="BD127" s="407">
        <v>19</v>
      </c>
      <c r="BE127" s="407">
        <v>4</v>
      </c>
      <c r="BF127" s="407">
        <v>1</v>
      </c>
      <c r="BG127" s="407">
        <v>0</v>
      </c>
      <c r="BH127" s="407">
        <v>24</v>
      </c>
      <c r="BI127" s="407">
        <v>4</v>
      </c>
      <c r="BJ127" s="407">
        <v>0</v>
      </c>
      <c r="BK127" s="407">
        <v>10</v>
      </c>
      <c r="BL127" s="408"/>
      <c r="BM127" s="412" t="s">
        <v>96</v>
      </c>
      <c r="BN127" s="413">
        <v>216</v>
      </c>
      <c r="BO127" s="407">
        <v>3</v>
      </c>
      <c r="BP127" s="407">
        <v>4</v>
      </c>
      <c r="BQ127" s="407">
        <v>2</v>
      </c>
      <c r="BR127" s="407">
        <v>4</v>
      </c>
      <c r="BS127" s="407">
        <v>3</v>
      </c>
      <c r="BT127" s="407">
        <v>3</v>
      </c>
      <c r="BU127" s="407">
        <v>3</v>
      </c>
      <c r="BV127" s="407">
        <v>1</v>
      </c>
      <c r="BW127" s="407">
        <v>1</v>
      </c>
      <c r="BX127" s="407">
        <v>0</v>
      </c>
      <c r="BY127" s="407">
        <v>0</v>
      </c>
      <c r="BZ127" s="407">
        <v>0</v>
      </c>
      <c r="CA127" s="407">
        <v>0</v>
      </c>
    </row>
    <row r="128" spans="1:79" s="131" customFormat="1">
      <c r="A128" s="412" t="s">
        <v>97</v>
      </c>
      <c r="B128" s="413">
        <v>218</v>
      </c>
      <c r="C128" s="407">
        <v>24</v>
      </c>
      <c r="D128" s="407">
        <v>11</v>
      </c>
      <c r="E128" s="407">
        <v>4</v>
      </c>
      <c r="F128" s="407">
        <v>2</v>
      </c>
      <c r="G128" s="407">
        <v>13</v>
      </c>
      <c r="H128" s="407">
        <v>5</v>
      </c>
      <c r="I128" s="407">
        <v>32</v>
      </c>
      <c r="J128" s="407">
        <v>16</v>
      </c>
      <c r="K128" s="407">
        <v>0</v>
      </c>
      <c r="L128" s="407">
        <v>0</v>
      </c>
      <c r="M128" s="407">
        <v>0</v>
      </c>
      <c r="N128" s="407">
        <v>0</v>
      </c>
      <c r="O128" s="407">
        <v>0</v>
      </c>
      <c r="P128" s="407">
        <v>0</v>
      </c>
      <c r="Q128" s="407">
        <v>73</v>
      </c>
      <c r="R128" s="407">
        <v>34</v>
      </c>
      <c r="S128" s="408"/>
      <c r="T128" s="412" t="s">
        <v>97</v>
      </c>
      <c r="U128" s="413">
        <v>218</v>
      </c>
      <c r="V128" s="407">
        <v>2</v>
      </c>
      <c r="W128" s="407">
        <v>2</v>
      </c>
      <c r="X128" s="407">
        <v>2</v>
      </c>
      <c r="Y128" s="407">
        <v>2</v>
      </c>
      <c r="Z128" s="407">
        <v>0</v>
      </c>
      <c r="AA128" s="407">
        <v>0</v>
      </c>
      <c r="AB128" s="407">
        <v>0</v>
      </c>
      <c r="AC128" s="407">
        <v>0</v>
      </c>
      <c r="AD128" s="407">
        <v>0</v>
      </c>
      <c r="AE128" s="407">
        <v>0</v>
      </c>
      <c r="AF128" s="407">
        <v>0</v>
      </c>
      <c r="AG128" s="407">
        <v>0</v>
      </c>
      <c r="AH128" s="407">
        <v>0</v>
      </c>
      <c r="AI128" s="407">
        <v>0</v>
      </c>
      <c r="AJ128" s="407">
        <v>4</v>
      </c>
      <c r="AK128" s="407">
        <v>4</v>
      </c>
      <c r="AL128" s="408"/>
      <c r="AM128" s="412" t="s">
        <v>97</v>
      </c>
      <c r="AN128" s="413">
        <v>218</v>
      </c>
      <c r="AO128" s="407">
        <v>1</v>
      </c>
      <c r="AP128" s="407">
        <v>1</v>
      </c>
      <c r="AQ128" s="407">
        <v>1</v>
      </c>
      <c r="AR128" s="407">
        <v>1</v>
      </c>
      <c r="AS128" s="407">
        <v>0</v>
      </c>
      <c r="AT128" s="407">
        <v>0</v>
      </c>
      <c r="AU128" s="407">
        <v>0</v>
      </c>
      <c r="AV128" s="407">
        <v>4</v>
      </c>
      <c r="AW128" s="407">
        <v>0</v>
      </c>
      <c r="AX128" s="407">
        <v>3</v>
      </c>
      <c r="AY128" s="407">
        <v>3</v>
      </c>
      <c r="AZ128" s="407">
        <v>1</v>
      </c>
      <c r="BA128" s="408"/>
      <c r="BB128" s="412" t="s">
        <v>97</v>
      </c>
      <c r="BC128" s="413">
        <v>218</v>
      </c>
      <c r="BD128" s="407">
        <v>2</v>
      </c>
      <c r="BE128" s="407">
        <v>0</v>
      </c>
      <c r="BF128" s="407">
        <v>0</v>
      </c>
      <c r="BG128" s="407">
        <v>0</v>
      </c>
      <c r="BH128" s="407">
        <v>2</v>
      </c>
      <c r="BI128" s="407">
        <v>0</v>
      </c>
      <c r="BJ128" s="407">
        <v>2</v>
      </c>
      <c r="BK128" s="407">
        <v>0</v>
      </c>
      <c r="BL128" s="408"/>
      <c r="BM128" s="412" t="s">
        <v>97</v>
      </c>
      <c r="BN128" s="413">
        <v>218</v>
      </c>
      <c r="BO128" s="407">
        <v>1</v>
      </c>
      <c r="BP128" s="407">
        <v>1</v>
      </c>
      <c r="BQ128" s="407">
        <v>0</v>
      </c>
      <c r="BR128" s="407">
        <v>0</v>
      </c>
      <c r="BS128" s="407">
        <v>0</v>
      </c>
      <c r="BT128" s="407">
        <v>0</v>
      </c>
      <c r="BU128" s="407">
        <v>1</v>
      </c>
      <c r="BV128" s="407">
        <v>0</v>
      </c>
      <c r="BW128" s="407">
        <v>0</v>
      </c>
      <c r="BX128" s="407">
        <v>0</v>
      </c>
      <c r="BY128" s="407">
        <v>0</v>
      </c>
      <c r="BZ128" s="407">
        <v>0</v>
      </c>
      <c r="CA128" s="407">
        <v>0</v>
      </c>
    </row>
    <row r="129" spans="1:79">
      <c r="A129" s="414" t="s">
        <v>98</v>
      </c>
      <c r="B129" s="413"/>
      <c r="C129" s="407"/>
      <c r="D129" s="407"/>
      <c r="E129" s="407"/>
      <c r="F129" s="407"/>
      <c r="G129" s="407"/>
      <c r="H129" s="407"/>
      <c r="I129" s="407"/>
      <c r="J129" s="407"/>
      <c r="K129" s="407"/>
      <c r="L129" s="407"/>
      <c r="M129" s="407"/>
      <c r="N129" s="407"/>
      <c r="O129" s="407"/>
      <c r="P129" s="407"/>
      <c r="Q129" s="407"/>
      <c r="R129" s="407"/>
      <c r="S129" s="408"/>
      <c r="T129" s="414" t="s">
        <v>98</v>
      </c>
      <c r="U129" s="413"/>
      <c r="V129" s="407"/>
      <c r="W129" s="407"/>
      <c r="X129" s="407"/>
      <c r="Y129" s="407"/>
      <c r="Z129" s="407"/>
      <c r="AA129" s="407"/>
      <c r="AB129" s="407"/>
      <c r="AC129" s="407"/>
      <c r="AD129" s="407"/>
      <c r="AE129" s="407"/>
      <c r="AF129" s="407"/>
      <c r="AG129" s="407"/>
      <c r="AH129" s="407"/>
      <c r="AI129" s="407"/>
      <c r="AJ129" s="407"/>
      <c r="AK129" s="407"/>
      <c r="AL129" s="408"/>
      <c r="AM129" s="414" t="s">
        <v>98</v>
      </c>
      <c r="AN129" s="413"/>
      <c r="AO129" s="407"/>
      <c r="AP129" s="407"/>
      <c r="AQ129" s="407"/>
      <c r="AR129" s="407"/>
      <c r="AS129" s="407"/>
      <c r="AT129" s="407"/>
      <c r="AU129" s="407"/>
      <c r="AV129" s="407"/>
      <c r="AW129" s="407"/>
      <c r="AX129" s="407"/>
      <c r="AY129" s="407"/>
      <c r="AZ129" s="407"/>
      <c r="BA129" s="408"/>
      <c r="BB129" s="414" t="s">
        <v>98</v>
      </c>
      <c r="BC129" s="413"/>
      <c r="BD129" s="407"/>
      <c r="BE129" s="407"/>
      <c r="BF129" s="407"/>
      <c r="BG129" s="407"/>
      <c r="BH129" s="407"/>
      <c r="BI129" s="407"/>
      <c r="BJ129" s="407"/>
      <c r="BK129" s="407"/>
      <c r="BL129" s="408"/>
      <c r="BM129" s="414" t="s">
        <v>98</v>
      </c>
      <c r="BN129" s="413"/>
      <c r="BO129" s="407"/>
      <c r="BP129" s="407"/>
      <c r="BQ129" s="407"/>
      <c r="BR129" s="407"/>
      <c r="BS129" s="407"/>
      <c r="BT129" s="407"/>
      <c r="BU129" s="407"/>
      <c r="BV129" s="407"/>
      <c r="BW129" s="407"/>
      <c r="BX129" s="407"/>
      <c r="BY129" s="407"/>
      <c r="BZ129" s="407"/>
      <c r="CA129" s="407"/>
    </row>
    <row r="130" spans="1:79" ht="15" customHeight="1">
      <c r="A130" s="412" t="s">
        <v>99</v>
      </c>
      <c r="B130" s="413">
        <v>105</v>
      </c>
      <c r="C130" s="407">
        <v>314</v>
      </c>
      <c r="D130" s="407">
        <v>171</v>
      </c>
      <c r="E130" s="407">
        <v>132</v>
      </c>
      <c r="F130" s="407">
        <v>80</v>
      </c>
      <c r="G130" s="407">
        <v>81</v>
      </c>
      <c r="H130" s="407">
        <v>18</v>
      </c>
      <c r="I130" s="407">
        <v>69</v>
      </c>
      <c r="J130" s="407">
        <v>32</v>
      </c>
      <c r="K130" s="407">
        <v>174</v>
      </c>
      <c r="L130" s="407">
        <v>93</v>
      </c>
      <c r="M130" s="407">
        <v>74</v>
      </c>
      <c r="N130" s="407">
        <v>20</v>
      </c>
      <c r="O130" s="407">
        <v>84</v>
      </c>
      <c r="P130" s="407">
        <v>34</v>
      </c>
      <c r="Q130" s="407">
        <v>928</v>
      </c>
      <c r="R130" s="407">
        <v>448</v>
      </c>
      <c r="S130" s="408"/>
      <c r="T130" s="412" t="s">
        <v>99</v>
      </c>
      <c r="U130" s="413">
        <v>105</v>
      </c>
      <c r="V130" s="407">
        <v>24</v>
      </c>
      <c r="W130" s="407">
        <v>19</v>
      </c>
      <c r="X130" s="407">
        <v>3</v>
      </c>
      <c r="Y130" s="407">
        <v>0</v>
      </c>
      <c r="Z130" s="407">
        <v>3</v>
      </c>
      <c r="AA130" s="407">
        <v>1</v>
      </c>
      <c r="AB130" s="407">
        <v>5</v>
      </c>
      <c r="AC130" s="407">
        <v>2</v>
      </c>
      <c r="AD130" s="407">
        <v>40</v>
      </c>
      <c r="AE130" s="407">
        <v>17</v>
      </c>
      <c r="AF130" s="407">
        <v>19</v>
      </c>
      <c r="AG130" s="407">
        <v>6</v>
      </c>
      <c r="AH130" s="407">
        <v>19</v>
      </c>
      <c r="AI130" s="407">
        <v>7</v>
      </c>
      <c r="AJ130" s="407">
        <v>113</v>
      </c>
      <c r="AK130" s="407">
        <v>52</v>
      </c>
      <c r="AL130" s="408"/>
      <c r="AM130" s="412" t="s">
        <v>99</v>
      </c>
      <c r="AN130" s="413">
        <v>105</v>
      </c>
      <c r="AO130" s="407">
        <v>7</v>
      </c>
      <c r="AP130" s="407">
        <v>4</v>
      </c>
      <c r="AQ130" s="407">
        <v>2</v>
      </c>
      <c r="AR130" s="407">
        <v>2</v>
      </c>
      <c r="AS130" s="407">
        <v>4</v>
      </c>
      <c r="AT130" s="407">
        <v>2</v>
      </c>
      <c r="AU130" s="407">
        <v>2</v>
      </c>
      <c r="AV130" s="407">
        <v>23</v>
      </c>
      <c r="AW130" s="407">
        <v>22</v>
      </c>
      <c r="AX130" s="407">
        <v>0</v>
      </c>
      <c r="AY130" s="407">
        <v>22</v>
      </c>
      <c r="AZ130" s="407">
        <v>2</v>
      </c>
      <c r="BA130" s="408"/>
      <c r="BB130" s="412" t="s">
        <v>99</v>
      </c>
      <c r="BC130" s="413">
        <v>105</v>
      </c>
      <c r="BD130" s="407">
        <v>44</v>
      </c>
      <c r="BE130" s="407">
        <v>3</v>
      </c>
      <c r="BF130" s="407">
        <v>0</v>
      </c>
      <c r="BG130" s="407">
        <v>1</v>
      </c>
      <c r="BH130" s="407">
        <v>48</v>
      </c>
      <c r="BI130" s="407">
        <v>24</v>
      </c>
      <c r="BJ130" s="407">
        <v>2</v>
      </c>
      <c r="BK130" s="407">
        <v>14</v>
      </c>
      <c r="BL130" s="408"/>
      <c r="BM130" s="412" t="s">
        <v>99</v>
      </c>
      <c r="BN130" s="413">
        <v>105</v>
      </c>
      <c r="BO130" s="407">
        <v>5</v>
      </c>
      <c r="BP130" s="407">
        <v>7</v>
      </c>
      <c r="BQ130" s="407">
        <v>4</v>
      </c>
      <c r="BR130" s="407">
        <v>7</v>
      </c>
      <c r="BS130" s="407">
        <v>6</v>
      </c>
      <c r="BT130" s="407">
        <v>5</v>
      </c>
      <c r="BU130" s="407">
        <v>6</v>
      </c>
      <c r="BV130" s="407">
        <v>2</v>
      </c>
      <c r="BW130" s="407">
        <v>5</v>
      </c>
      <c r="BX130" s="407">
        <v>0</v>
      </c>
      <c r="BY130" s="407">
        <v>0</v>
      </c>
      <c r="BZ130" s="407">
        <v>0</v>
      </c>
      <c r="CA130" s="407">
        <v>1</v>
      </c>
    </row>
    <row r="131" spans="1:79">
      <c r="A131" s="412" t="s">
        <v>100</v>
      </c>
      <c r="B131" s="413">
        <v>112</v>
      </c>
      <c r="C131" s="407">
        <v>220</v>
      </c>
      <c r="D131" s="407">
        <v>116</v>
      </c>
      <c r="E131" s="407">
        <v>92</v>
      </c>
      <c r="F131" s="407">
        <v>45</v>
      </c>
      <c r="G131" s="407">
        <v>29</v>
      </c>
      <c r="H131" s="407">
        <v>10</v>
      </c>
      <c r="I131" s="407">
        <v>76</v>
      </c>
      <c r="J131" s="407">
        <v>26</v>
      </c>
      <c r="K131" s="407">
        <v>92</v>
      </c>
      <c r="L131" s="407">
        <v>56</v>
      </c>
      <c r="M131" s="407">
        <v>33</v>
      </c>
      <c r="N131" s="407">
        <v>9</v>
      </c>
      <c r="O131" s="407">
        <v>70</v>
      </c>
      <c r="P131" s="407">
        <v>34</v>
      </c>
      <c r="Q131" s="407">
        <v>612</v>
      </c>
      <c r="R131" s="407">
        <v>296</v>
      </c>
      <c r="S131" s="408"/>
      <c r="T131" s="412" t="s">
        <v>100</v>
      </c>
      <c r="U131" s="413">
        <v>112</v>
      </c>
      <c r="V131" s="407">
        <v>21</v>
      </c>
      <c r="W131" s="407">
        <v>12</v>
      </c>
      <c r="X131" s="407">
        <v>2</v>
      </c>
      <c r="Y131" s="407">
        <v>2</v>
      </c>
      <c r="Z131" s="407">
        <v>2</v>
      </c>
      <c r="AA131" s="407">
        <v>0</v>
      </c>
      <c r="AB131" s="407">
        <v>14</v>
      </c>
      <c r="AC131" s="407">
        <v>3</v>
      </c>
      <c r="AD131" s="407">
        <v>13</v>
      </c>
      <c r="AE131" s="407">
        <v>7</v>
      </c>
      <c r="AF131" s="407">
        <v>9</v>
      </c>
      <c r="AG131" s="407">
        <v>2</v>
      </c>
      <c r="AH131" s="407">
        <v>24</v>
      </c>
      <c r="AI131" s="407">
        <v>14</v>
      </c>
      <c r="AJ131" s="407">
        <v>85</v>
      </c>
      <c r="AK131" s="407">
        <v>40</v>
      </c>
      <c r="AL131" s="408"/>
      <c r="AM131" s="412" t="s">
        <v>100</v>
      </c>
      <c r="AN131" s="413">
        <v>112</v>
      </c>
      <c r="AO131" s="407">
        <v>4</v>
      </c>
      <c r="AP131" s="407">
        <v>2</v>
      </c>
      <c r="AQ131" s="407">
        <v>1</v>
      </c>
      <c r="AR131" s="407">
        <v>2</v>
      </c>
      <c r="AS131" s="407">
        <v>2</v>
      </c>
      <c r="AT131" s="407">
        <v>1</v>
      </c>
      <c r="AU131" s="407">
        <v>2</v>
      </c>
      <c r="AV131" s="407">
        <v>14</v>
      </c>
      <c r="AW131" s="407">
        <v>12</v>
      </c>
      <c r="AX131" s="407">
        <v>1</v>
      </c>
      <c r="AY131" s="407">
        <v>13</v>
      </c>
      <c r="AZ131" s="407">
        <v>1</v>
      </c>
      <c r="BA131" s="408"/>
      <c r="BB131" s="412" t="s">
        <v>100</v>
      </c>
      <c r="BC131" s="413">
        <v>112</v>
      </c>
      <c r="BD131" s="407">
        <v>26</v>
      </c>
      <c r="BE131" s="407">
        <v>0</v>
      </c>
      <c r="BF131" s="407">
        <v>0</v>
      </c>
      <c r="BG131" s="407">
        <v>0</v>
      </c>
      <c r="BH131" s="407">
        <v>26</v>
      </c>
      <c r="BI131" s="407">
        <v>13</v>
      </c>
      <c r="BJ131" s="407">
        <v>8</v>
      </c>
      <c r="BK131" s="407">
        <v>2</v>
      </c>
      <c r="BL131" s="408"/>
      <c r="BM131" s="412" t="s">
        <v>100</v>
      </c>
      <c r="BN131" s="413">
        <v>112</v>
      </c>
      <c r="BO131" s="407">
        <v>4</v>
      </c>
      <c r="BP131" s="407">
        <v>3</v>
      </c>
      <c r="BQ131" s="407">
        <v>2</v>
      </c>
      <c r="BR131" s="407">
        <v>3</v>
      </c>
      <c r="BS131" s="407">
        <v>3</v>
      </c>
      <c r="BT131" s="407">
        <v>2</v>
      </c>
      <c r="BU131" s="407">
        <v>3</v>
      </c>
      <c r="BV131" s="407">
        <v>2</v>
      </c>
      <c r="BW131" s="407">
        <v>2</v>
      </c>
      <c r="BX131" s="407">
        <v>0</v>
      </c>
      <c r="BY131" s="407">
        <v>0</v>
      </c>
      <c r="BZ131" s="407">
        <v>1</v>
      </c>
      <c r="CA131" s="407">
        <v>1</v>
      </c>
    </row>
    <row r="132" spans="1:79" s="133" customFormat="1" ht="13.8">
      <c r="A132" s="412" t="s">
        <v>101</v>
      </c>
      <c r="B132" s="413">
        <v>113</v>
      </c>
      <c r="C132" s="407">
        <v>182</v>
      </c>
      <c r="D132" s="407">
        <v>84</v>
      </c>
      <c r="E132" s="407">
        <v>40</v>
      </c>
      <c r="F132" s="407">
        <v>27</v>
      </c>
      <c r="G132" s="407">
        <v>15</v>
      </c>
      <c r="H132" s="407">
        <v>4</v>
      </c>
      <c r="I132" s="407">
        <v>133</v>
      </c>
      <c r="J132" s="407">
        <v>55</v>
      </c>
      <c r="K132" s="407">
        <v>49</v>
      </c>
      <c r="L132" s="407">
        <v>25</v>
      </c>
      <c r="M132" s="407">
        <v>14</v>
      </c>
      <c r="N132" s="407">
        <v>5</v>
      </c>
      <c r="O132" s="407">
        <v>54</v>
      </c>
      <c r="P132" s="407">
        <v>26</v>
      </c>
      <c r="Q132" s="407">
        <v>487</v>
      </c>
      <c r="R132" s="407">
        <v>226</v>
      </c>
      <c r="S132" s="408"/>
      <c r="T132" s="412" t="s">
        <v>101</v>
      </c>
      <c r="U132" s="413">
        <v>113</v>
      </c>
      <c r="V132" s="407">
        <v>16</v>
      </c>
      <c r="W132" s="407">
        <v>7</v>
      </c>
      <c r="X132" s="407">
        <v>7</v>
      </c>
      <c r="Y132" s="407">
        <v>4</v>
      </c>
      <c r="Z132" s="407">
        <v>0</v>
      </c>
      <c r="AA132" s="407">
        <v>0</v>
      </c>
      <c r="AB132" s="407">
        <v>32</v>
      </c>
      <c r="AC132" s="407">
        <v>18</v>
      </c>
      <c r="AD132" s="407">
        <v>15</v>
      </c>
      <c r="AE132" s="407">
        <v>5</v>
      </c>
      <c r="AF132" s="407">
        <v>2</v>
      </c>
      <c r="AG132" s="407">
        <v>1</v>
      </c>
      <c r="AH132" s="407">
        <v>19</v>
      </c>
      <c r="AI132" s="407">
        <v>7</v>
      </c>
      <c r="AJ132" s="407">
        <v>91</v>
      </c>
      <c r="AK132" s="407">
        <v>42</v>
      </c>
      <c r="AL132" s="408"/>
      <c r="AM132" s="412" t="s">
        <v>101</v>
      </c>
      <c r="AN132" s="413">
        <v>113</v>
      </c>
      <c r="AO132" s="407">
        <v>4</v>
      </c>
      <c r="AP132" s="407">
        <v>1</v>
      </c>
      <c r="AQ132" s="407">
        <v>1</v>
      </c>
      <c r="AR132" s="407">
        <v>2</v>
      </c>
      <c r="AS132" s="407">
        <v>2</v>
      </c>
      <c r="AT132" s="407">
        <v>1</v>
      </c>
      <c r="AU132" s="407">
        <v>2</v>
      </c>
      <c r="AV132" s="407">
        <v>13</v>
      </c>
      <c r="AW132" s="407">
        <v>2</v>
      </c>
      <c r="AX132" s="407">
        <v>6</v>
      </c>
      <c r="AY132" s="407">
        <v>8</v>
      </c>
      <c r="AZ132" s="407">
        <v>1</v>
      </c>
      <c r="BA132" s="408"/>
      <c r="BB132" s="412" t="s">
        <v>101</v>
      </c>
      <c r="BC132" s="413">
        <v>113</v>
      </c>
      <c r="BD132" s="407">
        <v>21</v>
      </c>
      <c r="BE132" s="407">
        <v>1</v>
      </c>
      <c r="BF132" s="407">
        <v>0</v>
      </c>
      <c r="BG132" s="407">
        <v>0</v>
      </c>
      <c r="BH132" s="407">
        <v>22</v>
      </c>
      <c r="BI132" s="407">
        <v>14</v>
      </c>
      <c r="BJ132" s="407">
        <v>1</v>
      </c>
      <c r="BK132" s="407">
        <v>7</v>
      </c>
      <c r="BL132" s="408"/>
      <c r="BM132" s="412" t="s">
        <v>101</v>
      </c>
      <c r="BN132" s="413">
        <v>113</v>
      </c>
      <c r="BO132" s="407">
        <v>3</v>
      </c>
      <c r="BP132" s="407">
        <v>4</v>
      </c>
      <c r="BQ132" s="407">
        <v>2</v>
      </c>
      <c r="BR132" s="407">
        <v>3</v>
      </c>
      <c r="BS132" s="407">
        <v>3</v>
      </c>
      <c r="BT132" s="407">
        <v>3</v>
      </c>
      <c r="BU132" s="407">
        <v>3</v>
      </c>
      <c r="BV132" s="407">
        <v>1</v>
      </c>
      <c r="BW132" s="407">
        <v>0</v>
      </c>
      <c r="BX132" s="407">
        <v>0</v>
      </c>
      <c r="BY132" s="407">
        <v>0</v>
      </c>
      <c r="BZ132" s="407">
        <v>0</v>
      </c>
      <c r="CA132" s="407">
        <v>0</v>
      </c>
    </row>
    <row r="133" spans="1:79" s="133" customFormat="1" ht="13.8">
      <c r="A133" s="414" t="s">
        <v>102</v>
      </c>
      <c r="B133" s="413"/>
      <c r="C133" s="407"/>
      <c r="D133" s="407"/>
      <c r="E133" s="407"/>
      <c r="F133" s="407"/>
      <c r="G133" s="407"/>
      <c r="H133" s="407"/>
      <c r="I133" s="407"/>
      <c r="J133" s="407"/>
      <c r="K133" s="407"/>
      <c r="L133" s="407"/>
      <c r="M133" s="407"/>
      <c r="N133" s="407"/>
      <c r="O133" s="407"/>
      <c r="P133" s="407"/>
      <c r="Q133" s="407"/>
      <c r="R133" s="407"/>
      <c r="S133" s="408"/>
      <c r="T133" s="414" t="s">
        <v>102</v>
      </c>
      <c r="U133" s="413"/>
      <c r="V133" s="407"/>
      <c r="W133" s="407"/>
      <c r="X133" s="407"/>
      <c r="Y133" s="407"/>
      <c r="Z133" s="407"/>
      <c r="AA133" s="407"/>
      <c r="AB133" s="407"/>
      <c r="AC133" s="407"/>
      <c r="AD133" s="407"/>
      <c r="AE133" s="407"/>
      <c r="AF133" s="407"/>
      <c r="AG133" s="407"/>
      <c r="AH133" s="407"/>
      <c r="AI133" s="407"/>
      <c r="AJ133" s="407"/>
      <c r="AK133" s="407"/>
      <c r="AL133" s="408"/>
      <c r="AM133" s="414" t="s">
        <v>102</v>
      </c>
      <c r="AN133" s="413"/>
      <c r="AO133" s="407"/>
      <c r="AP133" s="407"/>
      <c r="AQ133" s="407"/>
      <c r="AR133" s="407"/>
      <c r="AS133" s="407"/>
      <c r="AT133" s="407"/>
      <c r="AU133" s="407"/>
      <c r="AV133" s="407"/>
      <c r="AW133" s="407"/>
      <c r="AX133" s="407"/>
      <c r="AY133" s="407"/>
      <c r="AZ133" s="407"/>
      <c r="BA133" s="408"/>
      <c r="BB133" s="414" t="s">
        <v>102</v>
      </c>
      <c r="BC133" s="413"/>
      <c r="BD133" s="407"/>
      <c r="BE133" s="407"/>
      <c r="BF133" s="407"/>
      <c r="BG133" s="407"/>
      <c r="BH133" s="407"/>
      <c r="BI133" s="407"/>
      <c r="BJ133" s="407"/>
      <c r="BK133" s="407"/>
      <c r="BL133" s="408"/>
      <c r="BM133" s="414" t="s">
        <v>102</v>
      </c>
      <c r="BN133" s="413"/>
      <c r="BO133" s="407"/>
      <c r="BP133" s="407"/>
      <c r="BQ133" s="407"/>
      <c r="BR133" s="407"/>
      <c r="BS133" s="407"/>
      <c r="BT133" s="407"/>
      <c r="BU133" s="407"/>
      <c r="BV133" s="407"/>
      <c r="BW133" s="407"/>
      <c r="BX133" s="407"/>
      <c r="BY133" s="407"/>
      <c r="BZ133" s="407"/>
      <c r="CA133" s="407"/>
    </row>
    <row r="134" spans="1:79" s="133" customFormat="1" ht="13.8">
      <c r="A134" s="412" t="s">
        <v>105</v>
      </c>
      <c r="B134" s="413">
        <v>402</v>
      </c>
      <c r="C134" s="407">
        <v>39</v>
      </c>
      <c r="D134" s="407">
        <v>18</v>
      </c>
      <c r="E134" s="407">
        <v>28</v>
      </c>
      <c r="F134" s="407">
        <v>14</v>
      </c>
      <c r="G134" s="407">
        <v>0</v>
      </c>
      <c r="H134" s="407">
        <v>0</v>
      </c>
      <c r="I134" s="407">
        <v>0</v>
      </c>
      <c r="J134" s="407">
        <v>0</v>
      </c>
      <c r="K134" s="407">
        <v>17</v>
      </c>
      <c r="L134" s="407">
        <v>4</v>
      </c>
      <c r="M134" s="407">
        <v>0</v>
      </c>
      <c r="N134" s="407">
        <v>0</v>
      </c>
      <c r="O134" s="407">
        <v>0</v>
      </c>
      <c r="P134" s="407">
        <v>0</v>
      </c>
      <c r="Q134" s="407">
        <v>84</v>
      </c>
      <c r="R134" s="407">
        <v>36</v>
      </c>
      <c r="S134" s="408"/>
      <c r="T134" s="412" t="s">
        <v>105</v>
      </c>
      <c r="U134" s="413">
        <v>402</v>
      </c>
      <c r="V134" s="407">
        <v>13</v>
      </c>
      <c r="W134" s="407">
        <v>4</v>
      </c>
      <c r="X134" s="407">
        <v>4</v>
      </c>
      <c r="Y134" s="407">
        <v>2</v>
      </c>
      <c r="Z134" s="407">
        <v>0</v>
      </c>
      <c r="AA134" s="407">
        <v>0</v>
      </c>
      <c r="AB134" s="407">
        <v>0</v>
      </c>
      <c r="AC134" s="407">
        <v>0</v>
      </c>
      <c r="AD134" s="407">
        <v>7</v>
      </c>
      <c r="AE134" s="407">
        <v>2</v>
      </c>
      <c r="AF134" s="407">
        <v>0</v>
      </c>
      <c r="AG134" s="407">
        <v>0</v>
      </c>
      <c r="AH134" s="407">
        <v>0</v>
      </c>
      <c r="AI134" s="407">
        <v>0</v>
      </c>
      <c r="AJ134" s="407">
        <v>24</v>
      </c>
      <c r="AK134" s="407">
        <v>8</v>
      </c>
      <c r="AL134" s="408"/>
      <c r="AM134" s="412" t="s">
        <v>105</v>
      </c>
      <c r="AN134" s="413">
        <v>402</v>
      </c>
      <c r="AO134" s="407">
        <v>1</v>
      </c>
      <c r="AP134" s="407">
        <v>1</v>
      </c>
      <c r="AQ134" s="407">
        <v>0</v>
      </c>
      <c r="AR134" s="407">
        <v>0</v>
      </c>
      <c r="AS134" s="407">
        <v>1</v>
      </c>
      <c r="AT134" s="407">
        <v>0</v>
      </c>
      <c r="AU134" s="407">
        <v>0</v>
      </c>
      <c r="AV134" s="407">
        <v>3</v>
      </c>
      <c r="AW134" s="407">
        <v>3</v>
      </c>
      <c r="AX134" s="407">
        <v>0</v>
      </c>
      <c r="AY134" s="407">
        <v>3</v>
      </c>
      <c r="AZ134" s="407">
        <v>1</v>
      </c>
      <c r="BA134" s="408"/>
      <c r="BB134" s="412" t="s">
        <v>105</v>
      </c>
      <c r="BC134" s="413">
        <v>402</v>
      </c>
      <c r="BD134" s="407">
        <v>11</v>
      </c>
      <c r="BE134" s="407">
        <v>0</v>
      </c>
      <c r="BF134" s="407">
        <v>0</v>
      </c>
      <c r="BG134" s="407">
        <v>0</v>
      </c>
      <c r="BH134" s="407">
        <v>11</v>
      </c>
      <c r="BI134" s="407">
        <v>6</v>
      </c>
      <c r="BJ134" s="407">
        <v>0</v>
      </c>
      <c r="BK134" s="407">
        <v>3</v>
      </c>
      <c r="BL134" s="408"/>
      <c r="BM134" s="412" t="s">
        <v>105</v>
      </c>
      <c r="BN134" s="413">
        <v>402</v>
      </c>
      <c r="BO134" s="407">
        <v>3</v>
      </c>
      <c r="BP134" s="407">
        <v>1</v>
      </c>
      <c r="BQ134" s="407">
        <v>3</v>
      </c>
      <c r="BR134" s="407">
        <v>1</v>
      </c>
      <c r="BS134" s="407">
        <v>0</v>
      </c>
      <c r="BT134" s="407">
        <v>1</v>
      </c>
      <c r="BU134" s="407">
        <v>1</v>
      </c>
      <c r="BV134" s="407">
        <v>1</v>
      </c>
      <c r="BW134" s="407">
        <v>0</v>
      </c>
      <c r="BX134" s="407">
        <v>0</v>
      </c>
      <c r="BY134" s="407">
        <v>0</v>
      </c>
      <c r="BZ134" s="407">
        <v>0</v>
      </c>
      <c r="CA134" s="407">
        <v>0</v>
      </c>
    </row>
    <row r="135" spans="1:79" s="133" customFormat="1" ht="13.8">
      <c r="A135" s="415" t="s">
        <v>106</v>
      </c>
      <c r="B135" s="416">
        <v>421</v>
      </c>
      <c r="C135" s="417">
        <v>135</v>
      </c>
      <c r="D135" s="417">
        <v>44</v>
      </c>
      <c r="E135" s="417">
        <v>43</v>
      </c>
      <c r="F135" s="417">
        <v>25</v>
      </c>
      <c r="G135" s="417">
        <v>0</v>
      </c>
      <c r="H135" s="417">
        <v>0</v>
      </c>
      <c r="I135" s="417">
        <v>50</v>
      </c>
      <c r="J135" s="417">
        <v>14</v>
      </c>
      <c r="K135" s="417">
        <v>35</v>
      </c>
      <c r="L135" s="417">
        <v>11</v>
      </c>
      <c r="M135" s="417">
        <v>0</v>
      </c>
      <c r="N135" s="417">
        <v>0</v>
      </c>
      <c r="O135" s="417">
        <v>39</v>
      </c>
      <c r="P135" s="417">
        <v>12</v>
      </c>
      <c r="Q135" s="417">
        <v>302</v>
      </c>
      <c r="R135" s="417">
        <v>106</v>
      </c>
      <c r="S135" s="408"/>
      <c r="T135" s="415" t="s">
        <v>106</v>
      </c>
      <c r="U135" s="416">
        <v>421</v>
      </c>
      <c r="V135" s="417">
        <v>6</v>
      </c>
      <c r="W135" s="417">
        <v>4</v>
      </c>
      <c r="X135" s="417">
        <v>2</v>
      </c>
      <c r="Y135" s="417">
        <v>1</v>
      </c>
      <c r="Z135" s="417">
        <v>0</v>
      </c>
      <c r="AA135" s="417">
        <v>0</v>
      </c>
      <c r="AB135" s="417">
        <v>0</v>
      </c>
      <c r="AC135" s="417">
        <v>0</v>
      </c>
      <c r="AD135" s="417">
        <v>1</v>
      </c>
      <c r="AE135" s="417">
        <v>1</v>
      </c>
      <c r="AF135" s="417">
        <v>0</v>
      </c>
      <c r="AG135" s="417">
        <v>0</v>
      </c>
      <c r="AH135" s="417">
        <v>2</v>
      </c>
      <c r="AI135" s="417">
        <v>1</v>
      </c>
      <c r="AJ135" s="417">
        <v>11</v>
      </c>
      <c r="AK135" s="417">
        <v>7</v>
      </c>
      <c r="AL135" s="408"/>
      <c r="AM135" s="415" t="s">
        <v>106</v>
      </c>
      <c r="AN135" s="416">
        <v>421</v>
      </c>
      <c r="AO135" s="417">
        <v>3</v>
      </c>
      <c r="AP135" s="417">
        <v>1</v>
      </c>
      <c r="AQ135" s="417">
        <v>0</v>
      </c>
      <c r="AR135" s="417">
        <v>1</v>
      </c>
      <c r="AS135" s="417">
        <v>1</v>
      </c>
      <c r="AT135" s="417">
        <v>0</v>
      </c>
      <c r="AU135" s="417">
        <v>1</v>
      </c>
      <c r="AV135" s="417">
        <v>7</v>
      </c>
      <c r="AW135" s="417">
        <v>7</v>
      </c>
      <c r="AX135" s="417">
        <v>0</v>
      </c>
      <c r="AY135" s="417">
        <v>7</v>
      </c>
      <c r="AZ135" s="417">
        <v>1</v>
      </c>
      <c r="BA135" s="408"/>
      <c r="BB135" s="415" t="s">
        <v>106</v>
      </c>
      <c r="BC135" s="416">
        <v>421</v>
      </c>
      <c r="BD135" s="417">
        <v>12</v>
      </c>
      <c r="BE135" s="417">
        <v>1</v>
      </c>
      <c r="BF135" s="417">
        <v>0</v>
      </c>
      <c r="BG135" s="417">
        <v>0</v>
      </c>
      <c r="BH135" s="417">
        <v>13</v>
      </c>
      <c r="BI135" s="417">
        <v>5</v>
      </c>
      <c r="BJ135" s="417">
        <v>0</v>
      </c>
      <c r="BK135" s="417">
        <v>6</v>
      </c>
      <c r="BL135" s="408"/>
      <c r="BM135" s="415" t="s">
        <v>106</v>
      </c>
      <c r="BN135" s="416">
        <v>421</v>
      </c>
      <c r="BO135" s="417">
        <v>2</v>
      </c>
      <c r="BP135" s="417">
        <v>2</v>
      </c>
      <c r="BQ135" s="417">
        <v>1</v>
      </c>
      <c r="BR135" s="417">
        <v>1</v>
      </c>
      <c r="BS135" s="417">
        <v>1</v>
      </c>
      <c r="BT135" s="417">
        <v>1</v>
      </c>
      <c r="BU135" s="417">
        <v>3</v>
      </c>
      <c r="BV135" s="417">
        <v>1</v>
      </c>
      <c r="BW135" s="417">
        <v>1</v>
      </c>
      <c r="BX135" s="417">
        <v>0</v>
      </c>
      <c r="BY135" s="417">
        <v>0</v>
      </c>
      <c r="BZ135" s="417">
        <v>0</v>
      </c>
      <c r="CA135" s="417">
        <v>0</v>
      </c>
    </row>
    <row r="136" spans="1:79" s="133" customFormat="1">
      <c r="A136" s="1550" t="s">
        <v>596</v>
      </c>
      <c r="B136" s="1550"/>
      <c r="C136" s="1550"/>
      <c r="D136" s="1550"/>
      <c r="E136" s="1550"/>
      <c r="F136" s="1550"/>
      <c r="G136" s="1550"/>
      <c r="H136" s="1550"/>
      <c r="I136" s="1550"/>
      <c r="J136" s="1550"/>
      <c r="K136" s="1550"/>
      <c r="L136" s="1550"/>
      <c r="M136" s="1550"/>
      <c r="N136" s="1550"/>
      <c r="O136" s="1550"/>
      <c r="P136" s="1550"/>
      <c r="Q136" s="1550"/>
      <c r="R136" s="1550"/>
      <c r="S136" s="402"/>
      <c r="T136" s="1550" t="s">
        <v>601</v>
      </c>
      <c r="U136" s="1550"/>
      <c r="V136" s="1550"/>
      <c r="W136" s="1550"/>
      <c r="X136" s="1550"/>
      <c r="Y136" s="1550"/>
      <c r="Z136" s="1550"/>
      <c r="AA136" s="1550"/>
      <c r="AB136" s="1550"/>
      <c r="AC136" s="1550"/>
      <c r="AD136" s="1550"/>
      <c r="AE136" s="1550"/>
      <c r="AF136" s="1550"/>
      <c r="AG136" s="1550"/>
      <c r="AH136" s="1550"/>
      <c r="AI136" s="1550"/>
      <c r="AJ136" s="1550"/>
      <c r="AK136" s="1550"/>
      <c r="AL136" s="402"/>
      <c r="AM136" s="1550" t="s">
        <v>771</v>
      </c>
      <c r="AN136" s="1550"/>
      <c r="AO136" s="1550"/>
      <c r="AP136" s="1550"/>
      <c r="AQ136" s="1550"/>
      <c r="AR136" s="1550"/>
      <c r="AS136" s="1550"/>
      <c r="AT136" s="1550"/>
      <c r="AU136" s="1550"/>
      <c r="AV136" s="1550"/>
      <c r="AW136" s="1550"/>
      <c r="AX136" s="1550"/>
      <c r="AY136" s="1550"/>
      <c r="AZ136" s="1550"/>
      <c r="BA136" s="402"/>
      <c r="BB136" s="1550" t="s">
        <v>606</v>
      </c>
      <c r="BC136" s="1550"/>
      <c r="BD136" s="1550"/>
      <c r="BE136" s="1550"/>
      <c r="BF136" s="1550"/>
      <c r="BG136" s="1550"/>
      <c r="BH136" s="1550"/>
      <c r="BI136" s="1550"/>
      <c r="BJ136" s="1550"/>
      <c r="BK136" s="1550"/>
      <c r="BL136" s="394"/>
      <c r="BM136" s="1550" t="s">
        <v>611</v>
      </c>
      <c r="BN136" s="1550"/>
      <c r="BO136" s="1550"/>
      <c r="BP136" s="1550"/>
      <c r="BQ136" s="1550"/>
      <c r="BR136" s="1550"/>
      <c r="BS136" s="1550"/>
      <c r="BT136" s="1550"/>
      <c r="BU136" s="1550"/>
      <c r="BV136" s="1550"/>
      <c r="BW136" s="1550"/>
      <c r="BX136" s="1550"/>
      <c r="BY136" s="1550"/>
      <c r="BZ136" s="1550"/>
      <c r="CA136" s="1550"/>
    </row>
    <row r="137" spans="1:79" s="133" customFormat="1">
      <c r="A137" s="403" t="s">
        <v>227</v>
      </c>
      <c r="B137" s="396"/>
      <c r="C137" s="396"/>
      <c r="D137" s="396"/>
      <c r="E137" s="396"/>
      <c r="F137" s="396"/>
      <c r="G137" s="396"/>
      <c r="H137" s="396"/>
      <c r="I137" s="396"/>
      <c r="J137" s="396"/>
      <c r="K137" s="396"/>
      <c r="L137" s="396"/>
      <c r="M137" s="404"/>
      <c r="N137" s="404"/>
      <c r="O137" s="404"/>
      <c r="P137" s="404"/>
      <c r="Q137" s="404"/>
      <c r="R137" s="404"/>
      <c r="S137" s="402"/>
      <c r="T137" s="403" t="s">
        <v>227</v>
      </c>
      <c r="U137" s="396"/>
      <c r="V137" s="396"/>
      <c r="W137" s="396"/>
      <c r="X137" s="396"/>
      <c r="Y137" s="396"/>
      <c r="Z137" s="396"/>
      <c r="AA137" s="396"/>
      <c r="AB137" s="396"/>
      <c r="AC137" s="396"/>
      <c r="AD137" s="396"/>
      <c r="AE137" s="396"/>
      <c r="AF137" s="404"/>
      <c r="AG137" s="404"/>
      <c r="AH137" s="404"/>
      <c r="AI137" s="404"/>
      <c r="AJ137" s="404"/>
      <c r="AK137" s="404"/>
      <c r="AL137" s="402"/>
      <c r="AM137" s="403" t="s">
        <v>227</v>
      </c>
      <c r="AN137" s="396"/>
      <c r="AO137" s="396"/>
      <c r="AP137" s="396"/>
      <c r="AQ137" s="396"/>
      <c r="AR137" s="396"/>
      <c r="AS137" s="396"/>
      <c r="AT137" s="396"/>
      <c r="AU137" s="396"/>
      <c r="AV137" s="396"/>
      <c r="AW137" s="396"/>
      <c r="AX137" s="396"/>
      <c r="AY137" s="404"/>
      <c r="AZ137" s="404"/>
      <c r="BA137" s="405"/>
      <c r="BB137" s="403" t="s">
        <v>227</v>
      </c>
      <c r="BC137" s="404"/>
      <c r="BD137" s="404"/>
      <c r="BE137" s="404"/>
      <c r="BF137" s="404"/>
      <c r="BG137" s="404"/>
      <c r="BH137" s="404"/>
      <c r="BI137" s="404"/>
      <c r="BJ137" s="404"/>
      <c r="BK137" s="404"/>
      <c r="BL137" s="402"/>
      <c r="BM137" s="403" t="s">
        <v>227</v>
      </c>
      <c r="BN137" s="403"/>
      <c r="BO137" s="403"/>
      <c r="BP137" s="403"/>
      <c r="BQ137" s="403"/>
      <c r="BR137" s="403"/>
      <c r="BS137" s="403"/>
      <c r="BT137" s="403"/>
      <c r="BU137" s="403"/>
      <c r="BV137" s="403"/>
      <c r="BW137" s="403"/>
      <c r="BX137" s="403"/>
      <c r="BY137" s="403"/>
      <c r="BZ137" s="403"/>
      <c r="CA137" s="403"/>
    </row>
    <row r="138" spans="1:79" s="133" customFormat="1">
      <c r="A138" s="578"/>
      <c r="B138" s="564"/>
      <c r="C138" s="564"/>
      <c r="D138" s="564"/>
      <c r="E138" s="564"/>
      <c r="F138" s="564"/>
      <c r="G138" s="564"/>
      <c r="H138" s="564"/>
      <c r="I138" s="564"/>
      <c r="J138" s="564"/>
      <c r="K138" s="564"/>
      <c r="L138" s="564"/>
      <c r="M138" s="404"/>
      <c r="N138" s="404"/>
      <c r="O138" s="404"/>
      <c r="P138" s="404"/>
      <c r="Q138" s="404"/>
      <c r="R138" s="404"/>
      <c r="S138" s="402"/>
      <c r="T138" s="578"/>
      <c r="U138" s="564"/>
      <c r="V138" s="564"/>
      <c r="W138" s="564"/>
      <c r="X138" s="564"/>
      <c r="Y138" s="564"/>
      <c r="Z138" s="564"/>
      <c r="AA138" s="564"/>
      <c r="AB138" s="564"/>
      <c r="AC138" s="564"/>
      <c r="AD138" s="564"/>
      <c r="AE138" s="564"/>
      <c r="AF138" s="404"/>
      <c r="AG138" s="404"/>
      <c r="AH138" s="404"/>
      <c r="AI138" s="404"/>
      <c r="AJ138" s="404"/>
      <c r="AK138" s="404"/>
      <c r="AL138" s="402"/>
      <c r="AM138" s="578"/>
      <c r="AN138" s="564"/>
      <c r="AO138" s="564"/>
      <c r="AP138" s="564"/>
      <c r="AQ138" s="564"/>
      <c r="AR138" s="564"/>
      <c r="AS138" s="564"/>
      <c r="AT138" s="564"/>
      <c r="AU138" s="564"/>
      <c r="AV138" s="564"/>
      <c r="AW138" s="564"/>
      <c r="AX138" s="564"/>
      <c r="AY138" s="404"/>
      <c r="AZ138" s="404"/>
      <c r="BA138" s="405"/>
      <c r="BB138" s="578"/>
      <c r="BC138" s="404"/>
      <c r="BD138" s="404"/>
      <c r="BE138" s="404"/>
      <c r="BF138" s="404"/>
      <c r="BG138" s="404"/>
      <c r="BH138" s="404"/>
      <c r="BI138" s="404"/>
      <c r="BJ138" s="404"/>
      <c r="BK138" s="404"/>
      <c r="BL138" s="402"/>
      <c r="BM138" s="578"/>
      <c r="BN138" s="578"/>
      <c r="BO138" s="578"/>
      <c r="BP138" s="578"/>
      <c r="BQ138" s="578"/>
      <c r="BR138" s="578"/>
      <c r="BS138" s="578"/>
      <c r="BT138" s="578"/>
      <c r="BU138" s="578"/>
      <c r="BV138" s="578"/>
      <c r="BW138" s="578"/>
      <c r="BX138" s="578"/>
      <c r="BY138" s="578"/>
      <c r="BZ138" s="578"/>
      <c r="CA138" s="578"/>
    </row>
    <row r="139" spans="1:79" s="1003" customFormat="1" ht="11.25" customHeight="1">
      <c r="A139" s="1578" t="s">
        <v>6</v>
      </c>
      <c r="B139" s="1512" t="s">
        <v>7</v>
      </c>
      <c r="C139" s="1581" t="s">
        <v>181</v>
      </c>
      <c r="D139" s="1581"/>
      <c r="E139" s="1581" t="s">
        <v>182</v>
      </c>
      <c r="F139" s="1581"/>
      <c r="G139" s="1581" t="s">
        <v>183</v>
      </c>
      <c r="H139" s="1581"/>
      <c r="I139" s="1506" t="s">
        <v>184</v>
      </c>
      <c r="J139" s="1507"/>
      <c r="K139" s="1506" t="s">
        <v>180</v>
      </c>
      <c r="L139" s="1507"/>
      <c r="M139" s="1506" t="s">
        <v>179</v>
      </c>
      <c r="N139" s="1507"/>
      <c r="O139" s="1506" t="s">
        <v>178</v>
      </c>
      <c r="P139" s="1507"/>
      <c r="Q139" s="1506" t="s">
        <v>142</v>
      </c>
      <c r="R139" s="1507"/>
      <c r="S139" s="1582"/>
      <c r="T139" s="1578" t="s">
        <v>6</v>
      </c>
      <c r="U139" s="1538" t="s">
        <v>7</v>
      </c>
      <c r="V139" s="1506" t="s">
        <v>181</v>
      </c>
      <c r="W139" s="1507"/>
      <c r="X139" s="1506" t="s">
        <v>182</v>
      </c>
      <c r="Y139" s="1507"/>
      <c r="Z139" s="1506" t="s">
        <v>183</v>
      </c>
      <c r="AA139" s="1507"/>
      <c r="AB139" s="1506" t="s">
        <v>184</v>
      </c>
      <c r="AC139" s="1507"/>
      <c r="AD139" s="1506" t="s">
        <v>180</v>
      </c>
      <c r="AE139" s="1507"/>
      <c r="AF139" s="1506" t="s">
        <v>179</v>
      </c>
      <c r="AG139" s="1507"/>
      <c r="AH139" s="1506" t="s">
        <v>178</v>
      </c>
      <c r="AI139" s="1507"/>
      <c r="AJ139" s="1581" t="s">
        <v>142</v>
      </c>
      <c r="AK139" s="1581"/>
      <c r="AL139" s="1583"/>
      <c r="AM139" s="1580" t="s">
        <v>6</v>
      </c>
      <c r="AN139" s="1512" t="s">
        <v>7</v>
      </c>
      <c r="AO139" s="1581" t="s">
        <v>412</v>
      </c>
      <c r="AP139" s="1581"/>
      <c r="AQ139" s="1581"/>
      <c r="AR139" s="1581"/>
      <c r="AS139" s="1581"/>
      <c r="AT139" s="1581"/>
      <c r="AU139" s="1581"/>
      <c r="AV139" s="1581"/>
      <c r="AW139" s="1581" t="s">
        <v>141</v>
      </c>
      <c r="AX139" s="1581"/>
      <c r="AY139" s="1581"/>
      <c r="AZ139" s="1587" t="s">
        <v>153</v>
      </c>
      <c r="BA139" s="1583"/>
      <c r="BB139" s="1580" t="s">
        <v>6</v>
      </c>
      <c r="BC139" s="1512" t="s">
        <v>7</v>
      </c>
      <c r="BD139" s="1589" t="s">
        <v>166</v>
      </c>
      <c r="BE139" s="1589"/>
      <c r="BF139" s="1589"/>
      <c r="BG139" s="1589"/>
      <c r="BH139" s="1589"/>
      <c r="BI139" s="1589"/>
      <c r="BJ139" s="1589" t="s">
        <v>167</v>
      </c>
      <c r="BK139" s="1589"/>
      <c r="BL139" s="1583"/>
      <c r="BM139" s="1580" t="s">
        <v>6</v>
      </c>
      <c r="BN139" s="1512" t="s">
        <v>7</v>
      </c>
      <c r="BO139" s="1584" t="s">
        <v>745</v>
      </c>
      <c r="BP139" s="1585"/>
      <c r="BQ139" s="1585"/>
      <c r="BR139" s="1585"/>
      <c r="BS139" s="1585"/>
      <c r="BT139" s="1585"/>
      <c r="BU139" s="1585"/>
      <c r="BV139" s="1585"/>
      <c r="BW139" s="1585"/>
      <c r="BX139" s="1585"/>
      <c r="BY139" s="1585"/>
      <c r="BZ139" s="1585"/>
      <c r="CA139" s="1586"/>
    </row>
    <row r="140" spans="1:79" s="1003" customFormat="1" ht="20.399999999999999">
      <c r="A140" s="1579"/>
      <c r="B140" s="1513"/>
      <c r="C140" s="463" t="s">
        <v>395</v>
      </c>
      <c r="D140" s="463" t="s">
        <v>396</v>
      </c>
      <c r="E140" s="463" t="s">
        <v>395</v>
      </c>
      <c r="F140" s="463" t="s">
        <v>396</v>
      </c>
      <c r="G140" s="463" t="s">
        <v>395</v>
      </c>
      <c r="H140" s="463" t="s">
        <v>396</v>
      </c>
      <c r="I140" s="463" t="s">
        <v>395</v>
      </c>
      <c r="J140" s="463" t="s">
        <v>396</v>
      </c>
      <c r="K140" s="463" t="s">
        <v>395</v>
      </c>
      <c r="L140" s="463" t="s">
        <v>396</v>
      </c>
      <c r="M140" s="463" t="s">
        <v>395</v>
      </c>
      <c r="N140" s="463" t="s">
        <v>396</v>
      </c>
      <c r="O140" s="463" t="s">
        <v>395</v>
      </c>
      <c r="P140" s="463" t="s">
        <v>396</v>
      </c>
      <c r="Q140" s="463" t="s">
        <v>395</v>
      </c>
      <c r="R140" s="463" t="s">
        <v>396</v>
      </c>
      <c r="S140" s="1582"/>
      <c r="T140" s="1579"/>
      <c r="U140" s="1513"/>
      <c r="V140" s="463" t="s">
        <v>395</v>
      </c>
      <c r="W140" s="463" t="s">
        <v>396</v>
      </c>
      <c r="X140" s="463" t="s">
        <v>395</v>
      </c>
      <c r="Y140" s="463" t="s">
        <v>396</v>
      </c>
      <c r="Z140" s="463" t="s">
        <v>395</v>
      </c>
      <c r="AA140" s="463" t="s">
        <v>396</v>
      </c>
      <c r="AB140" s="463" t="s">
        <v>395</v>
      </c>
      <c r="AC140" s="463" t="s">
        <v>396</v>
      </c>
      <c r="AD140" s="463" t="s">
        <v>395</v>
      </c>
      <c r="AE140" s="463" t="s">
        <v>396</v>
      </c>
      <c r="AF140" s="463" t="s">
        <v>395</v>
      </c>
      <c r="AG140" s="463" t="s">
        <v>396</v>
      </c>
      <c r="AH140" s="463" t="s">
        <v>395</v>
      </c>
      <c r="AI140" s="463" t="s">
        <v>396</v>
      </c>
      <c r="AJ140" s="463" t="s">
        <v>395</v>
      </c>
      <c r="AK140" s="463" t="s">
        <v>396</v>
      </c>
      <c r="AL140" s="1583"/>
      <c r="AM140" s="1579"/>
      <c r="AN140" s="1513"/>
      <c r="AO140" s="463" t="s">
        <v>181</v>
      </c>
      <c r="AP140" s="463" t="s">
        <v>182</v>
      </c>
      <c r="AQ140" s="463" t="s">
        <v>183</v>
      </c>
      <c r="AR140" s="463" t="s">
        <v>184</v>
      </c>
      <c r="AS140" s="463" t="s">
        <v>185</v>
      </c>
      <c r="AT140" s="463" t="s">
        <v>186</v>
      </c>
      <c r="AU140" s="463" t="s">
        <v>187</v>
      </c>
      <c r="AV140" s="463" t="s">
        <v>142</v>
      </c>
      <c r="AW140" s="463" t="s">
        <v>733</v>
      </c>
      <c r="AX140" s="463" t="s">
        <v>734</v>
      </c>
      <c r="AY140" s="463" t="s">
        <v>142</v>
      </c>
      <c r="AZ140" s="1588"/>
      <c r="BA140" s="1583"/>
      <c r="BB140" s="1579"/>
      <c r="BC140" s="1513"/>
      <c r="BD140" s="463" t="s">
        <v>147</v>
      </c>
      <c r="BE140" s="463" t="s">
        <v>200</v>
      </c>
      <c r="BF140" s="472" t="s">
        <v>172</v>
      </c>
      <c r="BG140" s="472" t="s">
        <v>144</v>
      </c>
      <c r="BH140" s="472" t="s">
        <v>142</v>
      </c>
      <c r="BI140" s="472" t="s">
        <v>151</v>
      </c>
      <c r="BJ140" s="472" t="s">
        <v>735</v>
      </c>
      <c r="BK140" s="472" t="s">
        <v>145</v>
      </c>
      <c r="BL140" s="1583"/>
      <c r="BM140" s="1579"/>
      <c r="BN140" s="1513"/>
      <c r="BO140" s="406" t="s">
        <v>189</v>
      </c>
      <c r="BP140" s="406" t="s">
        <v>188</v>
      </c>
      <c r="BQ140" s="406" t="s">
        <v>191</v>
      </c>
      <c r="BR140" s="406" t="s">
        <v>190</v>
      </c>
      <c r="BS140" s="406" t="s">
        <v>192</v>
      </c>
      <c r="BT140" s="406" t="s">
        <v>193</v>
      </c>
      <c r="BU140" s="406" t="s">
        <v>194</v>
      </c>
      <c r="BV140" s="406" t="s">
        <v>195</v>
      </c>
      <c r="BW140" s="406" t="s">
        <v>165</v>
      </c>
      <c r="BX140" s="406" t="s">
        <v>196</v>
      </c>
      <c r="BY140" s="406" t="s">
        <v>197</v>
      </c>
      <c r="BZ140" s="406" t="s">
        <v>198</v>
      </c>
      <c r="CA140" s="472" t="s">
        <v>199</v>
      </c>
    </row>
    <row r="141" spans="1:79" s="133" customFormat="1" ht="13.8">
      <c r="A141" s="410" t="s">
        <v>108</v>
      </c>
      <c r="B141" s="411"/>
      <c r="C141" s="409"/>
      <c r="D141" s="409"/>
      <c r="E141" s="409"/>
      <c r="F141" s="409"/>
      <c r="G141" s="409"/>
      <c r="H141" s="409"/>
      <c r="I141" s="409"/>
      <c r="J141" s="409"/>
      <c r="K141" s="409"/>
      <c r="L141" s="409"/>
      <c r="M141" s="409"/>
      <c r="N141" s="409"/>
      <c r="O141" s="409"/>
      <c r="P141" s="409"/>
      <c r="Q141" s="409"/>
      <c r="R141" s="409"/>
      <c r="S141" s="408"/>
      <c r="T141" s="410" t="s">
        <v>108</v>
      </c>
      <c r="U141" s="411"/>
      <c r="V141" s="409"/>
      <c r="W141" s="409"/>
      <c r="X141" s="409"/>
      <c r="Y141" s="409"/>
      <c r="Z141" s="409"/>
      <c r="AA141" s="409"/>
      <c r="AB141" s="409"/>
      <c r="AC141" s="409"/>
      <c r="AD141" s="409"/>
      <c r="AE141" s="409"/>
      <c r="AF141" s="409"/>
      <c r="AG141" s="409"/>
      <c r="AH141" s="409"/>
      <c r="AI141" s="409"/>
      <c r="AJ141" s="409"/>
      <c r="AK141" s="409"/>
      <c r="AL141" s="408"/>
      <c r="AM141" s="410" t="s">
        <v>108</v>
      </c>
      <c r="AN141" s="411"/>
      <c r="AO141" s="409"/>
      <c r="AP141" s="409"/>
      <c r="AQ141" s="409"/>
      <c r="AR141" s="409"/>
      <c r="AS141" s="409"/>
      <c r="AT141" s="409"/>
      <c r="AU141" s="409"/>
      <c r="AV141" s="409"/>
      <c r="AW141" s="409"/>
      <c r="AX141" s="409"/>
      <c r="AY141" s="409"/>
      <c r="AZ141" s="409"/>
      <c r="BA141" s="408"/>
      <c r="BB141" s="410" t="s">
        <v>108</v>
      </c>
      <c r="BC141" s="411"/>
      <c r="BD141" s="409"/>
      <c r="BE141" s="409"/>
      <c r="BF141" s="409"/>
      <c r="BG141" s="409"/>
      <c r="BH141" s="409"/>
      <c r="BI141" s="409"/>
      <c r="BJ141" s="409"/>
      <c r="BK141" s="409"/>
      <c r="BL141" s="408"/>
      <c r="BM141" s="410" t="s">
        <v>108</v>
      </c>
      <c r="BN141" s="411"/>
      <c r="BO141" s="409"/>
      <c r="BP141" s="409"/>
      <c r="BQ141" s="409"/>
      <c r="BR141" s="409"/>
      <c r="BS141" s="409"/>
      <c r="BT141" s="409"/>
      <c r="BU141" s="409"/>
      <c r="BV141" s="409"/>
      <c r="BW141" s="409"/>
      <c r="BX141" s="409"/>
      <c r="BY141" s="409"/>
      <c r="BZ141" s="409"/>
      <c r="CA141" s="409"/>
    </row>
    <row r="142" spans="1:79" s="133" customFormat="1" ht="13.8">
      <c r="A142" s="412" t="s">
        <v>109</v>
      </c>
      <c r="B142" s="413">
        <v>510</v>
      </c>
      <c r="C142" s="407">
        <v>222</v>
      </c>
      <c r="D142" s="407">
        <v>87</v>
      </c>
      <c r="E142" s="407">
        <v>124</v>
      </c>
      <c r="F142" s="407">
        <v>65</v>
      </c>
      <c r="G142" s="407">
        <v>0</v>
      </c>
      <c r="H142" s="407">
        <v>0</v>
      </c>
      <c r="I142" s="407">
        <v>62</v>
      </c>
      <c r="J142" s="407">
        <v>19</v>
      </c>
      <c r="K142" s="407">
        <v>120</v>
      </c>
      <c r="L142" s="407">
        <v>55</v>
      </c>
      <c r="M142" s="407">
        <v>0</v>
      </c>
      <c r="N142" s="407">
        <v>0</v>
      </c>
      <c r="O142" s="407">
        <v>30</v>
      </c>
      <c r="P142" s="407">
        <v>2</v>
      </c>
      <c r="Q142" s="407">
        <v>558</v>
      </c>
      <c r="R142" s="407">
        <v>228</v>
      </c>
      <c r="S142" s="408"/>
      <c r="T142" s="412" t="s">
        <v>109</v>
      </c>
      <c r="U142" s="413">
        <v>510</v>
      </c>
      <c r="V142" s="407">
        <v>66</v>
      </c>
      <c r="W142" s="407">
        <v>30</v>
      </c>
      <c r="X142" s="407">
        <v>61</v>
      </c>
      <c r="Y142" s="407">
        <v>34</v>
      </c>
      <c r="Z142" s="407">
        <v>0</v>
      </c>
      <c r="AA142" s="407">
        <v>0</v>
      </c>
      <c r="AB142" s="407">
        <v>27</v>
      </c>
      <c r="AC142" s="407">
        <v>3</v>
      </c>
      <c r="AD142" s="407">
        <v>59</v>
      </c>
      <c r="AE142" s="407">
        <v>26</v>
      </c>
      <c r="AF142" s="407">
        <v>0</v>
      </c>
      <c r="AG142" s="407">
        <v>0</v>
      </c>
      <c r="AH142" s="407">
        <v>8</v>
      </c>
      <c r="AI142" s="407">
        <v>0</v>
      </c>
      <c r="AJ142" s="407">
        <v>221</v>
      </c>
      <c r="AK142" s="407">
        <v>93</v>
      </c>
      <c r="AL142" s="408"/>
      <c r="AM142" s="412" t="s">
        <v>109</v>
      </c>
      <c r="AN142" s="413">
        <v>510</v>
      </c>
      <c r="AO142" s="407">
        <v>4</v>
      </c>
      <c r="AP142" s="407">
        <v>2</v>
      </c>
      <c r="AQ142" s="407">
        <v>0</v>
      </c>
      <c r="AR142" s="407">
        <v>1</v>
      </c>
      <c r="AS142" s="407">
        <v>2</v>
      </c>
      <c r="AT142" s="407">
        <v>0</v>
      </c>
      <c r="AU142" s="407">
        <v>1</v>
      </c>
      <c r="AV142" s="407">
        <v>10</v>
      </c>
      <c r="AW142" s="407">
        <v>11</v>
      </c>
      <c r="AX142" s="407">
        <v>0</v>
      </c>
      <c r="AY142" s="407">
        <v>11</v>
      </c>
      <c r="AZ142" s="407">
        <v>1</v>
      </c>
      <c r="BA142" s="408"/>
      <c r="BB142" s="412" t="s">
        <v>109</v>
      </c>
      <c r="BC142" s="413">
        <v>510</v>
      </c>
      <c r="BD142" s="407">
        <v>14</v>
      </c>
      <c r="BE142" s="407">
        <v>0</v>
      </c>
      <c r="BF142" s="407">
        <v>2</v>
      </c>
      <c r="BG142" s="407">
        <v>0</v>
      </c>
      <c r="BH142" s="407">
        <v>16</v>
      </c>
      <c r="BI142" s="407">
        <v>6</v>
      </c>
      <c r="BJ142" s="407">
        <v>14</v>
      </c>
      <c r="BK142" s="407">
        <v>2</v>
      </c>
      <c r="BL142" s="408"/>
      <c r="BM142" s="412" t="s">
        <v>109</v>
      </c>
      <c r="BN142" s="413">
        <v>510</v>
      </c>
      <c r="BO142" s="407">
        <v>2</v>
      </c>
      <c r="BP142" s="407">
        <v>2</v>
      </c>
      <c r="BQ142" s="407">
        <v>1</v>
      </c>
      <c r="BR142" s="407">
        <v>2</v>
      </c>
      <c r="BS142" s="407">
        <v>3</v>
      </c>
      <c r="BT142" s="407">
        <v>2</v>
      </c>
      <c r="BU142" s="407">
        <v>3</v>
      </c>
      <c r="BV142" s="407">
        <v>1</v>
      </c>
      <c r="BW142" s="407">
        <v>2</v>
      </c>
      <c r="BX142" s="407">
        <v>0</v>
      </c>
      <c r="BY142" s="407">
        <v>0</v>
      </c>
      <c r="BZ142" s="407">
        <v>0</v>
      </c>
      <c r="CA142" s="407">
        <v>0</v>
      </c>
    </row>
    <row r="143" spans="1:79" s="133" customFormat="1" ht="13.8">
      <c r="A143" s="412" t="s">
        <v>110</v>
      </c>
      <c r="B143" s="413">
        <v>509</v>
      </c>
      <c r="C143" s="407">
        <v>125</v>
      </c>
      <c r="D143" s="407">
        <v>55</v>
      </c>
      <c r="E143" s="407">
        <v>25</v>
      </c>
      <c r="F143" s="407">
        <v>14</v>
      </c>
      <c r="G143" s="407">
        <v>0</v>
      </c>
      <c r="H143" s="407">
        <v>0</v>
      </c>
      <c r="I143" s="407">
        <v>34</v>
      </c>
      <c r="J143" s="407">
        <v>7</v>
      </c>
      <c r="K143" s="407">
        <v>49</v>
      </c>
      <c r="L143" s="407">
        <v>14</v>
      </c>
      <c r="M143" s="407">
        <v>0</v>
      </c>
      <c r="N143" s="407">
        <v>0</v>
      </c>
      <c r="O143" s="407">
        <v>18</v>
      </c>
      <c r="P143" s="407">
        <v>1</v>
      </c>
      <c r="Q143" s="407">
        <v>251</v>
      </c>
      <c r="R143" s="407">
        <v>91</v>
      </c>
      <c r="S143" s="408"/>
      <c r="T143" s="412" t="s">
        <v>110</v>
      </c>
      <c r="U143" s="413">
        <v>509</v>
      </c>
      <c r="V143" s="407">
        <v>4</v>
      </c>
      <c r="W143" s="407">
        <v>1</v>
      </c>
      <c r="X143" s="407">
        <v>1</v>
      </c>
      <c r="Y143" s="407">
        <v>0</v>
      </c>
      <c r="Z143" s="407">
        <v>0</v>
      </c>
      <c r="AA143" s="407">
        <v>0</v>
      </c>
      <c r="AB143" s="407">
        <v>3</v>
      </c>
      <c r="AC143" s="407">
        <v>0</v>
      </c>
      <c r="AD143" s="407">
        <v>12</v>
      </c>
      <c r="AE143" s="407">
        <v>3</v>
      </c>
      <c r="AF143" s="407">
        <v>0</v>
      </c>
      <c r="AG143" s="407">
        <v>0</v>
      </c>
      <c r="AH143" s="407">
        <v>1</v>
      </c>
      <c r="AI143" s="407">
        <v>0</v>
      </c>
      <c r="AJ143" s="407">
        <v>21</v>
      </c>
      <c r="AK143" s="407">
        <v>4</v>
      </c>
      <c r="AL143" s="408"/>
      <c r="AM143" s="412" t="s">
        <v>110</v>
      </c>
      <c r="AN143" s="413">
        <v>509</v>
      </c>
      <c r="AO143" s="407">
        <v>2</v>
      </c>
      <c r="AP143" s="407">
        <v>1</v>
      </c>
      <c r="AQ143" s="407">
        <v>0</v>
      </c>
      <c r="AR143" s="407">
        <v>1</v>
      </c>
      <c r="AS143" s="407">
        <v>1</v>
      </c>
      <c r="AT143" s="407">
        <v>0</v>
      </c>
      <c r="AU143" s="407">
        <v>1</v>
      </c>
      <c r="AV143" s="407">
        <v>6</v>
      </c>
      <c r="AW143" s="407">
        <v>6</v>
      </c>
      <c r="AX143" s="407">
        <v>0</v>
      </c>
      <c r="AY143" s="407">
        <v>6</v>
      </c>
      <c r="AZ143" s="407">
        <v>1</v>
      </c>
      <c r="BA143" s="408"/>
      <c r="BB143" s="412" t="s">
        <v>110</v>
      </c>
      <c r="BC143" s="413">
        <v>509</v>
      </c>
      <c r="BD143" s="407">
        <v>12</v>
      </c>
      <c r="BE143" s="407">
        <v>0</v>
      </c>
      <c r="BF143" s="407">
        <v>0</v>
      </c>
      <c r="BG143" s="407">
        <v>0</v>
      </c>
      <c r="BH143" s="407">
        <v>12</v>
      </c>
      <c r="BI143" s="407">
        <v>4</v>
      </c>
      <c r="BJ143" s="407">
        <v>6</v>
      </c>
      <c r="BK143" s="407">
        <v>3</v>
      </c>
      <c r="BL143" s="408"/>
      <c r="BM143" s="412" t="s">
        <v>110</v>
      </c>
      <c r="BN143" s="413">
        <v>509</v>
      </c>
      <c r="BO143" s="407">
        <v>2</v>
      </c>
      <c r="BP143" s="407">
        <v>2</v>
      </c>
      <c r="BQ143" s="407">
        <v>0</v>
      </c>
      <c r="BR143" s="407">
        <v>1</v>
      </c>
      <c r="BS143" s="407">
        <v>1</v>
      </c>
      <c r="BT143" s="407">
        <v>1</v>
      </c>
      <c r="BU143" s="407">
        <v>3</v>
      </c>
      <c r="BV143" s="407">
        <v>1</v>
      </c>
      <c r="BW143" s="407">
        <v>1</v>
      </c>
      <c r="BX143" s="407">
        <v>0</v>
      </c>
      <c r="BY143" s="407">
        <v>0</v>
      </c>
      <c r="BZ143" s="407">
        <v>0</v>
      </c>
      <c r="CA143" s="407">
        <v>0</v>
      </c>
    </row>
    <row r="144" spans="1:79" s="133" customFormat="1" ht="13.8">
      <c r="A144" s="412" t="s">
        <v>111</v>
      </c>
      <c r="B144" s="413">
        <v>502</v>
      </c>
      <c r="C144" s="407">
        <v>108</v>
      </c>
      <c r="D144" s="407">
        <v>45</v>
      </c>
      <c r="E144" s="407">
        <v>57</v>
      </c>
      <c r="F144" s="407">
        <v>31</v>
      </c>
      <c r="G144" s="407">
        <v>0</v>
      </c>
      <c r="H144" s="407">
        <v>0</v>
      </c>
      <c r="I144" s="407">
        <v>20</v>
      </c>
      <c r="J144" s="407">
        <v>9</v>
      </c>
      <c r="K144" s="407">
        <v>76</v>
      </c>
      <c r="L144" s="407">
        <v>39</v>
      </c>
      <c r="M144" s="407">
        <v>0</v>
      </c>
      <c r="N144" s="407">
        <v>0</v>
      </c>
      <c r="O144" s="407">
        <v>13</v>
      </c>
      <c r="P144" s="407">
        <v>4</v>
      </c>
      <c r="Q144" s="407">
        <v>274</v>
      </c>
      <c r="R144" s="407">
        <v>128</v>
      </c>
      <c r="S144" s="408"/>
      <c r="T144" s="412" t="s">
        <v>111</v>
      </c>
      <c r="U144" s="413">
        <v>502</v>
      </c>
      <c r="V144" s="407">
        <v>13</v>
      </c>
      <c r="W144" s="407">
        <v>6</v>
      </c>
      <c r="X144" s="407">
        <v>7</v>
      </c>
      <c r="Y144" s="407">
        <v>5</v>
      </c>
      <c r="Z144" s="407">
        <v>0</v>
      </c>
      <c r="AA144" s="407">
        <v>0</v>
      </c>
      <c r="AB144" s="407">
        <v>4</v>
      </c>
      <c r="AC144" s="407">
        <v>0</v>
      </c>
      <c r="AD144" s="407">
        <v>17</v>
      </c>
      <c r="AE144" s="407">
        <v>11</v>
      </c>
      <c r="AF144" s="407">
        <v>0</v>
      </c>
      <c r="AG144" s="407">
        <v>0</v>
      </c>
      <c r="AH144" s="407">
        <v>3</v>
      </c>
      <c r="AI144" s="407">
        <v>0</v>
      </c>
      <c r="AJ144" s="407">
        <v>44</v>
      </c>
      <c r="AK144" s="407">
        <v>22</v>
      </c>
      <c r="AL144" s="408"/>
      <c r="AM144" s="412" t="s">
        <v>111</v>
      </c>
      <c r="AN144" s="413">
        <v>502</v>
      </c>
      <c r="AO144" s="407">
        <v>2</v>
      </c>
      <c r="AP144" s="407">
        <v>1</v>
      </c>
      <c r="AQ144" s="407">
        <v>0</v>
      </c>
      <c r="AR144" s="407">
        <v>1</v>
      </c>
      <c r="AS144" s="407">
        <v>1</v>
      </c>
      <c r="AT144" s="407">
        <v>0</v>
      </c>
      <c r="AU144" s="407">
        <v>1</v>
      </c>
      <c r="AV144" s="407">
        <v>6</v>
      </c>
      <c r="AW144" s="407">
        <v>5</v>
      </c>
      <c r="AX144" s="407">
        <v>0</v>
      </c>
      <c r="AY144" s="407">
        <v>5</v>
      </c>
      <c r="AZ144" s="407">
        <v>1</v>
      </c>
      <c r="BA144" s="408"/>
      <c r="BB144" s="412" t="s">
        <v>111</v>
      </c>
      <c r="BC144" s="413">
        <v>502</v>
      </c>
      <c r="BD144" s="407">
        <v>14</v>
      </c>
      <c r="BE144" s="407">
        <v>0</v>
      </c>
      <c r="BF144" s="407">
        <v>0</v>
      </c>
      <c r="BG144" s="407">
        <v>0</v>
      </c>
      <c r="BH144" s="407">
        <v>14</v>
      </c>
      <c r="BI144" s="407">
        <v>4</v>
      </c>
      <c r="BJ144" s="407">
        <v>0</v>
      </c>
      <c r="BK144" s="407">
        <v>3</v>
      </c>
      <c r="BL144" s="408"/>
      <c r="BM144" s="412" t="s">
        <v>111</v>
      </c>
      <c r="BN144" s="413">
        <v>502</v>
      </c>
      <c r="BO144" s="407">
        <v>1</v>
      </c>
      <c r="BP144" s="407">
        <v>1</v>
      </c>
      <c r="BQ144" s="407">
        <v>1</v>
      </c>
      <c r="BR144" s="407">
        <v>2</v>
      </c>
      <c r="BS144" s="407">
        <v>3</v>
      </c>
      <c r="BT144" s="407">
        <v>2</v>
      </c>
      <c r="BU144" s="407">
        <v>2</v>
      </c>
      <c r="BV144" s="407">
        <v>1</v>
      </c>
      <c r="BW144" s="407">
        <v>1</v>
      </c>
      <c r="BX144" s="407">
        <v>0</v>
      </c>
      <c r="BY144" s="407">
        <v>0</v>
      </c>
      <c r="BZ144" s="407">
        <v>0</v>
      </c>
      <c r="CA144" s="407">
        <v>0</v>
      </c>
    </row>
    <row r="145" spans="1:79" s="133" customFormat="1" ht="13.8">
      <c r="A145" s="412" t="s">
        <v>112</v>
      </c>
      <c r="B145" s="413">
        <v>511</v>
      </c>
      <c r="C145" s="407">
        <v>92</v>
      </c>
      <c r="D145" s="407">
        <v>40</v>
      </c>
      <c r="E145" s="407">
        <v>29</v>
      </c>
      <c r="F145" s="407">
        <v>15</v>
      </c>
      <c r="G145" s="407">
        <v>0</v>
      </c>
      <c r="H145" s="407">
        <v>0</v>
      </c>
      <c r="I145" s="407">
        <v>19</v>
      </c>
      <c r="J145" s="407">
        <v>4</v>
      </c>
      <c r="K145" s="407">
        <v>21</v>
      </c>
      <c r="L145" s="407">
        <v>8</v>
      </c>
      <c r="M145" s="407">
        <v>0</v>
      </c>
      <c r="N145" s="407">
        <v>0</v>
      </c>
      <c r="O145" s="407">
        <v>11</v>
      </c>
      <c r="P145" s="407">
        <v>1</v>
      </c>
      <c r="Q145" s="407">
        <v>172</v>
      </c>
      <c r="R145" s="407">
        <v>68</v>
      </c>
      <c r="S145" s="408"/>
      <c r="T145" s="412" t="s">
        <v>112</v>
      </c>
      <c r="U145" s="413">
        <v>511</v>
      </c>
      <c r="V145" s="407">
        <v>19</v>
      </c>
      <c r="W145" s="407">
        <v>9</v>
      </c>
      <c r="X145" s="407">
        <v>2</v>
      </c>
      <c r="Y145" s="407">
        <v>2</v>
      </c>
      <c r="Z145" s="407">
        <v>0</v>
      </c>
      <c r="AA145" s="407">
        <v>0</v>
      </c>
      <c r="AB145" s="407">
        <v>2</v>
      </c>
      <c r="AC145" s="407">
        <v>0</v>
      </c>
      <c r="AD145" s="407">
        <v>11</v>
      </c>
      <c r="AE145" s="407">
        <v>5</v>
      </c>
      <c r="AF145" s="407">
        <v>0</v>
      </c>
      <c r="AG145" s="407">
        <v>0</v>
      </c>
      <c r="AH145" s="407">
        <v>8</v>
      </c>
      <c r="AI145" s="407">
        <v>0</v>
      </c>
      <c r="AJ145" s="407">
        <v>42</v>
      </c>
      <c r="AK145" s="407">
        <v>16</v>
      </c>
      <c r="AL145" s="408"/>
      <c r="AM145" s="412" t="s">
        <v>112</v>
      </c>
      <c r="AN145" s="413">
        <v>511</v>
      </c>
      <c r="AO145" s="407">
        <v>3</v>
      </c>
      <c r="AP145" s="407">
        <v>1</v>
      </c>
      <c r="AQ145" s="407">
        <v>0</v>
      </c>
      <c r="AR145" s="407">
        <v>1</v>
      </c>
      <c r="AS145" s="407">
        <v>1</v>
      </c>
      <c r="AT145" s="407">
        <v>0</v>
      </c>
      <c r="AU145" s="407">
        <v>1</v>
      </c>
      <c r="AV145" s="407">
        <v>7</v>
      </c>
      <c r="AW145" s="407">
        <v>7</v>
      </c>
      <c r="AX145" s="407">
        <v>0</v>
      </c>
      <c r="AY145" s="407">
        <v>7</v>
      </c>
      <c r="AZ145" s="407">
        <v>1</v>
      </c>
      <c r="BA145" s="408"/>
      <c r="BB145" s="412" t="s">
        <v>112</v>
      </c>
      <c r="BC145" s="413">
        <v>511</v>
      </c>
      <c r="BD145" s="407">
        <v>15</v>
      </c>
      <c r="BE145" s="407">
        <v>0</v>
      </c>
      <c r="BF145" s="407">
        <v>0</v>
      </c>
      <c r="BG145" s="407">
        <v>0</v>
      </c>
      <c r="BH145" s="407">
        <v>15</v>
      </c>
      <c r="BI145" s="407">
        <v>7</v>
      </c>
      <c r="BJ145" s="407">
        <v>1</v>
      </c>
      <c r="BK145" s="407">
        <v>4</v>
      </c>
      <c r="BL145" s="408"/>
      <c r="BM145" s="412" t="s">
        <v>112</v>
      </c>
      <c r="BN145" s="413">
        <v>511</v>
      </c>
      <c r="BO145" s="407">
        <v>1</v>
      </c>
      <c r="BP145" s="407">
        <v>2</v>
      </c>
      <c r="BQ145" s="407">
        <v>2</v>
      </c>
      <c r="BR145" s="407">
        <v>2</v>
      </c>
      <c r="BS145" s="407">
        <v>2</v>
      </c>
      <c r="BT145" s="407">
        <v>2</v>
      </c>
      <c r="BU145" s="407">
        <v>1</v>
      </c>
      <c r="BV145" s="407">
        <v>1</v>
      </c>
      <c r="BW145" s="407">
        <v>1</v>
      </c>
      <c r="BX145" s="407">
        <v>0</v>
      </c>
      <c r="BY145" s="407">
        <v>0</v>
      </c>
      <c r="BZ145" s="407">
        <v>0</v>
      </c>
      <c r="CA145" s="407">
        <v>1</v>
      </c>
    </row>
    <row r="146" spans="1:79" s="133" customFormat="1" ht="13.8">
      <c r="A146" s="412" t="s">
        <v>113</v>
      </c>
      <c r="B146" s="413">
        <v>508</v>
      </c>
      <c r="C146" s="407">
        <v>299</v>
      </c>
      <c r="D146" s="407">
        <v>151</v>
      </c>
      <c r="E146" s="407">
        <v>85</v>
      </c>
      <c r="F146" s="407">
        <v>46</v>
      </c>
      <c r="G146" s="407">
        <v>22</v>
      </c>
      <c r="H146" s="407">
        <v>2</v>
      </c>
      <c r="I146" s="407">
        <v>72</v>
      </c>
      <c r="J146" s="407">
        <v>19</v>
      </c>
      <c r="K146" s="407">
        <v>95</v>
      </c>
      <c r="L146" s="407">
        <v>63</v>
      </c>
      <c r="M146" s="407">
        <v>23</v>
      </c>
      <c r="N146" s="407">
        <v>4</v>
      </c>
      <c r="O146" s="407">
        <v>55</v>
      </c>
      <c r="P146" s="407">
        <v>13</v>
      </c>
      <c r="Q146" s="407">
        <v>651</v>
      </c>
      <c r="R146" s="407">
        <v>298</v>
      </c>
      <c r="S146" s="408"/>
      <c r="T146" s="412" t="s">
        <v>113</v>
      </c>
      <c r="U146" s="413">
        <v>508</v>
      </c>
      <c r="V146" s="407">
        <v>24</v>
      </c>
      <c r="W146" s="407">
        <v>10</v>
      </c>
      <c r="X146" s="407">
        <v>11</v>
      </c>
      <c r="Y146" s="407">
        <v>4</v>
      </c>
      <c r="Z146" s="407">
        <v>1</v>
      </c>
      <c r="AA146" s="407">
        <v>0</v>
      </c>
      <c r="AB146" s="407">
        <v>7</v>
      </c>
      <c r="AC146" s="407">
        <v>1</v>
      </c>
      <c r="AD146" s="407">
        <v>30</v>
      </c>
      <c r="AE146" s="407">
        <v>14</v>
      </c>
      <c r="AF146" s="407">
        <v>2</v>
      </c>
      <c r="AG146" s="407">
        <v>0</v>
      </c>
      <c r="AH146" s="407">
        <v>17</v>
      </c>
      <c r="AI146" s="407">
        <v>5</v>
      </c>
      <c r="AJ146" s="407">
        <v>92</v>
      </c>
      <c r="AK146" s="407">
        <v>34</v>
      </c>
      <c r="AL146" s="408"/>
      <c r="AM146" s="412" t="s">
        <v>113</v>
      </c>
      <c r="AN146" s="413">
        <v>508</v>
      </c>
      <c r="AO146" s="407">
        <v>6</v>
      </c>
      <c r="AP146" s="407">
        <v>2</v>
      </c>
      <c r="AQ146" s="407">
        <v>1</v>
      </c>
      <c r="AR146" s="407">
        <v>2</v>
      </c>
      <c r="AS146" s="407">
        <v>2</v>
      </c>
      <c r="AT146" s="407">
        <v>1</v>
      </c>
      <c r="AU146" s="407">
        <v>1</v>
      </c>
      <c r="AV146" s="407">
        <v>15</v>
      </c>
      <c r="AW146" s="407">
        <v>15</v>
      </c>
      <c r="AX146" s="407">
        <v>0</v>
      </c>
      <c r="AY146" s="407">
        <v>15</v>
      </c>
      <c r="AZ146" s="407">
        <v>1</v>
      </c>
      <c r="BA146" s="408"/>
      <c r="BB146" s="412" t="s">
        <v>113</v>
      </c>
      <c r="BC146" s="413">
        <v>508</v>
      </c>
      <c r="BD146" s="407">
        <v>25</v>
      </c>
      <c r="BE146" s="407">
        <v>0</v>
      </c>
      <c r="BF146" s="407">
        <v>0</v>
      </c>
      <c r="BG146" s="407">
        <v>0</v>
      </c>
      <c r="BH146" s="407">
        <v>25</v>
      </c>
      <c r="BI146" s="407">
        <v>11</v>
      </c>
      <c r="BJ146" s="407">
        <v>15</v>
      </c>
      <c r="BK146" s="407">
        <v>1</v>
      </c>
      <c r="BL146" s="408"/>
      <c r="BM146" s="412" t="s">
        <v>113</v>
      </c>
      <c r="BN146" s="413">
        <v>508</v>
      </c>
      <c r="BO146" s="407">
        <v>3</v>
      </c>
      <c r="BP146" s="407">
        <v>2</v>
      </c>
      <c r="BQ146" s="407">
        <v>2</v>
      </c>
      <c r="BR146" s="407">
        <v>4</v>
      </c>
      <c r="BS146" s="407">
        <v>3</v>
      </c>
      <c r="BT146" s="407">
        <v>3</v>
      </c>
      <c r="BU146" s="407">
        <v>3</v>
      </c>
      <c r="BV146" s="407">
        <v>1</v>
      </c>
      <c r="BW146" s="407">
        <v>2</v>
      </c>
      <c r="BX146" s="407">
        <v>2</v>
      </c>
      <c r="BY146" s="407">
        <v>0</v>
      </c>
      <c r="BZ146" s="407">
        <v>0</v>
      </c>
      <c r="CA146" s="407">
        <v>0</v>
      </c>
    </row>
    <row r="147" spans="1:79" s="133" customFormat="1" ht="13.8">
      <c r="A147" s="414" t="s">
        <v>114</v>
      </c>
      <c r="B147" s="413"/>
      <c r="C147" s="407"/>
      <c r="D147" s="407"/>
      <c r="E147" s="407"/>
      <c r="F147" s="407"/>
      <c r="G147" s="407"/>
      <c r="H147" s="407"/>
      <c r="I147" s="407"/>
      <c r="J147" s="407"/>
      <c r="K147" s="407"/>
      <c r="L147" s="407"/>
      <c r="M147" s="407"/>
      <c r="N147" s="407"/>
      <c r="O147" s="407"/>
      <c r="P147" s="407"/>
      <c r="Q147" s="407"/>
      <c r="R147" s="407"/>
      <c r="S147" s="408"/>
      <c r="T147" s="414" t="s">
        <v>114</v>
      </c>
      <c r="U147" s="413"/>
      <c r="V147" s="407"/>
      <c r="W147" s="407"/>
      <c r="X147" s="407"/>
      <c r="Y147" s="407"/>
      <c r="Z147" s="407"/>
      <c r="AA147" s="407"/>
      <c r="AB147" s="407"/>
      <c r="AC147" s="407"/>
      <c r="AD147" s="407"/>
      <c r="AE147" s="407"/>
      <c r="AF147" s="407"/>
      <c r="AG147" s="407"/>
      <c r="AH147" s="407"/>
      <c r="AI147" s="407"/>
      <c r="AJ147" s="407"/>
      <c r="AK147" s="407"/>
      <c r="AL147" s="408"/>
      <c r="AM147" s="414" t="s">
        <v>114</v>
      </c>
      <c r="AN147" s="413"/>
      <c r="AO147" s="407"/>
      <c r="AP147" s="407"/>
      <c r="AQ147" s="407"/>
      <c r="AR147" s="407"/>
      <c r="AS147" s="407"/>
      <c r="AT147" s="407"/>
      <c r="AU147" s="407"/>
      <c r="AV147" s="407"/>
      <c r="AW147" s="407"/>
      <c r="AX147" s="407"/>
      <c r="AY147" s="407"/>
      <c r="AZ147" s="407"/>
      <c r="BA147" s="408"/>
      <c r="BB147" s="414" t="s">
        <v>114</v>
      </c>
      <c r="BC147" s="413"/>
      <c r="BD147" s="407"/>
      <c r="BE147" s="407"/>
      <c r="BF147" s="407"/>
      <c r="BG147" s="407"/>
      <c r="BH147" s="407"/>
      <c r="BI147" s="407"/>
      <c r="BJ147" s="407"/>
      <c r="BK147" s="407"/>
      <c r="BL147" s="408"/>
      <c r="BM147" s="414" t="s">
        <v>114</v>
      </c>
      <c r="BN147" s="413"/>
      <c r="BO147" s="407"/>
      <c r="BP147" s="407"/>
      <c r="BQ147" s="407"/>
      <c r="BR147" s="407"/>
      <c r="BS147" s="407"/>
      <c r="BT147" s="407"/>
      <c r="BU147" s="407"/>
      <c r="BV147" s="407"/>
      <c r="BW147" s="407"/>
      <c r="BX147" s="407"/>
      <c r="BY147" s="407"/>
      <c r="BZ147" s="407"/>
      <c r="CA147" s="407"/>
    </row>
    <row r="148" spans="1:79" s="133" customFormat="1" ht="13.8">
      <c r="A148" s="412" t="s">
        <v>115</v>
      </c>
      <c r="B148" s="413">
        <v>612</v>
      </c>
      <c r="C148" s="407">
        <v>249</v>
      </c>
      <c r="D148" s="407">
        <v>83</v>
      </c>
      <c r="E148" s="407">
        <v>128</v>
      </c>
      <c r="F148" s="407">
        <v>39</v>
      </c>
      <c r="G148" s="407">
        <v>12</v>
      </c>
      <c r="H148" s="407">
        <v>0</v>
      </c>
      <c r="I148" s="407">
        <v>95</v>
      </c>
      <c r="J148" s="407">
        <v>27</v>
      </c>
      <c r="K148" s="407">
        <v>167</v>
      </c>
      <c r="L148" s="407">
        <v>63</v>
      </c>
      <c r="M148" s="407">
        <v>5</v>
      </c>
      <c r="N148" s="407">
        <v>1</v>
      </c>
      <c r="O148" s="407">
        <v>56</v>
      </c>
      <c r="P148" s="407">
        <v>14</v>
      </c>
      <c r="Q148" s="407">
        <v>712</v>
      </c>
      <c r="R148" s="407">
        <v>227</v>
      </c>
      <c r="S148" s="408"/>
      <c r="T148" s="412" t="s">
        <v>115</v>
      </c>
      <c r="U148" s="413">
        <v>612</v>
      </c>
      <c r="V148" s="407">
        <v>2</v>
      </c>
      <c r="W148" s="407">
        <v>0</v>
      </c>
      <c r="X148" s="407">
        <v>4</v>
      </c>
      <c r="Y148" s="407">
        <v>1</v>
      </c>
      <c r="Z148" s="407">
        <v>0</v>
      </c>
      <c r="AA148" s="407">
        <v>0</v>
      </c>
      <c r="AB148" s="407">
        <v>0</v>
      </c>
      <c r="AC148" s="407">
        <v>0</v>
      </c>
      <c r="AD148" s="407">
        <v>24</v>
      </c>
      <c r="AE148" s="407">
        <v>9</v>
      </c>
      <c r="AF148" s="407">
        <v>0</v>
      </c>
      <c r="AG148" s="407">
        <v>0</v>
      </c>
      <c r="AH148" s="407">
        <v>11</v>
      </c>
      <c r="AI148" s="407">
        <v>3</v>
      </c>
      <c r="AJ148" s="407">
        <v>41</v>
      </c>
      <c r="AK148" s="407">
        <v>13</v>
      </c>
      <c r="AL148" s="408"/>
      <c r="AM148" s="412" t="s">
        <v>115</v>
      </c>
      <c r="AN148" s="413">
        <v>612</v>
      </c>
      <c r="AO148" s="407">
        <v>4</v>
      </c>
      <c r="AP148" s="407">
        <v>3</v>
      </c>
      <c r="AQ148" s="407">
        <v>1</v>
      </c>
      <c r="AR148" s="407">
        <v>2</v>
      </c>
      <c r="AS148" s="407">
        <v>3</v>
      </c>
      <c r="AT148" s="407">
        <v>1</v>
      </c>
      <c r="AU148" s="407">
        <v>1</v>
      </c>
      <c r="AV148" s="407">
        <v>15</v>
      </c>
      <c r="AW148" s="407">
        <v>9</v>
      </c>
      <c r="AX148" s="407">
        <v>3</v>
      </c>
      <c r="AY148" s="407">
        <v>12</v>
      </c>
      <c r="AZ148" s="407">
        <v>1</v>
      </c>
      <c r="BA148" s="408"/>
      <c r="BB148" s="412" t="s">
        <v>115</v>
      </c>
      <c r="BC148" s="413">
        <v>612</v>
      </c>
      <c r="BD148" s="407">
        <v>21</v>
      </c>
      <c r="BE148" s="407">
        <v>3</v>
      </c>
      <c r="BF148" s="407">
        <v>0</v>
      </c>
      <c r="BG148" s="407">
        <v>1</v>
      </c>
      <c r="BH148" s="407">
        <v>25</v>
      </c>
      <c r="BI148" s="407">
        <v>2</v>
      </c>
      <c r="BJ148" s="407">
        <v>2</v>
      </c>
      <c r="BK148" s="407">
        <v>5</v>
      </c>
      <c r="BL148" s="408"/>
      <c r="BM148" s="412" t="s">
        <v>115</v>
      </c>
      <c r="BN148" s="413">
        <v>612</v>
      </c>
      <c r="BO148" s="407">
        <v>2</v>
      </c>
      <c r="BP148" s="407">
        <v>4</v>
      </c>
      <c r="BQ148" s="407">
        <v>3</v>
      </c>
      <c r="BR148" s="407">
        <v>2</v>
      </c>
      <c r="BS148" s="407">
        <v>5</v>
      </c>
      <c r="BT148" s="407">
        <v>4</v>
      </c>
      <c r="BU148" s="407">
        <v>2</v>
      </c>
      <c r="BV148" s="407">
        <v>2</v>
      </c>
      <c r="BW148" s="407">
        <v>1</v>
      </c>
      <c r="BX148" s="407">
        <v>0</v>
      </c>
      <c r="BY148" s="407">
        <v>0</v>
      </c>
      <c r="BZ148" s="407">
        <v>0</v>
      </c>
      <c r="CA148" s="407">
        <v>0</v>
      </c>
    </row>
    <row r="149" spans="1:79" s="133" customFormat="1" ht="13.8">
      <c r="A149" s="412" t="s">
        <v>116</v>
      </c>
      <c r="B149" s="413">
        <v>610</v>
      </c>
      <c r="C149" s="407">
        <v>574</v>
      </c>
      <c r="D149" s="407">
        <v>231</v>
      </c>
      <c r="E149" s="407">
        <v>159</v>
      </c>
      <c r="F149" s="407">
        <v>80</v>
      </c>
      <c r="G149" s="407">
        <v>37</v>
      </c>
      <c r="H149" s="407">
        <v>5</v>
      </c>
      <c r="I149" s="407">
        <v>284</v>
      </c>
      <c r="J149" s="407">
        <v>114</v>
      </c>
      <c r="K149" s="407">
        <v>143</v>
      </c>
      <c r="L149" s="407">
        <v>68</v>
      </c>
      <c r="M149" s="407">
        <v>24</v>
      </c>
      <c r="N149" s="407">
        <v>2</v>
      </c>
      <c r="O149" s="407">
        <v>97</v>
      </c>
      <c r="P149" s="407">
        <v>30</v>
      </c>
      <c r="Q149" s="407">
        <v>1318</v>
      </c>
      <c r="R149" s="407">
        <v>530</v>
      </c>
      <c r="S149" s="408"/>
      <c r="T149" s="412" t="s">
        <v>116</v>
      </c>
      <c r="U149" s="413">
        <v>610</v>
      </c>
      <c r="V149" s="407">
        <v>97</v>
      </c>
      <c r="W149" s="407">
        <v>23</v>
      </c>
      <c r="X149" s="407">
        <v>6</v>
      </c>
      <c r="Y149" s="407">
        <v>2</v>
      </c>
      <c r="Z149" s="407">
        <v>6</v>
      </c>
      <c r="AA149" s="407">
        <v>1</v>
      </c>
      <c r="AB149" s="407">
        <v>25</v>
      </c>
      <c r="AC149" s="407">
        <v>5</v>
      </c>
      <c r="AD149" s="407">
        <v>42</v>
      </c>
      <c r="AE149" s="407">
        <v>14</v>
      </c>
      <c r="AF149" s="407">
        <v>6</v>
      </c>
      <c r="AG149" s="407">
        <v>1</v>
      </c>
      <c r="AH149" s="407">
        <v>37</v>
      </c>
      <c r="AI149" s="407">
        <v>10</v>
      </c>
      <c r="AJ149" s="407">
        <v>219</v>
      </c>
      <c r="AK149" s="407">
        <v>56</v>
      </c>
      <c r="AL149" s="408"/>
      <c r="AM149" s="412" t="s">
        <v>116</v>
      </c>
      <c r="AN149" s="413">
        <v>610</v>
      </c>
      <c r="AO149" s="407">
        <v>9</v>
      </c>
      <c r="AP149" s="407">
        <v>3</v>
      </c>
      <c r="AQ149" s="407">
        <v>1</v>
      </c>
      <c r="AR149" s="407">
        <v>5</v>
      </c>
      <c r="AS149" s="407">
        <v>3</v>
      </c>
      <c r="AT149" s="407">
        <v>1</v>
      </c>
      <c r="AU149" s="407">
        <v>2</v>
      </c>
      <c r="AV149" s="407">
        <v>24</v>
      </c>
      <c r="AW149" s="407">
        <v>22</v>
      </c>
      <c r="AX149" s="407">
        <v>0</v>
      </c>
      <c r="AY149" s="407">
        <v>22</v>
      </c>
      <c r="AZ149" s="407">
        <v>1</v>
      </c>
      <c r="BA149" s="408"/>
      <c r="BB149" s="412" t="s">
        <v>116</v>
      </c>
      <c r="BC149" s="413">
        <v>610</v>
      </c>
      <c r="BD149" s="407">
        <v>30</v>
      </c>
      <c r="BE149" s="407">
        <v>6</v>
      </c>
      <c r="BF149" s="407">
        <v>0</v>
      </c>
      <c r="BG149" s="407">
        <v>0</v>
      </c>
      <c r="BH149" s="407">
        <v>36</v>
      </c>
      <c r="BI149" s="407">
        <v>15</v>
      </c>
      <c r="BJ149" s="407">
        <v>6</v>
      </c>
      <c r="BK149" s="407">
        <v>4</v>
      </c>
      <c r="BL149" s="408"/>
      <c r="BM149" s="412" t="s">
        <v>116</v>
      </c>
      <c r="BN149" s="413">
        <v>610</v>
      </c>
      <c r="BO149" s="407">
        <v>4</v>
      </c>
      <c r="BP149" s="407">
        <v>5</v>
      </c>
      <c r="BQ149" s="407">
        <v>3</v>
      </c>
      <c r="BR149" s="407">
        <v>4</v>
      </c>
      <c r="BS149" s="407">
        <v>5</v>
      </c>
      <c r="BT149" s="407">
        <v>3</v>
      </c>
      <c r="BU149" s="407">
        <v>6</v>
      </c>
      <c r="BV149" s="407">
        <v>2</v>
      </c>
      <c r="BW149" s="407">
        <v>3</v>
      </c>
      <c r="BX149" s="407">
        <v>1</v>
      </c>
      <c r="BY149" s="407">
        <v>0</v>
      </c>
      <c r="BZ149" s="407">
        <v>0</v>
      </c>
      <c r="CA149" s="407">
        <v>0</v>
      </c>
    </row>
    <row r="150" spans="1:79" s="133" customFormat="1" ht="13.8">
      <c r="A150" s="412" t="s">
        <v>117</v>
      </c>
      <c r="B150" s="413">
        <v>611</v>
      </c>
      <c r="C150" s="407">
        <v>730</v>
      </c>
      <c r="D150" s="407">
        <v>240</v>
      </c>
      <c r="E150" s="407">
        <v>115</v>
      </c>
      <c r="F150" s="407">
        <v>40</v>
      </c>
      <c r="G150" s="407">
        <v>25</v>
      </c>
      <c r="H150" s="407">
        <v>5</v>
      </c>
      <c r="I150" s="407">
        <v>293</v>
      </c>
      <c r="J150" s="407">
        <v>85</v>
      </c>
      <c r="K150" s="407">
        <v>220</v>
      </c>
      <c r="L150" s="407">
        <v>80</v>
      </c>
      <c r="M150" s="407">
        <v>16</v>
      </c>
      <c r="N150" s="407">
        <v>1</v>
      </c>
      <c r="O150" s="407">
        <v>188</v>
      </c>
      <c r="P150" s="407">
        <v>42</v>
      </c>
      <c r="Q150" s="407">
        <v>1587</v>
      </c>
      <c r="R150" s="407">
        <v>493</v>
      </c>
      <c r="S150" s="408"/>
      <c r="T150" s="412" t="s">
        <v>117</v>
      </c>
      <c r="U150" s="413">
        <v>611</v>
      </c>
      <c r="V150" s="407">
        <v>40</v>
      </c>
      <c r="W150" s="407">
        <v>13</v>
      </c>
      <c r="X150" s="407">
        <v>16</v>
      </c>
      <c r="Y150" s="407">
        <v>7</v>
      </c>
      <c r="Z150" s="407">
        <v>0</v>
      </c>
      <c r="AA150" s="407">
        <v>0</v>
      </c>
      <c r="AB150" s="407">
        <v>45</v>
      </c>
      <c r="AC150" s="407">
        <v>10</v>
      </c>
      <c r="AD150" s="407">
        <v>45</v>
      </c>
      <c r="AE150" s="407">
        <v>12</v>
      </c>
      <c r="AF150" s="407">
        <v>4</v>
      </c>
      <c r="AG150" s="407">
        <v>0</v>
      </c>
      <c r="AH150" s="407">
        <v>25</v>
      </c>
      <c r="AI150" s="407">
        <v>10</v>
      </c>
      <c r="AJ150" s="407">
        <v>175</v>
      </c>
      <c r="AK150" s="407">
        <v>52</v>
      </c>
      <c r="AL150" s="408"/>
      <c r="AM150" s="412" t="s">
        <v>117</v>
      </c>
      <c r="AN150" s="413">
        <v>611</v>
      </c>
      <c r="AO150" s="407">
        <v>10</v>
      </c>
      <c r="AP150" s="407">
        <v>2</v>
      </c>
      <c r="AQ150" s="407">
        <v>1</v>
      </c>
      <c r="AR150" s="407">
        <v>5</v>
      </c>
      <c r="AS150" s="407">
        <v>4</v>
      </c>
      <c r="AT150" s="407">
        <v>1</v>
      </c>
      <c r="AU150" s="407">
        <v>5</v>
      </c>
      <c r="AV150" s="407">
        <v>28</v>
      </c>
      <c r="AW150" s="407">
        <v>22</v>
      </c>
      <c r="AX150" s="407">
        <v>6</v>
      </c>
      <c r="AY150" s="407">
        <v>28</v>
      </c>
      <c r="AZ150" s="407">
        <v>1</v>
      </c>
      <c r="BA150" s="408"/>
      <c r="BB150" s="412" t="s">
        <v>117</v>
      </c>
      <c r="BC150" s="413">
        <v>611</v>
      </c>
      <c r="BD150" s="407">
        <v>30</v>
      </c>
      <c r="BE150" s="407">
        <v>16</v>
      </c>
      <c r="BF150" s="407">
        <v>0</v>
      </c>
      <c r="BG150" s="407">
        <v>0</v>
      </c>
      <c r="BH150" s="407">
        <v>46</v>
      </c>
      <c r="BI150" s="407">
        <v>17</v>
      </c>
      <c r="BJ150" s="407">
        <v>0</v>
      </c>
      <c r="BK150" s="407">
        <v>9</v>
      </c>
      <c r="BL150" s="408"/>
      <c r="BM150" s="412" t="s">
        <v>117</v>
      </c>
      <c r="BN150" s="413">
        <v>611</v>
      </c>
      <c r="BO150" s="407">
        <v>5</v>
      </c>
      <c r="BP150" s="407">
        <v>6</v>
      </c>
      <c r="BQ150" s="407">
        <v>5</v>
      </c>
      <c r="BR150" s="407">
        <v>7</v>
      </c>
      <c r="BS150" s="407">
        <v>6</v>
      </c>
      <c r="BT150" s="407">
        <v>6</v>
      </c>
      <c r="BU150" s="407">
        <v>4</v>
      </c>
      <c r="BV150" s="407">
        <v>3</v>
      </c>
      <c r="BW150" s="407">
        <v>4</v>
      </c>
      <c r="BX150" s="407">
        <v>0</v>
      </c>
      <c r="BY150" s="407">
        <v>0</v>
      </c>
      <c r="BZ150" s="407">
        <v>0</v>
      </c>
      <c r="CA150" s="407">
        <v>0</v>
      </c>
    </row>
    <row r="151" spans="1:79" s="133" customFormat="1" ht="13.8">
      <c r="A151" s="412" t="s">
        <v>118</v>
      </c>
      <c r="B151" s="413">
        <v>615</v>
      </c>
      <c r="C151" s="407">
        <v>346</v>
      </c>
      <c r="D151" s="407">
        <v>146</v>
      </c>
      <c r="E151" s="407">
        <v>124</v>
      </c>
      <c r="F151" s="407">
        <v>59</v>
      </c>
      <c r="G151" s="407">
        <v>6</v>
      </c>
      <c r="H151" s="407">
        <v>0</v>
      </c>
      <c r="I151" s="407">
        <v>72</v>
      </c>
      <c r="J151" s="407">
        <v>21</v>
      </c>
      <c r="K151" s="407">
        <v>96</v>
      </c>
      <c r="L151" s="407">
        <v>59</v>
      </c>
      <c r="M151" s="407">
        <v>3</v>
      </c>
      <c r="N151" s="407">
        <v>0</v>
      </c>
      <c r="O151" s="407">
        <v>48</v>
      </c>
      <c r="P151" s="407">
        <v>10</v>
      </c>
      <c r="Q151" s="407">
        <v>695</v>
      </c>
      <c r="R151" s="407">
        <v>295</v>
      </c>
      <c r="S151" s="408"/>
      <c r="T151" s="412" t="s">
        <v>118</v>
      </c>
      <c r="U151" s="413">
        <v>615</v>
      </c>
      <c r="V151" s="407">
        <v>6</v>
      </c>
      <c r="W151" s="407">
        <v>3</v>
      </c>
      <c r="X151" s="407">
        <v>0</v>
      </c>
      <c r="Y151" s="407">
        <v>0</v>
      </c>
      <c r="Z151" s="407">
        <v>0</v>
      </c>
      <c r="AA151" s="407">
        <v>0</v>
      </c>
      <c r="AB151" s="407">
        <v>0</v>
      </c>
      <c r="AC151" s="407">
        <v>0</v>
      </c>
      <c r="AD151" s="407">
        <v>25</v>
      </c>
      <c r="AE151" s="407">
        <v>18</v>
      </c>
      <c r="AF151" s="407">
        <v>0</v>
      </c>
      <c r="AG151" s="407">
        <v>0</v>
      </c>
      <c r="AH151" s="407">
        <v>5</v>
      </c>
      <c r="AI151" s="407">
        <v>1</v>
      </c>
      <c r="AJ151" s="407">
        <v>36</v>
      </c>
      <c r="AK151" s="407">
        <v>22</v>
      </c>
      <c r="AL151" s="408"/>
      <c r="AM151" s="412" t="s">
        <v>118</v>
      </c>
      <c r="AN151" s="413">
        <v>615</v>
      </c>
      <c r="AO151" s="407">
        <v>6</v>
      </c>
      <c r="AP151" s="407">
        <v>2</v>
      </c>
      <c r="AQ151" s="407">
        <v>1</v>
      </c>
      <c r="AR151" s="407">
        <v>1</v>
      </c>
      <c r="AS151" s="407">
        <v>1</v>
      </c>
      <c r="AT151" s="407">
        <v>1</v>
      </c>
      <c r="AU151" s="407">
        <v>1</v>
      </c>
      <c r="AV151" s="407">
        <v>13</v>
      </c>
      <c r="AW151" s="407">
        <v>9</v>
      </c>
      <c r="AX151" s="407">
        <v>0</v>
      </c>
      <c r="AY151" s="407">
        <v>9</v>
      </c>
      <c r="AZ151" s="407">
        <v>1</v>
      </c>
      <c r="BA151" s="408"/>
      <c r="BB151" s="412" t="s">
        <v>118</v>
      </c>
      <c r="BC151" s="413">
        <v>615</v>
      </c>
      <c r="BD151" s="407">
        <v>19</v>
      </c>
      <c r="BE151" s="407">
        <v>2</v>
      </c>
      <c r="BF151" s="407">
        <v>0</v>
      </c>
      <c r="BG151" s="407">
        <v>0</v>
      </c>
      <c r="BH151" s="407">
        <v>21</v>
      </c>
      <c r="BI151" s="407">
        <v>5</v>
      </c>
      <c r="BJ151" s="407">
        <v>4</v>
      </c>
      <c r="BK151" s="407">
        <v>0</v>
      </c>
      <c r="BL151" s="408"/>
      <c r="BM151" s="412" t="s">
        <v>118</v>
      </c>
      <c r="BN151" s="413">
        <v>615</v>
      </c>
      <c r="BO151" s="407">
        <v>2</v>
      </c>
      <c r="BP151" s="407">
        <v>4</v>
      </c>
      <c r="BQ151" s="407">
        <v>1</v>
      </c>
      <c r="BR151" s="407">
        <v>3</v>
      </c>
      <c r="BS151" s="407">
        <v>2</v>
      </c>
      <c r="BT151" s="407">
        <v>2</v>
      </c>
      <c r="BU151" s="407">
        <v>3</v>
      </c>
      <c r="BV151" s="407">
        <v>2</v>
      </c>
      <c r="BW151" s="407">
        <v>2</v>
      </c>
      <c r="BX151" s="407">
        <v>0</v>
      </c>
      <c r="BY151" s="407">
        <v>0</v>
      </c>
      <c r="BZ151" s="407">
        <v>0</v>
      </c>
      <c r="CA151" s="407">
        <v>0</v>
      </c>
    </row>
    <row r="152" spans="1:79" s="133" customFormat="1" ht="13.8">
      <c r="A152" s="414" t="s">
        <v>119</v>
      </c>
      <c r="B152" s="413"/>
      <c r="C152" s="407"/>
      <c r="D152" s="407"/>
      <c r="E152" s="407"/>
      <c r="F152" s="407"/>
      <c r="G152" s="407"/>
      <c r="H152" s="407"/>
      <c r="I152" s="407"/>
      <c r="J152" s="407"/>
      <c r="K152" s="407"/>
      <c r="L152" s="407"/>
      <c r="M152" s="407"/>
      <c r="N152" s="407"/>
      <c r="O152" s="407"/>
      <c r="P152" s="407"/>
      <c r="Q152" s="407"/>
      <c r="R152" s="407"/>
      <c r="S152" s="408"/>
      <c r="T152" s="414" t="s">
        <v>119</v>
      </c>
      <c r="U152" s="413"/>
      <c r="V152" s="407"/>
      <c r="W152" s="407"/>
      <c r="X152" s="407"/>
      <c r="Y152" s="407"/>
      <c r="Z152" s="407"/>
      <c r="AA152" s="407"/>
      <c r="AB152" s="407"/>
      <c r="AC152" s="407"/>
      <c r="AD152" s="407"/>
      <c r="AE152" s="407"/>
      <c r="AF152" s="407"/>
      <c r="AG152" s="407"/>
      <c r="AH152" s="407"/>
      <c r="AI152" s="407"/>
      <c r="AJ152" s="407"/>
      <c r="AK152" s="407"/>
      <c r="AL152" s="408"/>
      <c r="AM152" s="414" t="s">
        <v>119</v>
      </c>
      <c r="AN152" s="413"/>
      <c r="AO152" s="407"/>
      <c r="AP152" s="407"/>
      <c r="AQ152" s="407"/>
      <c r="AR152" s="407"/>
      <c r="AS152" s="407"/>
      <c r="AT152" s="407"/>
      <c r="AU152" s="407"/>
      <c r="AV152" s="407"/>
      <c r="AW152" s="407"/>
      <c r="AX152" s="407"/>
      <c r="AY152" s="407"/>
      <c r="AZ152" s="407"/>
      <c r="BA152" s="408"/>
      <c r="BB152" s="414" t="s">
        <v>119</v>
      </c>
      <c r="BC152" s="413"/>
      <c r="BD152" s="407"/>
      <c r="BE152" s="407"/>
      <c r="BF152" s="407"/>
      <c r="BG152" s="407"/>
      <c r="BH152" s="407"/>
      <c r="BI152" s="407"/>
      <c r="BJ152" s="407"/>
      <c r="BK152" s="407"/>
      <c r="BL152" s="408"/>
      <c r="BM152" s="414" t="s">
        <v>119</v>
      </c>
      <c r="BN152" s="413"/>
      <c r="BO152" s="407"/>
      <c r="BP152" s="407"/>
      <c r="BQ152" s="407"/>
      <c r="BR152" s="407"/>
      <c r="BS152" s="407"/>
      <c r="BT152" s="407"/>
      <c r="BU152" s="407"/>
      <c r="BV152" s="407"/>
      <c r="BW152" s="407"/>
      <c r="BX152" s="407"/>
      <c r="BY152" s="407"/>
      <c r="BZ152" s="407"/>
      <c r="CA152" s="407"/>
    </row>
    <row r="153" spans="1:79" s="133" customFormat="1" ht="13.8">
      <c r="A153" s="412" t="s">
        <v>120</v>
      </c>
      <c r="B153" s="413">
        <v>411</v>
      </c>
      <c r="C153" s="407">
        <v>68</v>
      </c>
      <c r="D153" s="407">
        <v>20</v>
      </c>
      <c r="E153" s="407">
        <v>30</v>
      </c>
      <c r="F153" s="407">
        <v>18</v>
      </c>
      <c r="G153" s="407">
        <v>0</v>
      </c>
      <c r="H153" s="407">
        <v>0</v>
      </c>
      <c r="I153" s="407">
        <v>8</v>
      </c>
      <c r="J153" s="407">
        <v>1</v>
      </c>
      <c r="K153" s="407">
        <v>27</v>
      </c>
      <c r="L153" s="407">
        <v>7</v>
      </c>
      <c r="M153" s="407">
        <v>0</v>
      </c>
      <c r="N153" s="407">
        <v>0</v>
      </c>
      <c r="O153" s="407">
        <v>0</v>
      </c>
      <c r="P153" s="407">
        <v>0</v>
      </c>
      <c r="Q153" s="407">
        <v>133</v>
      </c>
      <c r="R153" s="407">
        <v>46</v>
      </c>
      <c r="S153" s="408"/>
      <c r="T153" s="412" t="s">
        <v>120</v>
      </c>
      <c r="U153" s="413">
        <v>411</v>
      </c>
      <c r="V153" s="407">
        <v>6</v>
      </c>
      <c r="W153" s="407">
        <v>2</v>
      </c>
      <c r="X153" s="407">
        <v>1</v>
      </c>
      <c r="Y153" s="407">
        <v>1</v>
      </c>
      <c r="Z153" s="407">
        <v>0</v>
      </c>
      <c r="AA153" s="407">
        <v>0</v>
      </c>
      <c r="AB153" s="407">
        <v>0</v>
      </c>
      <c r="AC153" s="407">
        <v>0</v>
      </c>
      <c r="AD153" s="407">
        <v>7</v>
      </c>
      <c r="AE153" s="407">
        <v>3</v>
      </c>
      <c r="AF153" s="407">
        <v>0</v>
      </c>
      <c r="AG153" s="407">
        <v>0</v>
      </c>
      <c r="AH153" s="407">
        <v>0</v>
      </c>
      <c r="AI153" s="407">
        <v>0</v>
      </c>
      <c r="AJ153" s="407">
        <v>14</v>
      </c>
      <c r="AK153" s="407">
        <v>6</v>
      </c>
      <c r="AL153" s="408"/>
      <c r="AM153" s="412" t="s">
        <v>120</v>
      </c>
      <c r="AN153" s="413">
        <v>411</v>
      </c>
      <c r="AO153" s="407">
        <v>2</v>
      </c>
      <c r="AP153" s="407">
        <v>1</v>
      </c>
      <c r="AQ153" s="407">
        <v>0</v>
      </c>
      <c r="AR153" s="407">
        <v>1</v>
      </c>
      <c r="AS153" s="407">
        <v>1</v>
      </c>
      <c r="AT153" s="407">
        <v>0</v>
      </c>
      <c r="AU153" s="407">
        <v>0</v>
      </c>
      <c r="AV153" s="407">
        <v>5</v>
      </c>
      <c r="AW153" s="407">
        <v>4</v>
      </c>
      <c r="AX153" s="407">
        <v>1</v>
      </c>
      <c r="AY153" s="407">
        <v>5</v>
      </c>
      <c r="AZ153" s="407">
        <v>1</v>
      </c>
      <c r="BA153" s="408"/>
      <c r="BB153" s="412" t="s">
        <v>120</v>
      </c>
      <c r="BC153" s="413">
        <v>411</v>
      </c>
      <c r="BD153" s="407">
        <v>8</v>
      </c>
      <c r="BE153" s="407">
        <v>2</v>
      </c>
      <c r="BF153" s="407">
        <v>0</v>
      </c>
      <c r="BG153" s="407">
        <v>0</v>
      </c>
      <c r="BH153" s="407">
        <v>10</v>
      </c>
      <c r="BI153" s="407">
        <v>2</v>
      </c>
      <c r="BJ153" s="407">
        <v>1</v>
      </c>
      <c r="BK153" s="407">
        <v>3</v>
      </c>
      <c r="BL153" s="408"/>
      <c r="BM153" s="412" t="s">
        <v>120</v>
      </c>
      <c r="BN153" s="413">
        <v>411</v>
      </c>
      <c r="BO153" s="407">
        <v>1</v>
      </c>
      <c r="BP153" s="407">
        <v>2</v>
      </c>
      <c r="BQ153" s="407">
        <v>1</v>
      </c>
      <c r="BR153" s="407">
        <v>1</v>
      </c>
      <c r="BS153" s="407">
        <v>1</v>
      </c>
      <c r="BT153" s="407">
        <v>1</v>
      </c>
      <c r="BU153" s="407">
        <v>1</v>
      </c>
      <c r="BV153" s="407">
        <v>1</v>
      </c>
      <c r="BW153" s="407">
        <v>1</v>
      </c>
      <c r="BX153" s="407">
        <v>0</v>
      </c>
      <c r="BY153" s="407">
        <v>0</v>
      </c>
      <c r="BZ153" s="407">
        <v>0</v>
      </c>
      <c r="CA153" s="407">
        <v>0</v>
      </c>
    </row>
    <row r="154" spans="1:79" s="133" customFormat="1" ht="13.8">
      <c r="A154" s="412" t="s">
        <v>121</v>
      </c>
      <c r="B154" s="413">
        <v>413</v>
      </c>
      <c r="C154" s="407">
        <v>180</v>
      </c>
      <c r="D154" s="407">
        <v>50</v>
      </c>
      <c r="E154" s="407">
        <v>77</v>
      </c>
      <c r="F154" s="407">
        <v>35</v>
      </c>
      <c r="G154" s="407">
        <v>12</v>
      </c>
      <c r="H154" s="407">
        <v>1</v>
      </c>
      <c r="I154" s="407">
        <v>62</v>
      </c>
      <c r="J154" s="407">
        <v>17</v>
      </c>
      <c r="K154" s="407">
        <v>198</v>
      </c>
      <c r="L154" s="407">
        <v>54</v>
      </c>
      <c r="M154" s="407">
        <v>9</v>
      </c>
      <c r="N154" s="407">
        <v>2</v>
      </c>
      <c r="O154" s="407">
        <v>102</v>
      </c>
      <c r="P154" s="407">
        <v>25</v>
      </c>
      <c r="Q154" s="407">
        <v>640</v>
      </c>
      <c r="R154" s="407">
        <v>184</v>
      </c>
      <c r="S154" s="408"/>
      <c r="T154" s="412" t="s">
        <v>121</v>
      </c>
      <c r="U154" s="413">
        <v>413</v>
      </c>
      <c r="V154" s="407">
        <v>21</v>
      </c>
      <c r="W154" s="407">
        <v>13</v>
      </c>
      <c r="X154" s="407">
        <v>7</v>
      </c>
      <c r="Y154" s="407">
        <v>2</v>
      </c>
      <c r="Z154" s="407">
        <v>1</v>
      </c>
      <c r="AA154" s="407">
        <v>0</v>
      </c>
      <c r="AB154" s="407">
        <v>14</v>
      </c>
      <c r="AC154" s="407">
        <v>1</v>
      </c>
      <c r="AD154" s="407">
        <v>37</v>
      </c>
      <c r="AE154" s="407">
        <v>20</v>
      </c>
      <c r="AF154" s="407">
        <v>0</v>
      </c>
      <c r="AG154" s="407">
        <v>0</v>
      </c>
      <c r="AH154" s="407">
        <v>16</v>
      </c>
      <c r="AI154" s="407">
        <v>3</v>
      </c>
      <c r="AJ154" s="407">
        <v>96</v>
      </c>
      <c r="AK154" s="407">
        <v>39</v>
      </c>
      <c r="AL154" s="408"/>
      <c r="AM154" s="412" t="s">
        <v>121</v>
      </c>
      <c r="AN154" s="413">
        <v>413</v>
      </c>
      <c r="AO154" s="407">
        <v>3</v>
      </c>
      <c r="AP154" s="407">
        <v>1</v>
      </c>
      <c r="AQ154" s="407">
        <v>1</v>
      </c>
      <c r="AR154" s="407">
        <v>1</v>
      </c>
      <c r="AS154" s="407">
        <v>2</v>
      </c>
      <c r="AT154" s="407">
        <v>1</v>
      </c>
      <c r="AU154" s="407">
        <v>1</v>
      </c>
      <c r="AV154" s="407">
        <v>10</v>
      </c>
      <c r="AW154" s="407">
        <v>10</v>
      </c>
      <c r="AX154" s="407">
        <v>1</v>
      </c>
      <c r="AY154" s="407">
        <v>11</v>
      </c>
      <c r="AZ154" s="407">
        <v>1</v>
      </c>
      <c r="BA154" s="408"/>
      <c r="BB154" s="412" t="s">
        <v>121</v>
      </c>
      <c r="BC154" s="413">
        <v>413</v>
      </c>
      <c r="BD154" s="407">
        <v>21</v>
      </c>
      <c r="BE154" s="407">
        <v>0</v>
      </c>
      <c r="BF154" s="407">
        <v>0</v>
      </c>
      <c r="BG154" s="407">
        <v>0</v>
      </c>
      <c r="BH154" s="407">
        <v>21</v>
      </c>
      <c r="BI154" s="407">
        <v>3</v>
      </c>
      <c r="BJ154" s="407">
        <v>0</v>
      </c>
      <c r="BK154" s="407">
        <v>12</v>
      </c>
      <c r="BL154" s="408"/>
      <c r="BM154" s="412" t="s">
        <v>121</v>
      </c>
      <c r="BN154" s="413">
        <v>413</v>
      </c>
      <c r="BO154" s="407">
        <v>1</v>
      </c>
      <c r="BP154" s="407">
        <v>4</v>
      </c>
      <c r="BQ154" s="407">
        <v>2</v>
      </c>
      <c r="BR154" s="407">
        <v>2</v>
      </c>
      <c r="BS154" s="407">
        <v>3</v>
      </c>
      <c r="BT154" s="407">
        <v>3</v>
      </c>
      <c r="BU154" s="407">
        <v>3</v>
      </c>
      <c r="BV154" s="407">
        <v>1</v>
      </c>
      <c r="BW154" s="407">
        <v>2</v>
      </c>
      <c r="BX154" s="407">
        <v>0</v>
      </c>
      <c r="BY154" s="407">
        <v>0</v>
      </c>
      <c r="BZ154" s="407">
        <v>0</v>
      </c>
      <c r="CA154" s="407">
        <v>0</v>
      </c>
    </row>
    <row r="155" spans="1:79" s="133" customFormat="1" ht="13.8">
      <c r="A155" s="412" t="s">
        <v>122</v>
      </c>
      <c r="B155" s="413">
        <v>414</v>
      </c>
      <c r="C155" s="407">
        <v>464</v>
      </c>
      <c r="D155" s="407">
        <v>184</v>
      </c>
      <c r="E155" s="407">
        <v>88</v>
      </c>
      <c r="F155" s="407">
        <v>45</v>
      </c>
      <c r="G155" s="407">
        <v>0</v>
      </c>
      <c r="H155" s="407">
        <v>0</v>
      </c>
      <c r="I155" s="407">
        <v>203</v>
      </c>
      <c r="J155" s="407">
        <v>56</v>
      </c>
      <c r="K155" s="407">
        <v>212</v>
      </c>
      <c r="L155" s="407">
        <v>100</v>
      </c>
      <c r="M155" s="407">
        <v>0</v>
      </c>
      <c r="N155" s="407">
        <v>0</v>
      </c>
      <c r="O155" s="407">
        <v>164</v>
      </c>
      <c r="P155" s="407">
        <v>26</v>
      </c>
      <c r="Q155" s="407">
        <v>1131</v>
      </c>
      <c r="R155" s="407">
        <v>411</v>
      </c>
      <c r="S155" s="408"/>
      <c r="T155" s="412" t="s">
        <v>122</v>
      </c>
      <c r="U155" s="413">
        <v>414</v>
      </c>
      <c r="V155" s="407">
        <v>48</v>
      </c>
      <c r="W155" s="407">
        <v>20</v>
      </c>
      <c r="X155" s="407">
        <v>25</v>
      </c>
      <c r="Y155" s="407">
        <v>13</v>
      </c>
      <c r="Z155" s="407">
        <v>0</v>
      </c>
      <c r="AA155" s="407">
        <v>0</v>
      </c>
      <c r="AB155" s="407">
        <v>45</v>
      </c>
      <c r="AC155" s="407">
        <v>16</v>
      </c>
      <c r="AD155" s="407">
        <v>54</v>
      </c>
      <c r="AE155" s="407">
        <v>32</v>
      </c>
      <c r="AF155" s="407">
        <v>0</v>
      </c>
      <c r="AG155" s="407">
        <v>0</v>
      </c>
      <c r="AH155" s="407">
        <v>47</v>
      </c>
      <c r="AI155" s="407">
        <v>7</v>
      </c>
      <c r="AJ155" s="407">
        <v>219</v>
      </c>
      <c r="AK155" s="407">
        <v>88</v>
      </c>
      <c r="AL155" s="408"/>
      <c r="AM155" s="412" t="s">
        <v>122</v>
      </c>
      <c r="AN155" s="413">
        <v>414</v>
      </c>
      <c r="AO155" s="407">
        <v>10</v>
      </c>
      <c r="AP155" s="407">
        <v>3</v>
      </c>
      <c r="AQ155" s="407">
        <v>0</v>
      </c>
      <c r="AR155" s="407">
        <v>5</v>
      </c>
      <c r="AS155" s="407">
        <v>5</v>
      </c>
      <c r="AT155" s="407">
        <v>0</v>
      </c>
      <c r="AU155" s="407">
        <v>4</v>
      </c>
      <c r="AV155" s="407">
        <v>27</v>
      </c>
      <c r="AW155" s="407">
        <v>16</v>
      </c>
      <c r="AX155" s="407">
        <v>4</v>
      </c>
      <c r="AY155" s="407">
        <v>20</v>
      </c>
      <c r="AZ155" s="407">
        <v>1</v>
      </c>
      <c r="BA155" s="408"/>
      <c r="BB155" s="412" t="s">
        <v>122</v>
      </c>
      <c r="BC155" s="413">
        <v>414</v>
      </c>
      <c r="BD155" s="407">
        <v>29</v>
      </c>
      <c r="BE155" s="407">
        <v>3</v>
      </c>
      <c r="BF155" s="407">
        <v>0</v>
      </c>
      <c r="BG155" s="407">
        <v>1</v>
      </c>
      <c r="BH155" s="407">
        <v>33</v>
      </c>
      <c r="BI155" s="407">
        <v>5</v>
      </c>
      <c r="BJ155" s="407">
        <v>2</v>
      </c>
      <c r="BK155" s="407">
        <v>11</v>
      </c>
      <c r="BL155" s="408"/>
      <c r="BM155" s="412" t="s">
        <v>122</v>
      </c>
      <c r="BN155" s="413">
        <v>414</v>
      </c>
      <c r="BO155" s="407">
        <v>4</v>
      </c>
      <c r="BP155" s="407">
        <v>4</v>
      </c>
      <c r="BQ155" s="407">
        <v>3</v>
      </c>
      <c r="BR155" s="407">
        <v>4</v>
      </c>
      <c r="BS155" s="407">
        <v>5</v>
      </c>
      <c r="BT155" s="407">
        <v>6</v>
      </c>
      <c r="BU155" s="407">
        <v>3</v>
      </c>
      <c r="BV155" s="407">
        <v>2</v>
      </c>
      <c r="BW155" s="407">
        <v>2</v>
      </c>
      <c r="BX155" s="407">
        <v>0</v>
      </c>
      <c r="BY155" s="407">
        <v>0</v>
      </c>
      <c r="BZ155" s="407">
        <v>0</v>
      </c>
      <c r="CA155" s="407">
        <v>0</v>
      </c>
    </row>
    <row r="156" spans="1:79" s="133" customFormat="1" ht="13.8">
      <c r="A156" s="412" t="s">
        <v>123</v>
      </c>
      <c r="B156" s="413">
        <v>412</v>
      </c>
      <c r="C156" s="407">
        <v>452</v>
      </c>
      <c r="D156" s="407">
        <v>140</v>
      </c>
      <c r="E156" s="407">
        <v>207</v>
      </c>
      <c r="F156" s="407">
        <v>66</v>
      </c>
      <c r="G156" s="407">
        <v>26</v>
      </c>
      <c r="H156" s="407">
        <v>8</v>
      </c>
      <c r="I156" s="407">
        <v>147</v>
      </c>
      <c r="J156" s="407">
        <v>46</v>
      </c>
      <c r="K156" s="407">
        <v>149</v>
      </c>
      <c r="L156" s="407">
        <v>61</v>
      </c>
      <c r="M156" s="407">
        <v>30</v>
      </c>
      <c r="N156" s="407">
        <v>9</v>
      </c>
      <c r="O156" s="407">
        <v>87</v>
      </c>
      <c r="P156" s="407">
        <v>20</v>
      </c>
      <c r="Q156" s="407">
        <v>1098</v>
      </c>
      <c r="R156" s="407">
        <v>350</v>
      </c>
      <c r="S156" s="408"/>
      <c r="T156" s="412" t="s">
        <v>123</v>
      </c>
      <c r="U156" s="413">
        <v>412</v>
      </c>
      <c r="V156" s="407">
        <v>31</v>
      </c>
      <c r="W156" s="407">
        <v>6</v>
      </c>
      <c r="X156" s="407">
        <v>50</v>
      </c>
      <c r="Y156" s="407">
        <v>17</v>
      </c>
      <c r="Z156" s="407">
        <v>4</v>
      </c>
      <c r="AA156" s="407">
        <v>0</v>
      </c>
      <c r="AB156" s="407">
        <v>52</v>
      </c>
      <c r="AC156" s="407">
        <v>12</v>
      </c>
      <c r="AD156" s="407">
        <v>59</v>
      </c>
      <c r="AE156" s="407">
        <v>16</v>
      </c>
      <c r="AF156" s="407">
        <v>6</v>
      </c>
      <c r="AG156" s="407">
        <v>2</v>
      </c>
      <c r="AH156" s="407">
        <v>25</v>
      </c>
      <c r="AI156" s="407">
        <v>4</v>
      </c>
      <c r="AJ156" s="407">
        <v>227</v>
      </c>
      <c r="AK156" s="407">
        <v>57</v>
      </c>
      <c r="AL156" s="408"/>
      <c r="AM156" s="412" t="s">
        <v>123</v>
      </c>
      <c r="AN156" s="413">
        <v>412</v>
      </c>
      <c r="AO156" s="407">
        <v>6</v>
      </c>
      <c r="AP156" s="407">
        <v>2</v>
      </c>
      <c r="AQ156" s="407">
        <v>1</v>
      </c>
      <c r="AR156" s="407">
        <v>2</v>
      </c>
      <c r="AS156" s="407">
        <v>3</v>
      </c>
      <c r="AT156" s="407">
        <v>1</v>
      </c>
      <c r="AU156" s="407">
        <v>2</v>
      </c>
      <c r="AV156" s="407">
        <v>17</v>
      </c>
      <c r="AW156" s="407">
        <v>10</v>
      </c>
      <c r="AX156" s="407">
        <v>4</v>
      </c>
      <c r="AY156" s="407">
        <v>14</v>
      </c>
      <c r="AZ156" s="407">
        <v>1</v>
      </c>
      <c r="BA156" s="408"/>
      <c r="BB156" s="412" t="s">
        <v>123</v>
      </c>
      <c r="BC156" s="413">
        <v>412</v>
      </c>
      <c r="BD156" s="407">
        <v>15</v>
      </c>
      <c r="BE156" s="407">
        <v>5</v>
      </c>
      <c r="BF156" s="407">
        <v>0</v>
      </c>
      <c r="BG156" s="407">
        <v>1</v>
      </c>
      <c r="BH156" s="407">
        <v>21</v>
      </c>
      <c r="BI156" s="407">
        <v>6</v>
      </c>
      <c r="BJ156" s="407">
        <v>8</v>
      </c>
      <c r="BK156" s="407">
        <v>2</v>
      </c>
      <c r="BL156" s="408"/>
      <c r="BM156" s="412" t="s">
        <v>123</v>
      </c>
      <c r="BN156" s="413">
        <v>412</v>
      </c>
      <c r="BO156" s="407">
        <v>3</v>
      </c>
      <c r="BP156" s="407">
        <v>2</v>
      </c>
      <c r="BQ156" s="407">
        <v>3</v>
      </c>
      <c r="BR156" s="407">
        <v>3</v>
      </c>
      <c r="BS156" s="407">
        <v>3</v>
      </c>
      <c r="BT156" s="407">
        <v>3</v>
      </c>
      <c r="BU156" s="407">
        <v>2</v>
      </c>
      <c r="BV156" s="407">
        <v>1</v>
      </c>
      <c r="BW156" s="407">
        <v>2</v>
      </c>
      <c r="BX156" s="407">
        <v>0</v>
      </c>
      <c r="BY156" s="407">
        <v>0</v>
      </c>
      <c r="BZ156" s="407">
        <v>0</v>
      </c>
      <c r="CA156" s="407">
        <v>0</v>
      </c>
    </row>
    <row r="157" spans="1:79" s="133" customFormat="1" ht="13.8">
      <c r="A157" s="412" t="s">
        <v>124</v>
      </c>
      <c r="B157" s="413">
        <v>423</v>
      </c>
      <c r="C157" s="407">
        <v>245</v>
      </c>
      <c r="D157" s="407">
        <v>85</v>
      </c>
      <c r="E157" s="407">
        <v>52</v>
      </c>
      <c r="F157" s="407">
        <v>30</v>
      </c>
      <c r="G157" s="407">
        <v>0</v>
      </c>
      <c r="H157" s="407">
        <v>0</v>
      </c>
      <c r="I157" s="407">
        <v>49</v>
      </c>
      <c r="J157" s="407">
        <v>13</v>
      </c>
      <c r="K157" s="407">
        <v>96</v>
      </c>
      <c r="L157" s="407">
        <v>34</v>
      </c>
      <c r="M157" s="407">
        <v>0</v>
      </c>
      <c r="N157" s="407">
        <v>0</v>
      </c>
      <c r="O157" s="407">
        <v>40</v>
      </c>
      <c r="P157" s="407">
        <v>5</v>
      </c>
      <c r="Q157" s="407">
        <v>482</v>
      </c>
      <c r="R157" s="407">
        <v>167</v>
      </c>
      <c r="S157" s="408"/>
      <c r="T157" s="412" t="s">
        <v>124</v>
      </c>
      <c r="U157" s="413">
        <v>423</v>
      </c>
      <c r="V157" s="407">
        <v>8</v>
      </c>
      <c r="W157" s="407">
        <v>1</v>
      </c>
      <c r="X157" s="407">
        <v>0</v>
      </c>
      <c r="Y157" s="407">
        <v>0</v>
      </c>
      <c r="Z157" s="407">
        <v>0</v>
      </c>
      <c r="AA157" s="407">
        <v>0</v>
      </c>
      <c r="AB157" s="407">
        <v>1</v>
      </c>
      <c r="AC157" s="407">
        <v>0</v>
      </c>
      <c r="AD157" s="407">
        <v>26</v>
      </c>
      <c r="AE157" s="407">
        <v>11</v>
      </c>
      <c r="AF157" s="407">
        <v>0</v>
      </c>
      <c r="AG157" s="407">
        <v>0</v>
      </c>
      <c r="AH157" s="407">
        <v>15</v>
      </c>
      <c r="AI157" s="407">
        <v>3</v>
      </c>
      <c r="AJ157" s="407">
        <v>50</v>
      </c>
      <c r="AK157" s="407">
        <v>15</v>
      </c>
      <c r="AL157" s="408"/>
      <c r="AM157" s="412" t="s">
        <v>124</v>
      </c>
      <c r="AN157" s="413">
        <v>423</v>
      </c>
      <c r="AO157" s="407">
        <v>5</v>
      </c>
      <c r="AP157" s="407">
        <v>1</v>
      </c>
      <c r="AQ157" s="407">
        <v>0</v>
      </c>
      <c r="AR157" s="407">
        <v>1</v>
      </c>
      <c r="AS157" s="407">
        <v>2</v>
      </c>
      <c r="AT157" s="407">
        <v>0</v>
      </c>
      <c r="AU157" s="407">
        <v>1</v>
      </c>
      <c r="AV157" s="407">
        <v>10</v>
      </c>
      <c r="AW157" s="407">
        <v>6</v>
      </c>
      <c r="AX157" s="407">
        <v>3</v>
      </c>
      <c r="AY157" s="407">
        <v>9</v>
      </c>
      <c r="AZ157" s="407">
        <v>1</v>
      </c>
      <c r="BA157" s="408"/>
      <c r="BB157" s="412" t="s">
        <v>124</v>
      </c>
      <c r="BC157" s="413">
        <v>423</v>
      </c>
      <c r="BD157" s="407">
        <v>18</v>
      </c>
      <c r="BE157" s="407">
        <v>3</v>
      </c>
      <c r="BF157" s="407">
        <v>0</v>
      </c>
      <c r="BG157" s="407">
        <v>0</v>
      </c>
      <c r="BH157" s="407">
        <v>21</v>
      </c>
      <c r="BI157" s="407">
        <v>8</v>
      </c>
      <c r="BJ157" s="407">
        <v>5</v>
      </c>
      <c r="BK157" s="407">
        <v>1</v>
      </c>
      <c r="BL157" s="408"/>
      <c r="BM157" s="412" t="s">
        <v>124</v>
      </c>
      <c r="BN157" s="413">
        <v>423</v>
      </c>
      <c r="BO157" s="407">
        <v>3</v>
      </c>
      <c r="BP157" s="407">
        <v>2</v>
      </c>
      <c r="BQ157" s="407">
        <v>2</v>
      </c>
      <c r="BR157" s="407">
        <v>1</v>
      </c>
      <c r="BS157" s="407">
        <v>4</v>
      </c>
      <c r="BT157" s="407">
        <v>3</v>
      </c>
      <c r="BU157" s="407">
        <v>4</v>
      </c>
      <c r="BV157" s="407">
        <v>1</v>
      </c>
      <c r="BW157" s="407">
        <v>1</v>
      </c>
      <c r="BX157" s="407">
        <v>0</v>
      </c>
      <c r="BY157" s="407">
        <v>0</v>
      </c>
      <c r="BZ157" s="407">
        <v>0</v>
      </c>
      <c r="CA157" s="407">
        <v>0</v>
      </c>
    </row>
    <row r="158" spans="1:79" s="133" customFormat="1" ht="13.8">
      <c r="A158" s="412" t="s">
        <v>125</v>
      </c>
      <c r="B158" s="413">
        <v>410</v>
      </c>
      <c r="C158" s="407">
        <v>406</v>
      </c>
      <c r="D158" s="407">
        <v>101</v>
      </c>
      <c r="E158" s="407">
        <v>111</v>
      </c>
      <c r="F158" s="407">
        <v>62</v>
      </c>
      <c r="G158" s="407">
        <v>28</v>
      </c>
      <c r="H158" s="407">
        <v>6</v>
      </c>
      <c r="I158" s="407">
        <v>187</v>
      </c>
      <c r="J158" s="407">
        <v>55</v>
      </c>
      <c r="K158" s="407">
        <v>146</v>
      </c>
      <c r="L158" s="407">
        <v>74</v>
      </c>
      <c r="M158" s="407">
        <v>12</v>
      </c>
      <c r="N158" s="407">
        <v>1</v>
      </c>
      <c r="O158" s="407">
        <v>96</v>
      </c>
      <c r="P158" s="407">
        <v>23</v>
      </c>
      <c r="Q158" s="407">
        <v>986</v>
      </c>
      <c r="R158" s="407">
        <v>322</v>
      </c>
      <c r="S158" s="408"/>
      <c r="T158" s="412" t="s">
        <v>125</v>
      </c>
      <c r="U158" s="413">
        <v>410</v>
      </c>
      <c r="V158" s="407">
        <v>44</v>
      </c>
      <c r="W158" s="407">
        <v>12</v>
      </c>
      <c r="X158" s="407">
        <v>13</v>
      </c>
      <c r="Y158" s="407">
        <v>7</v>
      </c>
      <c r="Z158" s="407">
        <v>0</v>
      </c>
      <c r="AA158" s="407">
        <v>0</v>
      </c>
      <c r="AB158" s="407">
        <v>26</v>
      </c>
      <c r="AC158" s="407">
        <v>4</v>
      </c>
      <c r="AD158" s="407">
        <v>40</v>
      </c>
      <c r="AE158" s="407">
        <v>22</v>
      </c>
      <c r="AF158" s="407">
        <v>2</v>
      </c>
      <c r="AG158" s="407">
        <v>0</v>
      </c>
      <c r="AH158" s="407">
        <v>15</v>
      </c>
      <c r="AI158" s="407">
        <v>2</v>
      </c>
      <c r="AJ158" s="407">
        <v>140</v>
      </c>
      <c r="AK158" s="407">
        <v>47</v>
      </c>
      <c r="AL158" s="408"/>
      <c r="AM158" s="412" t="s">
        <v>125</v>
      </c>
      <c r="AN158" s="413">
        <v>410</v>
      </c>
      <c r="AO158" s="407">
        <v>7</v>
      </c>
      <c r="AP158" s="407">
        <v>2</v>
      </c>
      <c r="AQ158" s="407">
        <v>1</v>
      </c>
      <c r="AR158" s="407">
        <v>3</v>
      </c>
      <c r="AS158" s="407">
        <v>3</v>
      </c>
      <c r="AT158" s="407">
        <v>1</v>
      </c>
      <c r="AU158" s="407">
        <v>2</v>
      </c>
      <c r="AV158" s="407">
        <v>19</v>
      </c>
      <c r="AW158" s="407">
        <v>19</v>
      </c>
      <c r="AX158" s="407">
        <v>2</v>
      </c>
      <c r="AY158" s="407">
        <v>21</v>
      </c>
      <c r="AZ158" s="407">
        <v>1</v>
      </c>
      <c r="BA158" s="408"/>
      <c r="BB158" s="412" t="s">
        <v>125</v>
      </c>
      <c r="BC158" s="413">
        <v>410</v>
      </c>
      <c r="BD158" s="407">
        <v>27</v>
      </c>
      <c r="BE158" s="407">
        <v>4</v>
      </c>
      <c r="BF158" s="407">
        <v>0</v>
      </c>
      <c r="BG158" s="407">
        <v>1</v>
      </c>
      <c r="BH158" s="407">
        <v>32</v>
      </c>
      <c r="BI158" s="407">
        <v>10</v>
      </c>
      <c r="BJ158" s="407">
        <v>2</v>
      </c>
      <c r="BK158" s="407">
        <v>25</v>
      </c>
      <c r="BL158" s="408"/>
      <c r="BM158" s="412" t="s">
        <v>125</v>
      </c>
      <c r="BN158" s="413">
        <v>410</v>
      </c>
      <c r="BO158" s="407">
        <v>4</v>
      </c>
      <c r="BP158" s="407">
        <v>5</v>
      </c>
      <c r="BQ158" s="407">
        <v>3</v>
      </c>
      <c r="BR158" s="407">
        <v>4</v>
      </c>
      <c r="BS158" s="407">
        <v>5</v>
      </c>
      <c r="BT158" s="407">
        <v>4</v>
      </c>
      <c r="BU158" s="407">
        <v>3</v>
      </c>
      <c r="BV158" s="407">
        <v>2</v>
      </c>
      <c r="BW158" s="407">
        <v>2</v>
      </c>
      <c r="BX158" s="407">
        <v>0</v>
      </c>
      <c r="BY158" s="407">
        <v>0</v>
      </c>
      <c r="BZ158" s="407">
        <v>0</v>
      </c>
      <c r="CA158" s="407">
        <v>1</v>
      </c>
    </row>
    <row r="159" spans="1:79" s="133" customFormat="1" ht="13.8">
      <c r="A159" s="412" t="s">
        <v>126</v>
      </c>
      <c r="B159" s="413">
        <v>409</v>
      </c>
      <c r="C159" s="407">
        <v>415</v>
      </c>
      <c r="D159" s="407">
        <v>146</v>
      </c>
      <c r="E159" s="407">
        <v>85</v>
      </c>
      <c r="F159" s="407">
        <v>46</v>
      </c>
      <c r="G159" s="407">
        <v>11</v>
      </c>
      <c r="H159" s="407">
        <v>3</v>
      </c>
      <c r="I159" s="407">
        <v>52</v>
      </c>
      <c r="J159" s="407">
        <v>11</v>
      </c>
      <c r="K159" s="407">
        <v>121</v>
      </c>
      <c r="L159" s="407">
        <v>53</v>
      </c>
      <c r="M159" s="407">
        <v>5</v>
      </c>
      <c r="N159" s="407">
        <v>0</v>
      </c>
      <c r="O159" s="407">
        <v>46</v>
      </c>
      <c r="P159" s="407">
        <v>10</v>
      </c>
      <c r="Q159" s="407">
        <v>735</v>
      </c>
      <c r="R159" s="407">
        <v>269</v>
      </c>
      <c r="S159" s="408"/>
      <c r="T159" s="412" t="s">
        <v>126</v>
      </c>
      <c r="U159" s="413">
        <v>409</v>
      </c>
      <c r="V159" s="407">
        <v>126</v>
      </c>
      <c r="W159" s="407">
        <v>44</v>
      </c>
      <c r="X159" s="407">
        <v>18</v>
      </c>
      <c r="Y159" s="407">
        <v>13</v>
      </c>
      <c r="Z159" s="407">
        <v>0</v>
      </c>
      <c r="AA159" s="407">
        <v>0</v>
      </c>
      <c r="AB159" s="407">
        <v>19</v>
      </c>
      <c r="AC159" s="407">
        <v>3</v>
      </c>
      <c r="AD159" s="407">
        <v>4</v>
      </c>
      <c r="AE159" s="407">
        <v>2</v>
      </c>
      <c r="AF159" s="407">
        <v>0</v>
      </c>
      <c r="AG159" s="407">
        <v>0</v>
      </c>
      <c r="AH159" s="407">
        <v>9</v>
      </c>
      <c r="AI159" s="407">
        <v>1</v>
      </c>
      <c r="AJ159" s="407">
        <v>176</v>
      </c>
      <c r="AK159" s="407">
        <v>63</v>
      </c>
      <c r="AL159" s="408"/>
      <c r="AM159" s="412" t="s">
        <v>126</v>
      </c>
      <c r="AN159" s="413">
        <v>409</v>
      </c>
      <c r="AO159" s="407">
        <v>7</v>
      </c>
      <c r="AP159" s="407">
        <v>2</v>
      </c>
      <c r="AQ159" s="407">
        <v>1</v>
      </c>
      <c r="AR159" s="407">
        <v>1</v>
      </c>
      <c r="AS159" s="407">
        <v>2</v>
      </c>
      <c r="AT159" s="407">
        <v>1</v>
      </c>
      <c r="AU159" s="407">
        <v>1</v>
      </c>
      <c r="AV159" s="407">
        <v>15</v>
      </c>
      <c r="AW159" s="407">
        <v>10</v>
      </c>
      <c r="AX159" s="407">
        <v>1</v>
      </c>
      <c r="AY159" s="407">
        <v>11</v>
      </c>
      <c r="AZ159" s="407">
        <v>1</v>
      </c>
      <c r="BA159" s="408"/>
      <c r="BB159" s="412" t="s">
        <v>126</v>
      </c>
      <c r="BC159" s="413">
        <v>409</v>
      </c>
      <c r="BD159" s="407">
        <v>21</v>
      </c>
      <c r="BE159" s="407">
        <v>0</v>
      </c>
      <c r="BF159" s="407">
        <v>4</v>
      </c>
      <c r="BG159" s="407">
        <v>0</v>
      </c>
      <c r="BH159" s="407">
        <v>25</v>
      </c>
      <c r="BI159" s="407">
        <v>6</v>
      </c>
      <c r="BJ159" s="407">
        <v>0</v>
      </c>
      <c r="BK159" s="407">
        <v>10</v>
      </c>
      <c r="BL159" s="408"/>
      <c r="BM159" s="412" t="s">
        <v>126</v>
      </c>
      <c r="BN159" s="413">
        <v>409</v>
      </c>
      <c r="BO159" s="407">
        <v>3</v>
      </c>
      <c r="BP159" s="407">
        <v>4</v>
      </c>
      <c r="BQ159" s="407">
        <v>1</v>
      </c>
      <c r="BR159" s="407">
        <v>3</v>
      </c>
      <c r="BS159" s="407">
        <v>3</v>
      </c>
      <c r="BT159" s="407">
        <v>4</v>
      </c>
      <c r="BU159" s="407">
        <v>4</v>
      </c>
      <c r="BV159" s="407">
        <v>1</v>
      </c>
      <c r="BW159" s="407">
        <v>2</v>
      </c>
      <c r="BX159" s="407">
        <v>0</v>
      </c>
      <c r="BY159" s="407">
        <v>0</v>
      </c>
      <c r="BZ159" s="407">
        <v>0</v>
      </c>
      <c r="CA159" s="407">
        <v>0</v>
      </c>
    </row>
    <row r="160" spans="1:79" s="133" customFormat="1" ht="13.8">
      <c r="A160" s="414" t="s">
        <v>127</v>
      </c>
      <c r="B160" s="413"/>
      <c r="C160" s="407"/>
      <c r="D160" s="407"/>
      <c r="E160" s="407"/>
      <c r="F160" s="407"/>
      <c r="G160" s="407"/>
      <c r="H160" s="407"/>
      <c r="I160" s="407"/>
      <c r="J160" s="407"/>
      <c r="K160" s="407"/>
      <c r="L160" s="407"/>
      <c r="M160" s="407"/>
      <c r="N160" s="407"/>
      <c r="O160" s="407"/>
      <c r="P160" s="407"/>
      <c r="Q160" s="407"/>
      <c r="R160" s="407"/>
      <c r="S160" s="408"/>
      <c r="T160" s="414" t="s">
        <v>127</v>
      </c>
      <c r="U160" s="413"/>
      <c r="V160" s="407"/>
      <c r="W160" s="407"/>
      <c r="X160" s="407"/>
      <c r="Y160" s="407"/>
      <c r="Z160" s="407"/>
      <c r="AA160" s="407"/>
      <c r="AB160" s="407"/>
      <c r="AC160" s="407"/>
      <c r="AD160" s="407"/>
      <c r="AE160" s="407"/>
      <c r="AF160" s="407"/>
      <c r="AG160" s="407"/>
      <c r="AH160" s="407"/>
      <c r="AI160" s="407"/>
      <c r="AJ160" s="407"/>
      <c r="AK160" s="407"/>
      <c r="AL160" s="408"/>
      <c r="AM160" s="414" t="s">
        <v>127</v>
      </c>
      <c r="AN160" s="413"/>
      <c r="AO160" s="407"/>
      <c r="AP160" s="407"/>
      <c r="AQ160" s="407"/>
      <c r="AR160" s="407"/>
      <c r="AS160" s="407"/>
      <c r="AT160" s="407"/>
      <c r="AU160" s="407"/>
      <c r="AV160" s="407"/>
      <c r="AW160" s="407"/>
      <c r="AX160" s="407"/>
      <c r="AY160" s="407"/>
      <c r="AZ160" s="407"/>
      <c r="BA160" s="408"/>
      <c r="BB160" s="414" t="s">
        <v>127</v>
      </c>
      <c r="BC160" s="413"/>
      <c r="BD160" s="407"/>
      <c r="BE160" s="407"/>
      <c r="BF160" s="407"/>
      <c r="BG160" s="407"/>
      <c r="BH160" s="407"/>
      <c r="BI160" s="407"/>
      <c r="BJ160" s="407"/>
      <c r="BK160" s="407"/>
      <c r="BL160" s="408"/>
      <c r="BM160" s="414" t="s">
        <v>127</v>
      </c>
      <c r="BN160" s="413"/>
      <c r="BO160" s="407"/>
      <c r="BP160" s="407"/>
      <c r="BQ160" s="407"/>
      <c r="BR160" s="407"/>
      <c r="BS160" s="407"/>
      <c r="BT160" s="407"/>
      <c r="BU160" s="407"/>
      <c r="BV160" s="407"/>
      <c r="BW160" s="407"/>
      <c r="BX160" s="407"/>
      <c r="BY160" s="407"/>
      <c r="BZ160" s="407"/>
      <c r="CA160" s="407"/>
    </row>
    <row r="161" spans="1:79" s="133" customFormat="1" ht="13.8">
      <c r="A161" s="412" t="s">
        <v>128</v>
      </c>
      <c r="B161" s="413">
        <v>110</v>
      </c>
      <c r="C161" s="407">
        <v>279</v>
      </c>
      <c r="D161" s="407">
        <v>134</v>
      </c>
      <c r="E161" s="407">
        <v>77</v>
      </c>
      <c r="F161" s="407">
        <v>46</v>
      </c>
      <c r="G161" s="407">
        <v>36</v>
      </c>
      <c r="H161" s="407">
        <v>13</v>
      </c>
      <c r="I161" s="407">
        <v>59</v>
      </c>
      <c r="J161" s="407">
        <v>22</v>
      </c>
      <c r="K161" s="407">
        <v>106</v>
      </c>
      <c r="L161" s="407">
        <v>65</v>
      </c>
      <c r="M161" s="407">
        <v>37</v>
      </c>
      <c r="N161" s="407">
        <v>6</v>
      </c>
      <c r="O161" s="407">
        <v>38</v>
      </c>
      <c r="P161" s="407">
        <v>18</v>
      </c>
      <c r="Q161" s="407">
        <v>632</v>
      </c>
      <c r="R161" s="407">
        <v>304</v>
      </c>
      <c r="S161" s="408"/>
      <c r="T161" s="412" t="s">
        <v>128</v>
      </c>
      <c r="U161" s="413">
        <v>110</v>
      </c>
      <c r="V161" s="407">
        <v>18</v>
      </c>
      <c r="W161" s="407">
        <v>10</v>
      </c>
      <c r="X161" s="407">
        <v>5</v>
      </c>
      <c r="Y161" s="407">
        <v>2</v>
      </c>
      <c r="Z161" s="407">
        <v>5</v>
      </c>
      <c r="AA161" s="407">
        <v>2</v>
      </c>
      <c r="AB161" s="407">
        <v>7</v>
      </c>
      <c r="AC161" s="407">
        <v>2</v>
      </c>
      <c r="AD161" s="407">
        <v>12</v>
      </c>
      <c r="AE161" s="407">
        <v>7</v>
      </c>
      <c r="AF161" s="407">
        <v>8</v>
      </c>
      <c r="AG161" s="407">
        <v>0</v>
      </c>
      <c r="AH161" s="407">
        <v>9</v>
      </c>
      <c r="AI161" s="407">
        <v>3</v>
      </c>
      <c r="AJ161" s="407">
        <v>64</v>
      </c>
      <c r="AK161" s="407">
        <v>26</v>
      </c>
      <c r="AL161" s="408"/>
      <c r="AM161" s="412" t="s">
        <v>128</v>
      </c>
      <c r="AN161" s="413">
        <v>110</v>
      </c>
      <c r="AO161" s="407">
        <v>5</v>
      </c>
      <c r="AP161" s="407">
        <v>3</v>
      </c>
      <c r="AQ161" s="407">
        <v>1</v>
      </c>
      <c r="AR161" s="407">
        <v>2</v>
      </c>
      <c r="AS161" s="407">
        <v>3</v>
      </c>
      <c r="AT161" s="407">
        <v>1</v>
      </c>
      <c r="AU161" s="407">
        <v>2</v>
      </c>
      <c r="AV161" s="407">
        <v>17</v>
      </c>
      <c r="AW161" s="407">
        <v>14</v>
      </c>
      <c r="AX161" s="407">
        <v>0</v>
      </c>
      <c r="AY161" s="407">
        <v>14</v>
      </c>
      <c r="AZ161" s="407">
        <v>2</v>
      </c>
      <c r="BA161" s="408"/>
      <c r="BB161" s="412" t="s">
        <v>128</v>
      </c>
      <c r="BC161" s="413">
        <v>110</v>
      </c>
      <c r="BD161" s="407">
        <v>29</v>
      </c>
      <c r="BE161" s="407">
        <v>1</v>
      </c>
      <c r="BF161" s="407">
        <v>0</v>
      </c>
      <c r="BG161" s="407">
        <v>0</v>
      </c>
      <c r="BH161" s="407">
        <v>30</v>
      </c>
      <c r="BI161" s="407">
        <v>16</v>
      </c>
      <c r="BJ161" s="407">
        <v>0</v>
      </c>
      <c r="BK161" s="407">
        <v>8</v>
      </c>
      <c r="BL161" s="408"/>
      <c r="BM161" s="412" t="s">
        <v>128</v>
      </c>
      <c r="BN161" s="413">
        <v>110</v>
      </c>
      <c r="BO161" s="407">
        <v>4</v>
      </c>
      <c r="BP161" s="407">
        <v>3</v>
      </c>
      <c r="BQ161" s="407">
        <v>3</v>
      </c>
      <c r="BR161" s="407">
        <v>4</v>
      </c>
      <c r="BS161" s="407">
        <v>4</v>
      </c>
      <c r="BT161" s="407">
        <v>4</v>
      </c>
      <c r="BU161" s="407">
        <v>4</v>
      </c>
      <c r="BV161" s="407">
        <v>3</v>
      </c>
      <c r="BW161" s="407">
        <v>1</v>
      </c>
      <c r="BX161" s="407">
        <v>0</v>
      </c>
      <c r="BY161" s="407">
        <v>0</v>
      </c>
      <c r="BZ161" s="407">
        <v>0</v>
      </c>
      <c r="CA161" s="407">
        <v>0</v>
      </c>
    </row>
    <row r="162" spans="1:79" s="133" customFormat="1" ht="13.8">
      <c r="A162" s="412" t="s">
        <v>129</v>
      </c>
      <c r="B162" s="413">
        <v>114</v>
      </c>
      <c r="C162" s="407">
        <v>234</v>
      </c>
      <c r="D162" s="407">
        <v>119</v>
      </c>
      <c r="E162" s="407">
        <v>39</v>
      </c>
      <c r="F162" s="407">
        <v>21</v>
      </c>
      <c r="G162" s="407">
        <v>40</v>
      </c>
      <c r="H162" s="407">
        <v>5</v>
      </c>
      <c r="I162" s="407">
        <v>64</v>
      </c>
      <c r="J162" s="407">
        <v>30</v>
      </c>
      <c r="K162" s="407">
        <v>55</v>
      </c>
      <c r="L162" s="407">
        <v>26</v>
      </c>
      <c r="M162" s="407">
        <v>35</v>
      </c>
      <c r="N162" s="407">
        <v>7</v>
      </c>
      <c r="O162" s="407">
        <v>57</v>
      </c>
      <c r="P162" s="407">
        <v>16</v>
      </c>
      <c r="Q162" s="407">
        <v>524</v>
      </c>
      <c r="R162" s="407">
        <v>224</v>
      </c>
      <c r="S162" s="408"/>
      <c r="T162" s="412" t="s">
        <v>129</v>
      </c>
      <c r="U162" s="413">
        <v>114</v>
      </c>
      <c r="V162" s="407">
        <v>12</v>
      </c>
      <c r="W162" s="407">
        <v>5</v>
      </c>
      <c r="X162" s="407">
        <v>1</v>
      </c>
      <c r="Y162" s="407">
        <v>1</v>
      </c>
      <c r="Z162" s="407">
        <v>3</v>
      </c>
      <c r="AA162" s="407">
        <v>0</v>
      </c>
      <c r="AB162" s="407">
        <v>3</v>
      </c>
      <c r="AC162" s="407">
        <v>3</v>
      </c>
      <c r="AD162" s="407">
        <v>6</v>
      </c>
      <c r="AE162" s="407">
        <v>0</v>
      </c>
      <c r="AF162" s="407">
        <v>18</v>
      </c>
      <c r="AG162" s="407">
        <v>5</v>
      </c>
      <c r="AH162" s="407">
        <v>11</v>
      </c>
      <c r="AI162" s="407">
        <v>5</v>
      </c>
      <c r="AJ162" s="407">
        <v>54</v>
      </c>
      <c r="AK162" s="407">
        <v>19</v>
      </c>
      <c r="AL162" s="408"/>
      <c r="AM162" s="412" t="s">
        <v>129</v>
      </c>
      <c r="AN162" s="413">
        <v>114</v>
      </c>
      <c r="AO162" s="407">
        <v>4</v>
      </c>
      <c r="AP162" s="407">
        <v>1</v>
      </c>
      <c r="AQ162" s="407">
        <v>1</v>
      </c>
      <c r="AR162" s="407">
        <v>1</v>
      </c>
      <c r="AS162" s="407">
        <v>1</v>
      </c>
      <c r="AT162" s="407">
        <v>1</v>
      </c>
      <c r="AU162" s="407">
        <v>1</v>
      </c>
      <c r="AV162" s="407">
        <v>10</v>
      </c>
      <c r="AW162" s="407">
        <v>10</v>
      </c>
      <c r="AX162" s="407">
        <v>0</v>
      </c>
      <c r="AY162" s="407">
        <v>10</v>
      </c>
      <c r="AZ162" s="407">
        <v>1</v>
      </c>
      <c r="BA162" s="408"/>
      <c r="BB162" s="412" t="s">
        <v>129</v>
      </c>
      <c r="BC162" s="413">
        <v>114</v>
      </c>
      <c r="BD162" s="407">
        <v>14</v>
      </c>
      <c r="BE162" s="407">
        <v>2</v>
      </c>
      <c r="BF162" s="407">
        <v>0</v>
      </c>
      <c r="BG162" s="407">
        <v>5</v>
      </c>
      <c r="BH162" s="407">
        <v>21</v>
      </c>
      <c r="BI162" s="407">
        <v>8</v>
      </c>
      <c r="BJ162" s="407">
        <v>0</v>
      </c>
      <c r="BK162" s="407">
        <v>7</v>
      </c>
      <c r="BL162" s="408"/>
      <c r="BM162" s="412" t="s">
        <v>129</v>
      </c>
      <c r="BN162" s="413">
        <v>114</v>
      </c>
      <c r="BO162" s="407">
        <v>3</v>
      </c>
      <c r="BP162" s="407">
        <v>3</v>
      </c>
      <c r="BQ162" s="407">
        <v>3</v>
      </c>
      <c r="BR162" s="407">
        <v>3</v>
      </c>
      <c r="BS162" s="407">
        <v>3</v>
      </c>
      <c r="BT162" s="407">
        <v>2</v>
      </c>
      <c r="BU162" s="407">
        <v>2</v>
      </c>
      <c r="BV162" s="407">
        <v>1</v>
      </c>
      <c r="BW162" s="407">
        <v>1</v>
      </c>
      <c r="BX162" s="407">
        <v>0</v>
      </c>
      <c r="BY162" s="407">
        <v>0</v>
      </c>
      <c r="BZ162" s="407">
        <v>0</v>
      </c>
      <c r="CA162" s="407">
        <v>0</v>
      </c>
    </row>
    <row r="163" spans="1:79" s="133" customFormat="1" ht="13.8">
      <c r="A163" s="412" t="s">
        <v>130</v>
      </c>
      <c r="B163" s="413">
        <v>108</v>
      </c>
      <c r="C163" s="407">
        <v>571</v>
      </c>
      <c r="D163" s="407">
        <v>261</v>
      </c>
      <c r="E163" s="407">
        <v>142</v>
      </c>
      <c r="F163" s="407">
        <v>83</v>
      </c>
      <c r="G163" s="407">
        <v>115</v>
      </c>
      <c r="H163" s="407">
        <v>36</v>
      </c>
      <c r="I163" s="407">
        <v>264</v>
      </c>
      <c r="J163" s="407">
        <v>110</v>
      </c>
      <c r="K163" s="407">
        <v>220</v>
      </c>
      <c r="L163" s="407">
        <v>140</v>
      </c>
      <c r="M163" s="407">
        <v>134</v>
      </c>
      <c r="N163" s="407">
        <v>34</v>
      </c>
      <c r="O163" s="407">
        <v>267</v>
      </c>
      <c r="P163" s="407">
        <v>103</v>
      </c>
      <c r="Q163" s="407">
        <v>1713</v>
      </c>
      <c r="R163" s="407">
        <v>767</v>
      </c>
      <c r="S163" s="408"/>
      <c r="T163" s="412" t="s">
        <v>130</v>
      </c>
      <c r="U163" s="413">
        <v>108</v>
      </c>
      <c r="V163" s="407">
        <v>51</v>
      </c>
      <c r="W163" s="407">
        <v>25</v>
      </c>
      <c r="X163" s="407">
        <v>8</v>
      </c>
      <c r="Y163" s="407">
        <v>5</v>
      </c>
      <c r="Z163" s="407">
        <v>9</v>
      </c>
      <c r="AA163" s="407">
        <v>1</v>
      </c>
      <c r="AB163" s="407">
        <v>24</v>
      </c>
      <c r="AC163" s="407">
        <v>9</v>
      </c>
      <c r="AD163" s="407">
        <v>71</v>
      </c>
      <c r="AE163" s="407">
        <v>40</v>
      </c>
      <c r="AF163" s="407">
        <v>29</v>
      </c>
      <c r="AG163" s="407">
        <v>5</v>
      </c>
      <c r="AH163" s="407">
        <v>53</v>
      </c>
      <c r="AI163" s="407">
        <v>19</v>
      </c>
      <c r="AJ163" s="407">
        <v>245</v>
      </c>
      <c r="AK163" s="407">
        <v>104</v>
      </c>
      <c r="AL163" s="408"/>
      <c r="AM163" s="412" t="s">
        <v>130</v>
      </c>
      <c r="AN163" s="413">
        <v>108</v>
      </c>
      <c r="AO163" s="407">
        <v>11</v>
      </c>
      <c r="AP163" s="407">
        <v>3</v>
      </c>
      <c r="AQ163" s="407">
        <v>2</v>
      </c>
      <c r="AR163" s="407">
        <v>5</v>
      </c>
      <c r="AS163" s="407">
        <v>4</v>
      </c>
      <c r="AT163" s="407">
        <v>3</v>
      </c>
      <c r="AU163" s="407">
        <v>5</v>
      </c>
      <c r="AV163" s="407">
        <v>33</v>
      </c>
      <c r="AW163" s="407">
        <v>33</v>
      </c>
      <c r="AX163" s="407">
        <v>0</v>
      </c>
      <c r="AY163" s="407">
        <v>33</v>
      </c>
      <c r="AZ163" s="407">
        <v>1</v>
      </c>
      <c r="BA163" s="408"/>
      <c r="BB163" s="412" t="s">
        <v>130</v>
      </c>
      <c r="BC163" s="413">
        <v>108</v>
      </c>
      <c r="BD163" s="407">
        <v>67</v>
      </c>
      <c r="BE163" s="407">
        <v>0</v>
      </c>
      <c r="BF163" s="407">
        <v>0</v>
      </c>
      <c r="BG163" s="407">
        <v>3</v>
      </c>
      <c r="BH163" s="407">
        <v>70</v>
      </c>
      <c r="BI163" s="407">
        <v>39</v>
      </c>
      <c r="BJ163" s="407">
        <v>11</v>
      </c>
      <c r="BK163" s="407">
        <v>23</v>
      </c>
      <c r="BL163" s="408"/>
      <c r="BM163" s="412" t="s">
        <v>130</v>
      </c>
      <c r="BN163" s="413">
        <v>108</v>
      </c>
      <c r="BO163" s="407">
        <v>7</v>
      </c>
      <c r="BP163" s="407">
        <v>11</v>
      </c>
      <c r="BQ163" s="407">
        <v>6</v>
      </c>
      <c r="BR163" s="407">
        <v>9</v>
      </c>
      <c r="BS163" s="407">
        <v>10</v>
      </c>
      <c r="BT163" s="407">
        <v>7</v>
      </c>
      <c r="BU163" s="407">
        <v>9</v>
      </c>
      <c r="BV163" s="407">
        <v>4</v>
      </c>
      <c r="BW163" s="407">
        <v>4</v>
      </c>
      <c r="BX163" s="407">
        <v>4</v>
      </c>
      <c r="BY163" s="407">
        <v>0</v>
      </c>
      <c r="BZ163" s="407">
        <v>0</v>
      </c>
      <c r="CA163" s="407">
        <v>1</v>
      </c>
    </row>
    <row r="164" spans="1:79" s="133" customFormat="1" ht="13.8">
      <c r="A164" s="412" t="s">
        <v>131</v>
      </c>
      <c r="B164" s="413">
        <v>118</v>
      </c>
      <c r="C164" s="407">
        <v>81</v>
      </c>
      <c r="D164" s="407">
        <v>42</v>
      </c>
      <c r="E164" s="407">
        <v>30</v>
      </c>
      <c r="F164" s="407">
        <v>14</v>
      </c>
      <c r="G164" s="407">
        <v>0</v>
      </c>
      <c r="H164" s="407">
        <v>0</v>
      </c>
      <c r="I164" s="407">
        <v>22</v>
      </c>
      <c r="J164" s="407">
        <v>4</v>
      </c>
      <c r="K164" s="407">
        <v>23</v>
      </c>
      <c r="L164" s="407">
        <v>13</v>
      </c>
      <c r="M164" s="407">
        <v>0</v>
      </c>
      <c r="N164" s="407">
        <v>0</v>
      </c>
      <c r="O164" s="407">
        <v>15</v>
      </c>
      <c r="P164" s="407">
        <v>4</v>
      </c>
      <c r="Q164" s="407">
        <v>171</v>
      </c>
      <c r="R164" s="407">
        <v>77</v>
      </c>
      <c r="S164" s="408"/>
      <c r="T164" s="412" t="s">
        <v>131</v>
      </c>
      <c r="U164" s="413">
        <v>118</v>
      </c>
      <c r="V164" s="407">
        <v>9</v>
      </c>
      <c r="W164" s="407">
        <v>6</v>
      </c>
      <c r="X164" s="407">
        <v>4</v>
      </c>
      <c r="Y164" s="407">
        <v>3</v>
      </c>
      <c r="Z164" s="407">
        <v>0</v>
      </c>
      <c r="AA164" s="407">
        <v>0</v>
      </c>
      <c r="AB164" s="407">
        <v>5</v>
      </c>
      <c r="AC164" s="407">
        <v>0</v>
      </c>
      <c r="AD164" s="407">
        <v>9</v>
      </c>
      <c r="AE164" s="407">
        <v>4</v>
      </c>
      <c r="AF164" s="407">
        <v>0</v>
      </c>
      <c r="AG164" s="407">
        <v>0</v>
      </c>
      <c r="AH164" s="407">
        <v>3</v>
      </c>
      <c r="AI164" s="407">
        <v>0</v>
      </c>
      <c r="AJ164" s="407">
        <v>30</v>
      </c>
      <c r="AK164" s="407">
        <v>13</v>
      </c>
      <c r="AL164" s="408"/>
      <c r="AM164" s="412" t="s">
        <v>131</v>
      </c>
      <c r="AN164" s="413">
        <v>118</v>
      </c>
      <c r="AO164" s="407">
        <v>3</v>
      </c>
      <c r="AP164" s="407">
        <v>1</v>
      </c>
      <c r="AQ164" s="407">
        <v>0</v>
      </c>
      <c r="AR164" s="407">
        <v>1</v>
      </c>
      <c r="AS164" s="407">
        <v>1</v>
      </c>
      <c r="AT164" s="407">
        <v>0</v>
      </c>
      <c r="AU164" s="407">
        <v>1</v>
      </c>
      <c r="AV164" s="407">
        <v>7</v>
      </c>
      <c r="AW164" s="407">
        <v>7</v>
      </c>
      <c r="AX164" s="407">
        <v>0</v>
      </c>
      <c r="AY164" s="407">
        <v>7</v>
      </c>
      <c r="AZ164" s="407">
        <v>1</v>
      </c>
      <c r="BA164" s="408"/>
      <c r="BB164" s="412" t="s">
        <v>131</v>
      </c>
      <c r="BC164" s="413">
        <v>118</v>
      </c>
      <c r="BD164" s="407">
        <v>12</v>
      </c>
      <c r="BE164" s="407">
        <v>0</v>
      </c>
      <c r="BF164" s="407">
        <v>0</v>
      </c>
      <c r="BG164" s="407">
        <v>5</v>
      </c>
      <c r="BH164" s="407">
        <v>17</v>
      </c>
      <c r="BI164" s="407">
        <v>7</v>
      </c>
      <c r="BJ164" s="407">
        <v>1</v>
      </c>
      <c r="BK164" s="407">
        <v>3</v>
      </c>
      <c r="BL164" s="408"/>
      <c r="BM164" s="412" t="s">
        <v>131</v>
      </c>
      <c r="BN164" s="413">
        <v>118</v>
      </c>
      <c r="BO164" s="407">
        <v>2</v>
      </c>
      <c r="BP164" s="407">
        <v>2</v>
      </c>
      <c r="BQ164" s="407">
        <v>2</v>
      </c>
      <c r="BR164" s="407">
        <v>2</v>
      </c>
      <c r="BS164" s="407">
        <v>2</v>
      </c>
      <c r="BT164" s="407">
        <v>2</v>
      </c>
      <c r="BU164" s="407">
        <v>2</v>
      </c>
      <c r="BV164" s="407">
        <v>1</v>
      </c>
      <c r="BW164" s="407">
        <v>2</v>
      </c>
      <c r="BX164" s="407">
        <v>0</v>
      </c>
      <c r="BY164" s="407">
        <v>0</v>
      </c>
      <c r="BZ164" s="407">
        <v>0</v>
      </c>
      <c r="CA164" s="407">
        <v>0</v>
      </c>
    </row>
    <row r="165" spans="1:79">
      <c r="A165" s="412" t="s">
        <v>132</v>
      </c>
      <c r="B165" s="413">
        <v>109</v>
      </c>
      <c r="C165" s="407">
        <v>320</v>
      </c>
      <c r="D165" s="407">
        <v>123</v>
      </c>
      <c r="E165" s="407">
        <v>128</v>
      </c>
      <c r="F165" s="407">
        <v>66</v>
      </c>
      <c r="G165" s="407">
        <v>61</v>
      </c>
      <c r="H165" s="407">
        <v>18</v>
      </c>
      <c r="I165" s="407">
        <v>97</v>
      </c>
      <c r="J165" s="407">
        <v>28</v>
      </c>
      <c r="K165" s="407">
        <v>109</v>
      </c>
      <c r="L165" s="407">
        <v>55</v>
      </c>
      <c r="M165" s="407">
        <v>37</v>
      </c>
      <c r="N165" s="407">
        <v>6</v>
      </c>
      <c r="O165" s="407">
        <v>66</v>
      </c>
      <c r="P165" s="407">
        <v>22</v>
      </c>
      <c r="Q165" s="407">
        <v>818</v>
      </c>
      <c r="R165" s="407">
        <v>318</v>
      </c>
      <c r="S165" s="408"/>
      <c r="T165" s="412" t="s">
        <v>132</v>
      </c>
      <c r="U165" s="413">
        <v>109</v>
      </c>
      <c r="V165" s="407">
        <v>12</v>
      </c>
      <c r="W165" s="407">
        <v>4</v>
      </c>
      <c r="X165" s="407">
        <v>4</v>
      </c>
      <c r="Y165" s="407">
        <v>3</v>
      </c>
      <c r="Z165" s="407">
        <v>5</v>
      </c>
      <c r="AA165" s="407">
        <v>2</v>
      </c>
      <c r="AB165" s="407">
        <v>8</v>
      </c>
      <c r="AC165" s="407">
        <v>0</v>
      </c>
      <c r="AD165" s="407">
        <v>30</v>
      </c>
      <c r="AE165" s="407">
        <v>12</v>
      </c>
      <c r="AF165" s="407">
        <v>13</v>
      </c>
      <c r="AG165" s="407">
        <v>3</v>
      </c>
      <c r="AH165" s="407">
        <v>18</v>
      </c>
      <c r="AI165" s="407">
        <v>5</v>
      </c>
      <c r="AJ165" s="407">
        <v>90</v>
      </c>
      <c r="AK165" s="407">
        <v>29</v>
      </c>
      <c r="AL165" s="408"/>
      <c r="AM165" s="412" t="s">
        <v>132</v>
      </c>
      <c r="AN165" s="413">
        <v>109</v>
      </c>
      <c r="AO165" s="407">
        <v>6</v>
      </c>
      <c r="AP165" s="407">
        <v>3</v>
      </c>
      <c r="AQ165" s="407">
        <v>1</v>
      </c>
      <c r="AR165" s="407">
        <v>2</v>
      </c>
      <c r="AS165" s="407">
        <v>3</v>
      </c>
      <c r="AT165" s="407">
        <v>1</v>
      </c>
      <c r="AU165" s="407">
        <v>2</v>
      </c>
      <c r="AV165" s="407">
        <v>18</v>
      </c>
      <c r="AW165" s="407">
        <v>11</v>
      </c>
      <c r="AX165" s="407">
        <v>5</v>
      </c>
      <c r="AY165" s="407">
        <v>16</v>
      </c>
      <c r="AZ165" s="407">
        <v>2</v>
      </c>
      <c r="BA165" s="408"/>
      <c r="BB165" s="412" t="s">
        <v>132</v>
      </c>
      <c r="BC165" s="413">
        <v>109</v>
      </c>
      <c r="BD165" s="407">
        <v>25</v>
      </c>
      <c r="BE165" s="407">
        <v>4</v>
      </c>
      <c r="BF165" s="407">
        <v>0</v>
      </c>
      <c r="BG165" s="407">
        <v>6</v>
      </c>
      <c r="BH165" s="407">
        <v>35</v>
      </c>
      <c r="BI165" s="407">
        <v>11</v>
      </c>
      <c r="BJ165" s="407">
        <v>0</v>
      </c>
      <c r="BK165" s="407">
        <v>10</v>
      </c>
      <c r="BL165" s="408"/>
      <c r="BM165" s="412" t="s">
        <v>132</v>
      </c>
      <c r="BN165" s="413">
        <v>109</v>
      </c>
      <c r="BO165" s="407">
        <v>5</v>
      </c>
      <c r="BP165" s="407">
        <v>4</v>
      </c>
      <c r="BQ165" s="407">
        <v>4</v>
      </c>
      <c r="BR165" s="407">
        <v>4</v>
      </c>
      <c r="BS165" s="407">
        <v>6</v>
      </c>
      <c r="BT165" s="407">
        <v>4</v>
      </c>
      <c r="BU165" s="407">
        <v>5</v>
      </c>
      <c r="BV165" s="407">
        <v>3</v>
      </c>
      <c r="BW165" s="407">
        <v>2</v>
      </c>
      <c r="BX165" s="407">
        <v>0</v>
      </c>
      <c r="BY165" s="407">
        <v>0</v>
      </c>
      <c r="BZ165" s="407">
        <v>0</v>
      </c>
      <c r="CA165" s="407">
        <v>0</v>
      </c>
    </row>
    <row r="166" spans="1:79">
      <c r="A166" s="412" t="s">
        <v>133</v>
      </c>
      <c r="B166" s="413">
        <v>116</v>
      </c>
      <c r="C166" s="407">
        <v>112</v>
      </c>
      <c r="D166" s="407">
        <v>56</v>
      </c>
      <c r="E166" s="407">
        <v>22</v>
      </c>
      <c r="F166" s="407">
        <v>15</v>
      </c>
      <c r="G166" s="407">
        <v>10</v>
      </c>
      <c r="H166" s="407">
        <v>2</v>
      </c>
      <c r="I166" s="407">
        <v>48</v>
      </c>
      <c r="J166" s="407">
        <v>18</v>
      </c>
      <c r="K166" s="407">
        <v>73</v>
      </c>
      <c r="L166" s="407">
        <v>40</v>
      </c>
      <c r="M166" s="407">
        <v>7</v>
      </c>
      <c r="N166" s="407">
        <v>0</v>
      </c>
      <c r="O166" s="407">
        <v>37</v>
      </c>
      <c r="P166" s="407">
        <v>10</v>
      </c>
      <c r="Q166" s="407">
        <v>309</v>
      </c>
      <c r="R166" s="407">
        <v>141</v>
      </c>
      <c r="S166" s="408"/>
      <c r="T166" s="412" t="s">
        <v>133</v>
      </c>
      <c r="U166" s="413">
        <v>116</v>
      </c>
      <c r="V166" s="407">
        <v>6</v>
      </c>
      <c r="W166" s="407">
        <v>6</v>
      </c>
      <c r="X166" s="407">
        <v>0</v>
      </c>
      <c r="Y166" s="407">
        <v>0</v>
      </c>
      <c r="Z166" s="407">
        <v>0</v>
      </c>
      <c r="AA166" s="407">
        <v>0</v>
      </c>
      <c r="AB166" s="407">
        <v>1</v>
      </c>
      <c r="AC166" s="407">
        <v>0</v>
      </c>
      <c r="AD166" s="407">
        <v>9</v>
      </c>
      <c r="AE166" s="407">
        <v>3</v>
      </c>
      <c r="AF166" s="407">
        <v>2</v>
      </c>
      <c r="AG166" s="407">
        <v>0</v>
      </c>
      <c r="AH166" s="407">
        <v>11</v>
      </c>
      <c r="AI166" s="407">
        <v>5</v>
      </c>
      <c r="AJ166" s="407">
        <v>29</v>
      </c>
      <c r="AK166" s="407">
        <v>14</v>
      </c>
      <c r="AL166" s="408"/>
      <c r="AM166" s="412" t="s">
        <v>133</v>
      </c>
      <c r="AN166" s="413">
        <v>116</v>
      </c>
      <c r="AO166" s="407">
        <v>2</v>
      </c>
      <c r="AP166" s="407">
        <v>1</v>
      </c>
      <c r="AQ166" s="407">
        <v>1</v>
      </c>
      <c r="AR166" s="407">
        <v>1</v>
      </c>
      <c r="AS166" s="407">
        <v>2</v>
      </c>
      <c r="AT166" s="407">
        <v>1</v>
      </c>
      <c r="AU166" s="407">
        <v>1</v>
      </c>
      <c r="AV166" s="407">
        <v>9</v>
      </c>
      <c r="AW166" s="407">
        <v>8</v>
      </c>
      <c r="AX166" s="407">
        <v>0</v>
      </c>
      <c r="AY166" s="407">
        <v>8</v>
      </c>
      <c r="AZ166" s="407">
        <v>1</v>
      </c>
      <c r="BA166" s="408"/>
      <c r="BB166" s="412" t="s">
        <v>133</v>
      </c>
      <c r="BC166" s="413">
        <v>116</v>
      </c>
      <c r="BD166" s="407">
        <v>18</v>
      </c>
      <c r="BE166" s="407">
        <v>3</v>
      </c>
      <c r="BF166" s="407">
        <v>0</v>
      </c>
      <c r="BG166" s="407">
        <v>0</v>
      </c>
      <c r="BH166" s="407">
        <v>21</v>
      </c>
      <c r="BI166" s="407">
        <v>3</v>
      </c>
      <c r="BJ166" s="407">
        <v>5</v>
      </c>
      <c r="BK166" s="407">
        <v>1</v>
      </c>
      <c r="BL166" s="408"/>
      <c r="BM166" s="412" t="s">
        <v>133</v>
      </c>
      <c r="BN166" s="413">
        <v>116</v>
      </c>
      <c r="BO166" s="407">
        <v>2</v>
      </c>
      <c r="BP166" s="407">
        <v>2</v>
      </c>
      <c r="BQ166" s="407">
        <v>2</v>
      </c>
      <c r="BR166" s="407">
        <v>4</v>
      </c>
      <c r="BS166" s="407">
        <v>3</v>
      </c>
      <c r="BT166" s="407">
        <v>2</v>
      </c>
      <c r="BU166" s="407">
        <v>3</v>
      </c>
      <c r="BV166" s="407">
        <v>1</v>
      </c>
      <c r="BW166" s="407">
        <v>1</v>
      </c>
      <c r="BX166" s="407">
        <v>0</v>
      </c>
      <c r="BY166" s="407">
        <v>0</v>
      </c>
      <c r="BZ166" s="407">
        <v>0</v>
      </c>
      <c r="CA166" s="407">
        <v>1</v>
      </c>
    </row>
    <row r="167" spans="1:79">
      <c r="A167" s="414" t="s">
        <v>134</v>
      </c>
      <c r="B167" s="413"/>
      <c r="C167" s="407"/>
      <c r="D167" s="407"/>
      <c r="E167" s="407"/>
      <c r="F167" s="407"/>
      <c r="G167" s="407"/>
      <c r="H167" s="407"/>
      <c r="I167" s="407"/>
      <c r="J167" s="407"/>
      <c r="K167" s="407"/>
      <c r="L167" s="407"/>
      <c r="M167" s="407"/>
      <c r="N167" s="407"/>
      <c r="O167" s="407"/>
      <c r="P167" s="407"/>
      <c r="Q167" s="407"/>
      <c r="R167" s="407"/>
      <c r="S167" s="408"/>
      <c r="T167" s="414" t="s">
        <v>134</v>
      </c>
      <c r="U167" s="413"/>
      <c r="V167" s="407"/>
      <c r="W167" s="407"/>
      <c r="X167" s="407"/>
      <c r="Y167" s="407"/>
      <c r="Z167" s="407"/>
      <c r="AA167" s="407"/>
      <c r="AB167" s="407"/>
      <c r="AC167" s="407"/>
      <c r="AD167" s="407"/>
      <c r="AE167" s="407"/>
      <c r="AF167" s="407"/>
      <c r="AG167" s="407"/>
      <c r="AH167" s="407"/>
      <c r="AI167" s="407"/>
      <c r="AJ167" s="407"/>
      <c r="AK167" s="407"/>
      <c r="AL167" s="408"/>
      <c r="AM167" s="414" t="s">
        <v>134</v>
      </c>
      <c r="AN167" s="413"/>
      <c r="AO167" s="407"/>
      <c r="AP167" s="407"/>
      <c r="AQ167" s="407"/>
      <c r="AR167" s="407"/>
      <c r="AS167" s="407"/>
      <c r="AT167" s="407"/>
      <c r="AU167" s="407"/>
      <c r="AV167" s="407"/>
      <c r="AW167" s="407"/>
      <c r="AX167" s="407"/>
      <c r="AY167" s="407"/>
      <c r="AZ167" s="407"/>
      <c r="BA167" s="408"/>
      <c r="BB167" s="414" t="s">
        <v>134</v>
      </c>
      <c r="BC167" s="413"/>
      <c r="BD167" s="407"/>
      <c r="BE167" s="407"/>
      <c r="BF167" s="407"/>
      <c r="BG167" s="407"/>
      <c r="BH167" s="407"/>
      <c r="BI167" s="407"/>
      <c r="BJ167" s="407"/>
      <c r="BK167" s="407"/>
      <c r="BL167" s="408"/>
      <c r="BM167" s="414" t="s">
        <v>134</v>
      </c>
      <c r="BN167" s="413"/>
      <c r="BO167" s="407"/>
      <c r="BP167" s="407"/>
      <c r="BQ167" s="407"/>
      <c r="BR167" s="407"/>
      <c r="BS167" s="407"/>
      <c r="BT167" s="407"/>
      <c r="BU167" s="407"/>
      <c r="BV167" s="407"/>
      <c r="BW167" s="407"/>
      <c r="BX167" s="407"/>
      <c r="BY167" s="407"/>
      <c r="BZ167" s="407"/>
      <c r="CA167" s="407"/>
    </row>
    <row r="168" spans="1:79">
      <c r="A168" s="412" t="s">
        <v>135</v>
      </c>
      <c r="B168" s="413">
        <v>206</v>
      </c>
      <c r="C168" s="407">
        <v>119</v>
      </c>
      <c r="D168" s="407">
        <v>47</v>
      </c>
      <c r="E168" s="407">
        <v>31</v>
      </c>
      <c r="F168" s="407">
        <v>17</v>
      </c>
      <c r="G168" s="407">
        <v>0</v>
      </c>
      <c r="H168" s="407">
        <v>0</v>
      </c>
      <c r="I168" s="407">
        <v>21</v>
      </c>
      <c r="J168" s="407">
        <v>5</v>
      </c>
      <c r="K168" s="407">
        <v>45</v>
      </c>
      <c r="L168" s="407">
        <v>18</v>
      </c>
      <c r="M168" s="407">
        <v>0</v>
      </c>
      <c r="N168" s="407">
        <v>0</v>
      </c>
      <c r="O168" s="407">
        <v>17</v>
      </c>
      <c r="P168" s="407">
        <v>7</v>
      </c>
      <c r="Q168" s="407">
        <v>233</v>
      </c>
      <c r="R168" s="407">
        <v>94</v>
      </c>
      <c r="S168" s="408"/>
      <c r="T168" s="412" t="s">
        <v>135</v>
      </c>
      <c r="U168" s="413">
        <v>206</v>
      </c>
      <c r="V168" s="407">
        <v>8</v>
      </c>
      <c r="W168" s="407">
        <v>3</v>
      </c>
      <c r="X168" s="407">
        <v>4</v>
      </c>
      <c r="Y168" s="407">
        <v>2</v>
      </c>
      <c r="Z168" s="407">
        <v>0</v>
      </c>
      <c r="AA168" s="407">
        <v>0</v>
      </c>
      <c r="AB168" s="407">
        <v>0</v>
      </c>
      <c r="AC168" s="407">
        <v>0</v>
      </c>
      <c r="AD168" s="407">
        <v>20</v>
      </c>
      <c r="AE168" s="407">
        <v>11</v>
      </c>
      <c r="AF168" s="407">
        <v>0</v>
      </c>
      <c r="AG168" s="407">
        <v>0</v>
      </c>
      <c r="AH168" s="407">
        <v>3</v>
      </c>
      <c r="AI168" s="407">
        <v>2</v>
      </c>
      <c r="AJ168" s="407">
        <v>35</v>
      </c>
      <c r="AK168" s="407">
        <v>18</v>
      </c>
      <c r="AL168" s="408"/>
      <c r="AM168" s="412" t="s">
        <v>135</v>
      </c>
      <c r="AN168" s="413">
        <v>206</v>
      </c>
      <c r="AO168" s="407">
        <v>2</v>
      </c>
      <c r="AP168" s="407">
        <v>1</v>
      </c>
      <c r="AQ168" s="407">
        <v>0</v>
      </c>
      <c r="AR168" s="407">
        <v>1</v>
      </c>
      <c r="AS168" s="407">
        <v>1</v>
      </c>
      <c r="AT168" s="407">
        <v>0</v>
      </c>
      <c r="AU168" s="407">
        <v>1</v>
      </c>
      <c r="AV168" s="407">
        <v>6</v>
      </c>
      <c r="AW168" s="407">
        <v>6</v>
      </c>
      <c r="AX168" s="407">
        <v>0</v>
      </c>
      <c r="AY168" s="407">
        <v>6</v>
      </c>
      <c r="AZ168" s="407">
        <v>1</v>
      </c>
      <c r="BA168" s="408"/>
      <c r="BB168" s="412" t="s">
        <v>135</v>
      </c>
      <c r="BC168" s="413">
        <v>206</v>
      </c>
      <c r="BD168" s="407">
        <v>10</v>
      </c>
      <c r="BE168" s="407">
        <v>2</v>
      </c>
      <c r="BF168" s="407">
        <v>0</v>
      </c>
      <c r="BG168" s="407">
        <v>1</v>
      </c>
      <c r="BH168" s="407">
        <v>13</v>
      </c>
      <c r="BI168" s="407">
        <v>5</v>
      </c>
      <c r="BJ168" s="407">
        <v>1</v>
      </c>
      <c r="BK168" s="407">
        <v>6</v>
      </c>
      <c r="BL168" s="408"/>
      <c r="BM168" s="412" t="s">
        <v>135</v>
      </c>
      <c r="BN168" s="413">
        <v>206</v>
      </c>
      <c r="BO168" s="407">
        <v>1</v>
      </c>
      <c r="BP168" s="407">
        <v>1</v>
      </c>
      <c r="BQ168" s="407">
        <v>2</v>
      </c>
      <c r="BR168" s="407">
        <v>2</v>
      </c>
      <c r="BS168" s="407">
        <v>2</v>
      </c>
      <c r="BT168" s="407">
        <v>1</v>
      </c>
      <c r="BU168" s="407">
        <v>1</v>
      </c>
      <c r="BV168" s="407">
        <v>1</v>
      </c>
      <c r="BW168" s="407">
        <v>1</v>
      </c>
      <c r="BX168" s="407">
        <v>0</v>
      </c>
      <c r="BY168" s="407">
        <v>1</v>
      </c>
      <c r="BZ168" s="407">
        <v>0</v>
      </c>
      <c r="CA168" s="407">
        <v>0</v>
      </c>
    </row>
    <row r="169" spans="1:79">
      <c r="A169" s="412" t="s">
        <v>136</v>
      </c>
      <c r="B169" s="413">
        <v>211</v>
      </c>
      <c r="C169" s="407">
        <v>135</v>
      </c>
      <c r="D169" s="407">
        <v>52</v>
      </c>
      <c r="E169" s="407">
        <v>24</v>
      </c>
      <c r="F169" s="407">
        <v>9</v>
      </c>
      <c r="G169" s="407">
        <v>0</v>
      </c>
      <c r="H169" s="407">
        <v>0</v>
      </c>
      <c r="I169" s="407">
        <v>15</v>
      </c>
      <c r="J169" s="407">
        <v>4</v>
      </c>
      <c r="K169" s="407">
        <v>57</v>
      </c>
      <c r="L169" s="407">
        <v>18</v>
      </c>
      <c r="M169" s="407">
        <v>0</v>
      </c>
      <c r="N169" s="407">
        <v>0</v>
      </c>
      <c r="O169" s="407">
        <v>16</v>
      </c>
      <c r="P169" s="407">
        <v>3</v>
      </c>
      <c r="Q169" s="407">
        <v>247</v>
      </c>
      <c r="R169" s="407">
        <v>86</v>
      </c>
      <c r="S169" s="408"/>
      <c r="T169" s="412" t="s">
        <v>136</v>
      </c>
      <c r="U169" s="413">
        <v>211</v>
      </c>
      <c r="V169" s="407">
        <v>1</v>
      </c>
      <c r="W169" s="407">
        <v>1</v>
      </c>
      <c r="X169" s="407">
        <v>3</v>
      </c>
      <c r="Y169" s="407">
        <v>0</v>
      </c>
      <c r="Z169" s="407">
        <v>0</v>
      </c>
      <c r="AA169" s="407">
        <v>0</v>
      </c>
      <c r="AB169" s="407">
        <v>0</v>
      </c>
      <c r="AC169" s="407">
        <v>0</v>
      </c>
      <c r="AD169" s="407">
        <v>25</v>
      </c>
      <c r="AE169" s="407">
        <v>7</v>
      </c>
      <c r="AF169" s="407">
        <v>0</v>
      </c>
      <c r="AG169" s="407">
        <v>0</v>
      </c>
      <c r="AH169" s="407">
        <v>3</v>
      </c>
      <c r="AI169" s="407">
        <v>1</v>
      </c>
      <c r="AJ169" s="407">
        <v>32</v>
      </c>
      <c r="AK169" s="407">
        <v>9</v>
      </c>
      <c r="AL169" s="408"/>
      <c r="AM169" s="412" t="s">
        <v>136</v>
      </c>
      <c r="AN169" s="413">
        <v>211</v>
      </c>
      <c r="AO169" s="407">
        <v>3</v>
      </c>
      <c r="AP169" s="407">
        <v>1</v>
      </c>
      <c r="AQ169" s="407">
        <v>0</v>
      </c>
      <c r="AR169" s="407">
        <v>1</v>
      </c>
      <c r="AS169" s="407">
        <v>1</v>
      </c>
      <c r="AT169" s="407">
        <v>0</v>
      </c>
      <c r="AU169" s="407">
        <v>1</v>
      </c>
      <c r="AV169" s="407">
        <v>7</v>
      </c>
      <c r="AW169" s="407">
        <v>4</v>
      </c>
      <c r="AX169" s="407">
        <v>1</v>
      </c>
      <c r="AY169" s="407">
        <v>5</v>
      </c>
      <c r="AZ169" s="407">
        <v>1</v>
      </c>
      <c r="BA169" s="408"/>
      <c r="BB169" s="412" t="s">
        <v>136</v>
      </c>
      <c r="BC169" s="413">
        <v>211</v>
      </c>
      <c r="BD169" s="407">
        <v>9</v>
      </c>
      <c r="BE169" s="407">
        <v>1</v>
      </c>
      <c r="BF169" s="407">
        <v>0</v>
      </c>
      <c r="BG169" s="407">
        <v>0</v>
      </c>
      <c r="BH169" s="407">
        <v>10</v>
      </c>
      <c r="BI169" s="407">
        <v>3</v>
      </c>
      <c r="BJ169" s="407">
        <v>1</v>
      </c>
      <c r="BK169" s="407">
        <v>4</v>
      </c>
      <c r="BL169" s="408"/>
      <c r="BM169" s="412" t="s">
        <v>136</v>
      </c>
      <c r="BN169" s="413">
        <v>211</v>
      </c>
      <c r="BO169" s="407">
        <v>2</v>
      </c>
      <c r="BP169" s="407">
        <v>1</v>
      </c>
      <c r="BQ169" s="407">
        <v>1</v>
      </c>
      <c r="BR169" s="407">
        <v>2</v>
      </c>
      <c r="BS169" s="407">
        <v>1</v>
      </c>
      <c r="BT169" s="407">
        <v>1</v>
      </c>
      <c r="BU169" s="407">
        <v>0</v>
      </c>
      <c r="BV169" s="407">
        <v>2</v>
      </c>
      <c r="BW169" s="407">
        <v>0</v>
      </c>
      <c r="BX169" s="407">
        <v>0</v>
      </c>
      <c r="BY169" s="407">
        <v>0</v>
      </c>
      <c r="BZ169" s="407">
        <v>0</v>
      </c>
      <c r="CA169" s="407">
        <v>0</v>
      </c>
    </row>
    <row r="170" spans="1:79">
      <c r="A170" s="412" t="s">
        <v>137</v>
      </c>
      <c r="B170" s="413">
        <v>210</v>
      </c>
      <c r="C170" s="407">
        <v>792</v>
      </c>
      <c r="D170" s="407">
        <v>306</v>
      </c>
      <c r="E170" s="407">
        <v>96</v>
      </c>
      <c r="F170" s="407">
        <v>49</v>
      </c>
      <c r="G170" s="407">
        <v>35</v>
      </c>
      <c r="H170" s="407">
        <v>7</v>
      </c>
      <c r="I170" s="407">
        <v>122</v>
      </c>
      <c r="J170" s="407">
        <v>41</v>
      </c>
      <c r="K170" s="407">
        <v>351</v>
      </c>
      <c r="L170" s="407">
        <v>178</v>
      </c>
      <c r="M170" s="407">
        <v>15</v>
      </c>
      <c r="N170" s="407">
        <v>0</v>
      </c>
      <c r="O170" s="407">
        <v>163</v>
      </c>
      <c r="P170" s="407">
        <v>53</v>
      </c>
      <c r="Q170" s="407">
        <v>1574</v>
      </c>
      <c r="R170" s="407">
        <v>634</v>
      </c>
      <c r="S170" s="408"/>
      <c r="T170" s="412" t="s">
        <v>137</v>
      </c>
      <c r="U170" s="413">
        <v>210</v>
      </c>
      <c r="V170" s="407">
        <v>45</v>
      </c>
      <c r="W170" s="407">
        <v>20</v>
      </c>
      <c r="X170" s="407">
        <v>3</v>
      </c>
      <c r="Y170" s="407">
        <v>0</v>
      </c>
      <c r="Z170" s="407">
        <v>5</v>
      </c>
      <c r="AA170" s="407">
        <v>0</v>
      </c>
      <c r="AB170" s="407">
        <v>2</v>
      </c>
      <c r="AC170" s="407">
        <v>0</v>
      </c>
      <c r="AD170" s="407">
        <v>39</v>
      </c>
      <c r="AE170" s="407">
        <v>17</v>
      </c>
      <c r="AF170" s="407">
        <v>5</v>
      </c>
      <c r="AG170" s="407">
        <v>0</v>
      </c>
      <c r="AH170" s="407">
        <v>32</v>
      </c>
      <c r="AI170" s="407">
        <v>10</v>
      </c>
      <c r="AJ170" s="407">
        <v>131</v>
      </c>
      <c r="AK170" s="407">
        <v>47</v>
      </c>
      <c r="AL170" s="408"/>
      <c r="AM170" s="412" t="s">
        <v>137</v>
      </c>
      <c r="AN170" s="413">
        <v>210</v>
      </c>
      <c r="AO170" s="407">
        <v>11</v>
      </c>
      <c r="AP170" s="407">
        <v>2</v>
      </c>
      <c r="AQ170" s="407">
        <v>1</v>
      </c>
      <c r="AR170" s="407">
        <v>2</v>
      </c>
      <c r="AS170" s="407">
        <v>5</v>
      </c>
      <c r="AT170" s="407">
        <v>1</v>
      </c>
      <c r="AU170" s="407">
        <v>2</v>
      </c>
      <c r="AV170" s="407">
        <v>24</v>
      </c>
      <c r="AW170" s="407">
        <v>22</v>
      </c>
      <c r="AX170" s="407">
        <v>2</v>
      </c>
      <c r="AY170" s="407">
        <v>24</v>
      </c>
      <c r="AZ170" s="407">
        <v>2</v>
      </c>
      <c r="BA170" s="408"/>
      <c r="BB170" s="412" t="s">
        <v>137</v>
      </c>
      <c r="BC170" s="413">
        <v>210</v>
      </c>
      <c r="BD170" s="407">
        <v>36</v>
      </c>
      <c r="BE170" s="407">
        <v>3</v>
      </c>
      <c r="BF170" s="407">
        <v>4</v>
      </c>
      <c r="BG170" s="407">
        <v>0</v>
      </c>
      <c r="BH170" s="407">
        <v>43</v>
      </c>
      <c r="BI170" s="407">
        <v>18</v>
      </c>
      <c r="BJ170" s="407">
        <v>3</v>
      </c>
      <c r="BK170" s="407">
        <v>27</v>
      </c>
      <c r="BL170" s="408"/>
      <c r="BM170" s="412" t="s">
        <v>137</v>
      </c>
      <c r="BN170" s="413">
        <v>210</v>
      </c>
      <c r="BO170" s="407">
        <v>4</v>
      </c>
      <c r="BP170" s="407">
        <v>7</v>
      </c>
      <c r="BQ170" s="407">
        <v>3</v>
      </c>
      <c r="BR170" s="407">
        <v>7</v>
      </c>
      <c r="BS170" s="407">
        <v>6</v>
      </c>
      <c r="BT170" s="407">
        <v>5</v>
      </c>
      <c r="BU170" s="407">
        <v>5</v>
      </c>
      <c r="BV170" s="407">
        <v>2</v>
      </c>
      <c r="BW170" s="407">
        <v>2</v>
      </c>
      <c r="BX170" s="407">
        <v>1</v>
      </c>
      <c r="BY170" s="407">
        <v>0</v>
      </c>
      <c r="BZ170" s="407">
        <v>1</v>
      </c>
      <c r="CA170" s="407">
        <v>0</v>
      </c>
    </row>
    <row r="171" spans="1:79">
      <c r="A171" s="412" t="s">
        <v>138</v>
      </c>
      <c r="B171" s="413">
        <v>209</v>
      </c>
      <c r="C171" s="407">
        <v>403</v>
      </c>
      <c r="D171" s="407">
        <v>164</v>
      </c>
      <c r="E171" s="407">
        <v>79</v>
      </c>
      <c r="F171" s="407">
        <v>45</v>
      </c>
      <c r="G171" s="407">
        <v>32</v>
      </c>
      <c r="H171" s="407">
        <v>4</v>
      </c>
      <c r="I171" s="407">
        <v>56</v>
      </c>
      <c r="J171" s="407">
        <v>22</v>
      </c>
      <c r="K171" s="407">
        <v>72</v>
      </c>
      <c r="L171" s="407">
        <v>39</v>
      </c>
      <c r="M171" s="407">
        <v>31</v>
      </c>
      <c r="N171" s="407">
        <v>12</v>
      </c>
      <c r="O171" s="407">
        <v>34</v>
      </c>
      <c r="P171" s="407">
        <v>7</v>
      </c>
      <c r="Q171" s="407">
        <v>707</v>
      </c>
      <c r="R171" s="407">
        <v>293</v>
      </c>
      <c r="S171" s="408"/>
      <c r="T171" s="412" t="s">
        <v>138</v>
      </c>
      <c r="U171" s="413">
        <v>209</v>
      </c>
      <c r="V171" s="407">
        <v>44</v>
      </c>
      <c r="W171" s="407">
        <v>11</v>
      </c>
      <c r="X171" s="407">
        <v>8</v>
      </c>
      <c r="Y171" s="407">
        <v>4</v>
      </c>
      <c r="Z171" s="407">
        <v>4</v>
      </c>
      <c r="AA171" s="407">
        <v>0</v>
      </c>
      <c r="AB171" s="407">
        <v>33</v>
      </c>
      <c r="AC171" s="407">
        <v>17</v>
      </c>
      <c r="AD171" s="407">
        <v>9</v>
      </c>
      <c r="AE171" s="407">
        <v>6</v>
      </c>
      <c r="AF171" s="407">
        <v>13</v>
      </c>
      <c r="AG171" s="407">
        <v>7</v>
      </c>
      <c r="AH171" s="407">
        <v>10</v>
      </c>
      <c r="AI171" s="407">
        <v>4</v>
      </c>
      <c r="AJ171" s="407">
        <v>121</v>
      </c>
      <c r="AK171" s="407">
        <v>49</v>
      </c>
      <c r="AL171" s="408"/>
      <c r="AM171" s="412" t="s">
        <v>138</v>
      </c>
      <c r="AN171" s="413">
        <v>209</v>
      </c>
      <c r="AO171" s="407">
        <v>6</v>
      </c>
      <c r="AP171" s="407">
        <v>2</v>
      </c>
      <c r="AQ171" s="407">
        <v>1</v>
      </c>
      <c r="AR171" s="407">
        <v>1</v>
      </c>
      <c r="AS171" s="407">
        <v>2</v>
      </c>
      <c r="AT171" s="407">
        <v>1</v>
      </c>
      <c r="AU171" s="407">
        <v>1</v>
      </c>
      <c r="AV171" s="407">
        <v>14</v>
      </c>
      <c r="AW171" s="407">
        <v>14</v>
      </c>
      <c r="AX171" s="407">
        <v>0</v>
      </c>
      <c r="AY171" s="407">
        <v>14</v>
      </c>
      <c r="AZ171" s="407">
        <v>1</v>
      </c>
      <c r="BA171" s="408"/>
      <c r="BB171" s="412" t="s">
        <v>138</v>
      </c>
      <c r="BC171" s="413">
        <v>209</v>
      </c>
      <c r="BD171" s="407">
        <v>20</v>
      </c>
      <c r="BE171" s="407">
        <v>0</v>
      </c>
      <c r="BF171" s="407">
        <v>0</v>
      </c>
      <c r="BG171" s="407">
        <v>0</v>
      </c>
      <c r="BH171" s="407">
        <v>20</v>
      </c>
      <c r="BI171" s="407">
        <v>6</v>
      </c>
      <c r="BJ171" s="407">
        <v>0</v>
      </c>
      <c r="BK171" s="407">
        <v>10</v>
      </c>
      <c r="BL171" s="408"/>
      <c r="BM171" s="412" t="s">
        <v>138</v>
      </c>
      <c r="BN171" s="413">
        <v>209</v>
      </c>
      <c r="BO171" s="407">
        <v>3</v>
      </c>
      <c r="BP171" s="407">
        <v>1</v>
      </c>
      <c r="BQ171" s="407">
        <v>2</v>
      </c>
      <c r="BR171" s="407">
        <v>3</v>
      </c>
      <c r="BS171" s="407">
        <v>2</v>
      </c>
      <c r="BT171" s="407">
        <v>2</v>
      </c>
      <c r="BU171" s="407">
        <v>3</v>
      </c>
      <c r="BV171" s="407">
        <v>2</v>
      </c>
      <c r="BW171" s="407">
        <v>2</v>
      </c>
      <c r="BX171" s="407">
        <v>0</v>
      </c>
      <c r="BY171" s="407">
        <v>0</v>
      </c>
      <c r="BZ171" s="407">
        <v>1</v>
      </c>
      <c r="CA171" s="407">
        <v>0</v>
      </c>
    </row>
    <row r="172" spans="1:79">
      <c r="A172" s="412" t="s">
        <v>155</v>
      </c>
      <c r="B172" s="413">
        <v>207</v>
      </c>
      <c r="C172" s="407">
        <v>176</v>
      </c>
      <c r="D172" s="407">
        <v>64</v>
      </c>
      <c r="E172" s="407">
        <v>18</v>
      </c>
      <c r="F172" s="407">
        <v>8</v>
      </c>
      <c r="G172" s="407">
        <v>0</v>
      </c>
      <c r="H172" s="407">
        <v>0</v>
      </c>
      <c r="I172" s="407">
        <v>33</v>
      </c>
      <c r="J172" s="407">
        <v>18</v>
      </c>
      <c r="K172" s="407">
        <v>31</v>
      </c>
      <c r="L172" s="407">
        <v>20</v>
      </c>
      <c r="M172" s="407">
        <v>0</v>
      </c>
      <c r="N172" s="407">
        <v>0</v>
      </c>
      <c r="O172" s="407">
        <v>30</v>
      </c>
      <c r="P172" s="407">
        <v>10</v>
      </c>
      <c r="Q172" s="407">
        <v>288</v>
      </c>
      <c r="R172" s="407">
        <v>120</v>
      </c>
      <c r="S172" s="408"/>
      <c r="T172" s="412" t="s">
        <v>155</v>
      </c>
      <c r="U172" s="413">
        <v>207</v>
      </c>
      <c r="V172" s="407">
        <v>29</v>
      </c>
      <c r="W172" s="407">
        <v>13</v>
      </c>
      <c r="X172" s="407">
        <v>8</v>
      </c>
      <c r="Y172" s="407">
        <v>4</v>
      </c>
      <c r="Z172" s="407">
        <v>0</v>
      </c>
      <c r="AA172" s="407">
        <v>0</v>
      </c>
      <c r="AB172" s="407">
        <v>6</v>
      </c>
      <c r="AC172" s="407">
        <v>2</v>
      </c>
      <c r="AD172" s="407">
        <v>7</v>
      </c>
      <c r="AE172" s="407">
        <v>4</v>
      </c>
      <c r="AF172" s="407">
        <v>0</v>
      </c>
      <c r="AG172" s="407">
        <v>0</v>
      </c>
      <c r="AH172" s="407">
        <v>9</v>
      </c>
      <c r="AI172" s="407">
        <v>1</v>
      </c>
      <c r="AJ172" s="407">
        <v>59</v>
      </c>
      <c r="AK172" s="407">
        <v>24</v>
      </c>
      <c r="AL172" s="408"/>
      <c r="AM172" s="412" t="s">
        <v>155</v>
      </c>
      <c r="AN172" s="413">
        <v>207</v>
      </c>
      <c r="AO172" s="407">
        <v>3</v>
      </c>
      <c r="AP172" s="407">
        <v>1</v>
      </c>
      <c r="AQ172" s="407">
        <v>0</v>
      </c>
      <c r="AR172" s="407">
        <v>1</v>
      </c>
      <c r="AS172" s="407">
        <v>1</v>
      </c>
      <c r="AT172" s="407">
        <v>0</v>
      </c>
      <c r="AU172" s="407">
        <v>1</v>
      </c>
      <c r="AV172" s="407">
        <v>7</v>
      </c>
      <c r="AW172" s="407">
        <v>4</v>
      </c>
      <c r="AX172" s="407">
        <v>0</v>
      </c>
      <c r="AY172" s="407">
        <v>4</v>
      </c>
      <c r="AZ172" s="407">
        <v>1</v>
      </c>
      <c r="BA172" s="408"/>
      <c r="BB172" s="412" t="s">
        <v>155</v>
      </c>
      <c r="BC172" s="413">
        <v>207</v>
      </c>
      <c r="BD172" s="407">
        <v>12</v>
      </c>
      <c r="BE172" s="407">
        <v>0</v>
      </c>
      <c r="BF172" s="407">
        <v>0</v>
      </c>
      <c r="BG172" s="407">
        <v>0</v>
      </c>
      <c r="BH172" s="407">
        <v>12</v>
      </c>
      <c r="BI172" s="407">
        <v>2</v>
      </c>
      <c r="BJ172" s="407">
        <v>1</v>
      </c>
      <c r="BK172" s="407">
        <v>5</v>
      </c>
      <c r="BL172" s="408"/>
      <c r="BM172" s="412" t="s">
        <v>155</v>
      </c>
      <c r="BN172" s="413">
        <v>207</v>
      </c>
      <c r="BO172" s="407">
        <v>0</v>
      </c>
      <c r="BP172" s="407">
        <v>3</v>
      </c>
      <c r="BQ172" s="407">
        <v>1</v>
      </c>
      <c r="BR172" s="407">
        <v>1</v>
      </c>
      <c r="BS172" s="407">
        <v>2</v>
      </c>
      <c r="BT172" s="407">
        <v>2</v>
      </c>
      <c r="BU172" s="407">
        <v>1</v>
      </c>
      <c r="BV172" s="407">
        <v>1</v>
      </c>
      <c r="BW172" s="407">
        <v>1</v>
      </c>
      <c r="BX172" s="407">
        <v>0</v>
      </c>
      <c r="BY172" s="407">
        <v>0</v>
      </c>
      <c r="BZ172" s="407">
        <v>0</v>
      </c>
      <c r="CA172" s="407">
        <v>0</v>
      </c>
    </row>
    <row r="173" spans="1:79">
      <c r="A173" s="415" t="s">
        <v>140</v>
      </c>
      <c r="B173" s="416">
        <v>212</v>
      </c>
      <c r="C173" s="417">
        <v>391</v>
      </c>
      <c r="D173" s="417">
        <v>160</v>
      </c>
      <c r="E173" s="417">
        <v>143</v>
      </c>
      <c r="F173" s="417">
        <v>58</v>
      </c>
      <c r="G173" s="417">
        <v>0</v>
      </c>
      <c r="H173" s="417">
        <v>0</v>
      </c>
      <c r="I173" s="417">
        <v>83</v>
      </c>
      <c r="J173" s="417">
        <v>28</v>
      </c>
      <c r="K173" s="417">
        <v>217</v>
      </c>
      <c r="L173" s="417">
        <v>107</v>
      </c>
      <c r="M173" s="417">
        <v>0</v>
      </c>
      <c r="N173" s="417">
        <v>0</v>
      </c>
      <c r="O173" s="417">
        <v>122</v>
      </c>
      <c r="P173" s="417">
        <v>32</v>
      </c>
      <c r="Q173" s="417">
        <v>956</v>
      </c>
      <c r="R173" s="417">
        <v>385</v>
      </c>
      <c r="S173" s="408"/>
      <c r="T173" s="415" t="s">
        <v>140</v>
      </c>
      <c r="U173" s="416">
        <v>212</v>
      </c>
      <c r="V173" s="417">
        <v>67</v>
      </c>
      <c r="W173" s="417">
        <v>26</v>
      </c>
      <c r="X173" s="417">
        <v>3</v>
      </c>
      <c r="Y173" s="417">
        <v>0</v>
      </c>
      <c r="Z173" s="417">
        <v>0</v>
      </c>
      <c r="AA173" s="417">
        <v>0</v>
      </c>
      <c r="AB173" s="417">
        <v>4</v>
      </c>
      <c r="AC173" s="417">
        <v>2</v>
      </c>
      <c r="AD173" s="417">
        <v>122</v>
      </c>
      <c r="AE173" s="417">
        <v>60</v>
      </c>
      <c r="AF173" s="417">
        <v>0</v>
      </c>
      <c r="AG173" s="417">
        <v>0</v>
      </c>
      <c r="AH173" s="417">
        <v>20</v>
      </c>
      <c r="AI173" s="417">
        <v>2</v>
      </c>
      <c r="AJ173" s="417">
        <v>216</v>
      </c>
      <c r="AK173" s="417">
        <v>90</v>
      </c>
      <c r="AL173" s="408"/>
      <c r="AM173" s="415" t="s">
        <v>140</v>
      </c>
      <c r="AN173" s="416">
        <v>212</v>
      </c>
      <c r="AO173" s="417">
        <v>6</v>
      </c>
      <c r="AP173" s="417">
        <v>2</v>
      </c>
      <c r="AQ173" s="417">
        <v>0</v>
      </c>
      <c r="AR173" s="417">
        <v>2</v>
      </c>
      <c r="AS173" s="417">
        <v>3</v>
      </c>
      <c r="AT173" s="417">
        <v>0</v>
      </c>
      <c r="AU173" s="417">
        <v>1</v>
      </c>
      <c r="AV173" s="417">
        <v>14</v>
      </c>
      <c r="AW173" s="417">
        <v>10</v>
      </c>
      <c r="AX173" s="417">
        <v>0</v>
      </c>
      <c r="AY173" s="417">
        <v>10</v>
      </c>
      <c r="AZ173" s="417">
        <v>1</v>
      </c>
      <c r="BA173" s="408"/>
      <c r="BB173" s="415" t="s">
        <v>140</v>
      </c>
      <c r="BC173" s="416">
        <v>212</v>
      </c>
      <c r="BD173" s="417">
        <v>19</v>
      </c>
      <c r="BE173" s="417">
        <v>0</v>
      </c>
      <c r="BF173" s="417">
        <v>0</v>
      </c>
      <c r="BG173" s="417">
        <v>0</v>
      </c>
      <c r="BH173" s="417">
        <v>19</v>
      </c>
      <c r="BI173" s="417">
        <v>4</v>
      </c>
      <c r="BJ173" s="417">
        <v>0</v>
      </c>
      <c r="BK173" s="417">
        <v>7</v>
      </c>
      <c r="BL173" s="408"/>
      <c r="BM173" s="415" t="s">
        <v>140</v>
      </c>
      <c r="BN173" s="416">
        <v>212</v>
      </c>
      <c r="BO173" s="417">
        <v>2</v>
      </c>
      <c r="BP173" s="417">
        <v>2</v>
      </c>
      <c r="BQ173" s="417">
        <v>3</v>
      </c>
      <c r="BR173" s="417">
        <v>3</v>
      </c>
      <c r="BS173" s="417">
        <v>2</v>
      </c>
      <c r="BT173" s="417">
        <v>3</v>
      </c>
      <c r="BU173" s="417">
        <v>3</v>
      </c>
      <c r="BV173" s="417">
        <v>1</v>
      </c>
      <c r="BW173" s="417">
        <v>0</v>
      </c>
      <c r="BX173" s="417">
        <v>0</v>
      </c>
      <c r="BY173" s="417">
        <v>0</v>
      </c>
      <c r="BZ173" s="417">
        <v>0</v>
      </c>
      <c r="CA173" s="417">
        <v>0</v>
      </c>
    </row>
    <row r="174" spans="1:79">
      <c r="A174" s="423"/>
      <c r="B174" s="395"/>
      <c r="C174" s="423"/>
      <c r="D174" s="423"/>
      <c r="E174" s="423"/>
      <c r="F174" s="423"/>
      <c r="G174" s="423"/>
      <c r="H174" s="423"/>
      <c r="I174" s="423"/>
      <c r="J174" s="423"/>
      <c r="K174" s="423"/>
      <c r="L174" s="423"/>
      <c r="M174" s="423"/>
      <c r="N174" s="423"/>
      <c r="O174" s="423"/>
      <c r="P174" s="423"/>
      <c r="Q174" s="423"/>
      <c r="R174" s="404"/>
      <c r="S174" s="385"/>
      <c r="T174" s="385"/>
      <c r="U174" s="385"/>
      <c r="V174" s="385"/>
      <c r="W174" s="385"/>
      <c r="X174" s="385"/>
      <c r="Y174" s="385"/>
      <c r="Z174" s="385"/>
      <c r="AA174" s="385"/>
      <c r="AB174" s="385"/>
      <c r="AC174" s="385"/>
      <c r="AD174" s="385"/>
      <c r="AE174" s="385"/>
      <c r="AF174" s="385"/>
      <c r="AG174" s="385"/>
      <c r="AH174" s="385"/>
      <c r="AI174" s="385"/>
      <c r="AJ174" s="385"/>
      <c r="AK174" s="385"/>
      <c r="AL174" s="385"/>
      <c r="AM174" s="423"/>
      <c r="AN174" s="395"/>
      <c r="AO174" s="423"/>
      <c r="AP174" s="423"/>
      <c r="AQ174" s="423"/>
      <c r="AR174" s="423"/>
      <c r="AS174" s="423"/>
      <c r="AT174" s="423"/>
      <c r="AU174" s="423"/>
      <c r="AV174" s="423"/>
      <c r="AW174" s="423"/>
      <c r="AX174" s="423"/>
      <c r="AY174" s="423"/>
      <c r="AZ174" s="404"/>
      <c r="BA174" s="385"/>
      <c r="BB174" s="385"/>
      <c r="BC174" s="385"/>
      <c r="BD174" s="385"/>
      <c r="BE174" s="385"/>
      <c r="BF174" s="385"/>
      <c r="BG174" s="385"/>
      <c r="BH174" s="385"/>
      <c r="BI174" s="385"/>
      <c r="BJ174" s="385"/>
      <c r="BK174" s="385"/>
      <c r="BL174" s="385"/>
      <c r="BM174" s="423"/>
      <c r="BN174" s="395"/>
      <c r="BO174" s="423"/>
      <c r="BP174" s="423"/>
      <c r="BQ174" s="423"/>
      <c r="BR174" s="423"/>
      <c r="BS174" s="423"/>
      <c r="BT174" s="423"/>
      <c r="BU174" s="423"/>
      <c r="BV174" s="423"/>
      <c r="BW174" s="423"/>
      <c r="BX174" s="423"/>
      <c r="BY174" s="423"/>
      <c r="BZ174" s="423"/>
      <c r="CA174" s="423"/>
    </row>
    <row r="177" spans="1:65">
      <c r="A177" s="653" t="s">
        <v>657</v>
      </c>
    </row>
    <row r="178" spans="1:65">
      <c r="A178" s="448"/>
      <c r="B178" s="385"/>
      <c r="C178" s="385"/>
      <c r="D178" s="385"/>
      <c r="E178" s="385"/>
      <c r="F178" s="385"/>
      <c r="G178" s="385"/>
      <c r="H178" s="385"/>
      <c r="I178" s="385"/>
      <c r="J178" s="385"/>
      <c r="K178" s="385"/>
      <c r="L178" s="385"/>
      <c r="M178" s="385"/>
      <c r="N178" s="385"/>
      <c r="O178" s="385"/>
      <c r="P178" s="385"/>
      <c r="Q178" s="385"/>
      <c r="R178" s="385"/>
      <c r="S178" s="385"/>
      <c r="T178" s="385"/>
      <c r="U178" s="385"/>
      <c r="V178" s="385"/>
      <c r="W178" s="385"/>
      <c r="X178" s="385"/>
      <c r="Y178" s="385"/>
      <c r="Z178" s="385"/>
      <c r="AA178" s="385"/>
      <c r="AB178" s="385"/>
      <c r="AC178" s="385"/>
      <c r="AD178" s="385"/>
      <c r="AE178" s="385"/>
      <c r="AF178" s="385"/>
      <c r="AG178" s="385"/>
      <c r="AH178" s="385"/>
      <c r="AI178" s="385"/>
      <c r="AJ178" s="385"/>
      <c r="AK178" s="385"/>
      <c r="AL178" s="385"/>
      <c r="AM178" s="385"/>
      <c r="AN178" s="385"/>
      <c r="AO178" s="385"/>
      <c r="AP178" s="385"/>
      <c r="AQ178" s="385"/>
      <c r="AR178" s="385"/>
      <c r="AS178" s="385"/>
      <c r="AT178" s="385"/>
      <c r="AU178" s="385"/>
      <c r="AV178" s="385"/>
      <c r="AW178" s="385"/>
      <c r="AX178" s="385"/>
      <c r="AY178" s="385"/>
      <c r="AZ178" s="385"/>
      <c r="BA178" s="385"/>
      <c r="BB178" s="385"/>
      <c r="BC178" s="385"/>
      <c r="BD178" s="385"/>
      <c r="BE178" s="385"/>
      <c r="BF178" s="385"/>
      <c r="BG178" s="385"/>
      <c r="BH178" s="385"/>
      <c r="BI178" s="385"/>
      <c r="BJ178" s="385"/>
      <c r="BK178" s="385"/>
      <c r="BL178" s="385"/>
      <c r="BM178" s="448" t="s">
        <v>663</v>
      </c>
    </row>
  </sheetData>
  <mergeCells count="199">
    <mergeCell ref="C5:D5"/>
    <mergeCell ref="E5:F5"/>
    <mergeCell ref="G5:H5"/>
    <mergeCell ref="I5:J5"/>
    <mergeCell ref="K5:L5"/>
    <mergeCell ref="M5:N5"/>
    <mergeCell ref="O5:P5"/>
    <mergeCell ref="AH5:AI5"/>
    <mergeCell ref="S5:S6"/>
    <mergeCell ref="AB5:AC5"/>
    <mergeCell ref="AD5:AE5"/>
    <mergeCell ref="AF5:AG5"/>
    <mergeCell ref="BB136:BK136"/>
    <mergeCell ref="BM136:CA136"/>
    <mergeCell ref="A69:R69"/>
    <mergeCell ref="T69:AK69"/>
    <mergeCell ref="AM69:AZ69"/>
    <mergeCell ref="BB69:BK69"/>
    <mergeCell ref="BM69:CA69"/>
    <mergeCell ref="BN104:BN105"/>
    <mergeCell ref="BL104:BL105"/>
    <mergeCell ref="BC104:BC105"/>
    <mergeCell ref="BM104:BM105"/>
    <mergeCell ref="BO104:CA104"/>
    <mergeCell ref="E104:F104"/>
    <mergeCell ref="G104:H104"/>
    <mergeCell ref="I104:J104"/>
    <mergeCell ref="T102:AK102"/>
    <mergeCell ref="AM102:AZ102"/>
    <mergeCell ref="BM102:CA102"/>
    <mergeCell ref="U72:U73"/>
    <mergeCell ref="AM72:AM73"/>
    <mergeCell ref="BD104:BI104"/>
    <mergeCell ref="BJ104:BK104"/>
    <mergeCell ref="BB104:BB105"/>
    <mergeCell ref="K72:L72"/>
    <mergeCell ref="BO5:CA5"/>
    <mergeCell ref="BM5:BN6"/>
    <mergeCell ref="Q5:R5"/>
    <mergeCell ref="V5:W5"/>
    <mergeCell ref="BJ35:BK35"/>
    <mergeCell ref="AJ35:AK35"/>
    <mergeCell ref="AW35:AY35"/>
    <mergeCell ref="AO35:AV35"/>
    <mergeCell ref="AZ35:AZ36"/>
    <mergeCell ref="X35:Y35"/>
    <mergeCell ref="X5:Y5"/>
    <mergeCell ref="Z5:AA5"/>
    <mergeCell ref="AF35:AG35"/>
    <mergeCell ref="AH35:AI35"/>
    <mergeCell ref="BO35:CA35"/>
    <mergeCell ref="S35:S36"/>
    <mergeCell ref="BD5:BI5"/>
    <mergeCell ref="AL35:AL36"/>
    <mergeCell ref="BL5:BL6"/>
    <mergeCell ref="AJ5:AK5"/>
    <mergeCell ref="AW5:AY5"/>
    <mergeCell ref="AZ5:AZ6"/>
    <mergeCell ref="Q35:R35"/>
    <mergeCell ref="V35:W35"/>
    <mergeCell ref="BB5:BC6"/>
    <mergeCell ref="BA5:BA6"/>
    <mergeCell ref="AJ104:AK104"/>
    <mergeCell ref="AL104:AL105"/>
    <mergeCell ref="AM35:AM36"/>
    <mergeCell ref="AN35:AN36"/>
    <mergeCell ref="BB102:BK102"/>
    <mergeCell ref="BJ5:BK5"/>
    <mergeCell ref="AL5:AL6"/>
    <mergeCell ref="AO104:AV104"/>
    <mergeCell ref="AW104:AY104"/>
    <mergeCell ref="AZ104:AZ105"/>
    <mergeCell ref="BB35:BB36"/>
    <mergeCell ref="BL35:BL36"/>
    <mergeCell ref="A104:A105"/>
    <mergeCell ref="B104:B105"/>
    <mergeCell ref="C72:D72"/>
    <mergeCell ref="E72:F72"/>
    <mergeCell ref="G72:H72"/>
    <mergeCell ref="I72:J72"/>
    <mergeCell ref="A72:A73"/>
    <mergeCell ref="B72:B73"/>
    <mergeCell ref="A102:R102"/>
    <mergeCell ref="C104:D104"/>
    <mergeCell ref="T104:T105"/>
    <mergeCell ref="U104:U105"/>
    <mergeCell ref="K104:L104"/>
    <mergeCell ref="M104:N104"/>
    <mergeCell ref="O104:P104"/>
    <mergeCell ref="Q104:R104"/>
    <mergeCell ref="S104:S105"/>
    <mergeCell ref="BC72:BC73"/>
    <mergeCell ref="V104:W104"/>
    <mergeCell ref="A35:A36"/>
    <mergeCell ref="B35:B36"/>
    <mergeCell ref="T35:T36"/>
    <mergeCell ref="U35:U36"/>
    <mergeCell ref="A5:B6"/>
    <mergeCell ref="T5:U6"/>
    <mergeCell ref="AM5:AN6"/>
    <mergeCell ref="AO5:AV5"/>
    <mergeCell ref="Z139:AA139"/>
    <mergeCell ref="BN35:BN36"/>
    <mergeCell ref="BM72:BM73"/>
    <mergeCell ref="AL139:AL140"/>
    <mergeCell ref="X72:Y72"/>
    <mergeCell ref="AD104:AE104"/>
    <mergeCell ref="AF104:AG104"/>
    <mergeCell ref="BC35:BC36"/>
    <mergeCell ref="BM35:BM36"/>
    <mergeCell ref="BD72:BI72"/>
    <mergeCell ref="AH72:AI72"/>
    <mergeCell ref="AJ72:AK72"/>
    <mergeCell ref="AL72:AL73"/>
    <mergeCell ref="AO72:AV72"/>
    <mergeCell ref="BJ72:BK72"/>
    <mergeCell ref="BL72:BL73"/>
    <mergeCell ref="BD35:BI35"/>
    <mergeCell ref="BA35:BA36"/>
    <mergeCell ref="AN72:AN73"/>
    <mergeCell ref="BB72:BB73"/>
    <mergeCell ref="BN139:BN140"/>
    <mergeCell ref="AO139:AV139"/>
    <mergeCell ref="AW139:AY139"/>
    <mergeCell ref="AZ139:AZ140"/>
    <mergeCell ref="BA139:BA140"/>
    <mergeCell ref="AN139:AN140"/>
    <mergeCell ref="BD139:BI139"/>
    <mergeCell ref="BJ139:BK139"/>
    <mergeCell ref="BL139:BL140"/>
    <mergeCell ref="BB139:BB140"/>
    <mergeCell ref="BC139:BC140"/>
    <mergeCell ref="BM139:BM140"/>
    <mergeCell ref="BO139:CA139"/>
    <mergeCell ref="A2:R2"/>
    <mergeCell ref="T2:AK2"/>
    <mergeCell ref="BB2:BK2"/>
    <mergeCell ref="BM2:CA2"/>
    <mergeCell ref="A32:R32"/>
    <mergeCell ref="T32:AK32"/>
    <mergeCell ref="AM32:AZ32"/>
    <mergeCell ref="BB32:BK32"/>
    <mergeCell ref="BM32:CA32"/>
    <mergeCell ref="AJ139:AK139"/>
    <mergeCell ref="BO72:CA72"/>
    <mergeCell ref="AW72:AY72"/>
    <mergeCell ref="AZ72:AZ73"/>
    <mergeCell ref="BA72:BA73"/>
    <mergeCell ref="Z72:AA72"/>
    <mergeCell ref="AB72:AC72"/>
    <mergeCell ref="AD72:AE72"/>
    <mergeCell ref="AF72:AG72"/>
    <mergeCell ref="BN72:BN73"/>
    <mergeCell ref="S72:S73"/>
    <mergeCell ref="V72:W72"/>
    <mergeCell ref="T72:T73"/>
    <mergeCell ref="AD139:AE139"/>
    <mergeCell ref="M72:N72"/>
    <mergeCell ref="O72:P72"/>
    <mergeCell ref="Q72:R72"/>
    <mergeCell ref="C139:D139"/>
    <mergeCell ref="E139:F139"/>
    <mergeCell ref="G139:H139"/>
    <mergeCell ref="I139:J139"/>
    <mergeCell ref="K139:L139"/>
    <mergeCell ref="M139:N139"/>
    <mergeCell ref="S139:S140"/>
    <mergeCell ref="V139:W139"/>
    <mergeCell ref="X139:Y139"/>
    <mergeCell ref="BA104:BA105"/>
    <mergeCell ref="AM104:AM105"/>
    <mergeCell ref="AN104:AN105"/>
    <mergeCell ref="X104:Y104"/>
    <mergeCell ref="Z104:AA104"/>
    <mergeCell ref="AH104:AI104"/>
    <mergeCell ref="AD35:AE35"/>
    <mergeCell ref="AB35:AC35"/>
    <mergeCell ref="Z35:AA35"/>
    <mergeCell ref="A139:A140"/>
    <mergeCell ref="B139:B140"/>
    <mergeCell ref="T139:T140"/>
    <mergeCell ref="U139:U140"/>
    <mergeCell ref="AM139:AM140"/>
    <mergeCell ref="AB104:AC104"/>
    <mergeCell ref="A136:R136"/>
    <mergeCell ref="T136:AK136"/>
    <mergeCell ref="AM136:AZ136"/>
    <mergeCell ref="M35:N35"/>
    <mergeCell ref="O35:P35"/>
    <mergeCell ref="C35:D35"/>
    <mergeCell ref="E35:F35"/>
    <mergeCell ref="G35:H35"/>
    <mergeCell ref="I35:J35"/>
    <mergeCell ref="K35:L35"/>
    <mergeCell ref="AF139:AG139"/>
    <mergeCell ref="AH139:AI139"/>
    <mergeCell ref="AB139:AC139"/>
    <mergeCell ref="O139:P139"/>
    <mergeCell ref="Q139:R139"/>
  </mergeCells>
  <printOptions horizontalCentered="1"/>
  <pageMargins left="0.51181102362204722" right="0.31496062992125984" top="0.39370078740157483" bottom="0.35433070866141736" header="0.31496062992125984" footer="0.31496062992125984"/>
  <pageSetup paperSize="9" scale="95" orientation="landscape" r:id="rId1"/>
  <headerFooter>
    <oddFooter>&amp;C &amp;P</oddFooter>
  </headerFooter>
  <rowBreaks count="4" manualBreakCount="4">
    <brk id="31" max="16383" man="1"/>
    <brk id="68" max="16383" man="1"/>
    <brk id="101" max="16383" man="1"/>
    <brk id="13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83"/>
  <sheetViews>
    <sheetView zoomScale="75" zoomScaleNormal="75" workbookViewId="0">
      <selection activeCell="C25" sqref="C25:K25"/>
    </sheetView>
  </sheetViews>
  <sheetFormatPr baseColWidth="10" defaultColWidth="11.44140625" defaultRowHeight="14.4"/>
  <cols>
    <col min="1" max="1" width="33.44140625" style="56" customWidth="1"/>
    <col min="2" max="2" width="6.44140625" style="225" hidden="1" customWidth="1"/>
    <col min="3" max="4" width="10.44140625" style="127" customWidth="1"/>
    <col min="5" max="5" width="11" style="127" customWidth="1"/>
    <col min="6" max="6" width="10.44140625" style="127" customWidth="1"/>
    <col min="7" max="7" width="9.6640625" style="127" customWidth="1"/>
    <col min="8" max="8" width="13.44140625" style="127" customWidth="1"/>
    <col min="9" max="9" width="16" style="127" customWidth="1"/>
    <col min="10" max="10" width="13.33203125" style="127" customWidth="1"/>
    <col min="11" max="11" width="8.6640625" style="127" customWidth="1"/>
    <col min="12" max="12" width="8.6640625" style="57" customWidth="1"/>
    <col min="13" max="16384" width="11.44140625" style="57"/>
  </cols>
  <sheetData>
    <row r="1" spans="1:12" ht="32.25" customHeight="1">
      <c r="A1" s="437" t="s">
        <v>382</v>
      </c>
      <c r="B1" s="420"/>
      <c r="C1" s="422"/>
      <c r="D1" s="422"/>
      <c r="E1" s="422"/>
      <c r="F1" s="422"/>
      <c r="G1" s="422"/>
      <c r="H1" s="422"/>
      <c r="I1" s="422"/>
      <c r="J1" s="422"/>
      <c r="K1" s="422"/>
    </row>
    <row r="2" spans="1:12" ht="15.75" customHeight="1">
      <c r="A2" s="393" t="s">
        <v>612</v>
      </c>
      <c r="B2" s="388"/>
      <c r="C2" s="395"/>
      <c r="D2" s="395"/>
      <c r="E2" s="395"/>
      <c r="F2" s="395"/>
      <c r="G2" s="395"/>
      <c r="H2" s="395"/>
      <c r="I2" s="395"/>
      <c r="J2" s="395"/>
      <c r="K2" s="397"/>
    </row>
    <row r="3" spans="1:12" s="113" customFormat="1" ht="12" customHeight="1">
      <c r="A3" s="392" t="s">
        <v>227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105"/>
    </row>
    <row r="4" spans="1:12" ht="12" customHeight="1">
      <c r="A4" s="398"/>
      <c r="B4" s="398"/>
      <c r="C4" s="399"/>
      <c r="D4" s="399"/>
      <c r="E4" s="399"/>
      <c r="F4" s="399"/>
      <c r="G4" s="399"/>
      <c r="H4" s="399"/>
      <c r="I4" s="399"/>
      <c r="J4" s="399"/>
      <c r="K4" s="400"/>
    </row>
    <row r="5" spans="1:12" s="213" customFormat="1" ht="15" customHeight="1">
      <c r="A5" s="1188"/>
      <c r="B5" s="1189"/>
      <c r="C5" s="1180" t="s">
        <v>212</v>
      </c>
      <c r="D5" s="1181"/>
      <c r="E5" s="1179" t="s">
        <v>213</v>
      </c>
      <c r="F5" s="1181"/>
      <c r="G5" s="1619" t="s">
        <v>214</v>
      </c>
      <c r="H5" s="1621" t="s">
        <v>215</v>
      </c>
      <c r="I5" s="1625" t="s">
        <v>217</v>
      </c>
      <c r="J5" s="1623" t="s">
        <v>219</v>
      </c>
      <c r="K5" s="1618" t="s">
        <v>151</v>
      </c>
    </row>
    <row r="6" spans="1:12" s="213" customFormat="1" ht="22.5" customHeight="1">
      <c r="A6" s="1190" t="s">
        <v>146</v>
      </c>
      <c r="B6" s="1191"/>
      <c r="C6" s="1192" t="s">
        <v>395</v>
      </c>
      <c r="D6" s="464" t="s">
        <v>396</v>
      </c>
      <c r="E6" s="464" t="s">
        <v>395</v>
      </c>
      <c r="F6" s="464" t="s">
        <v>396</v>
      </c>
      <c r="G6" s="1620"/>
      <c r="H6" s="1622"/>
      <c r="I6" s="1626"/>
      <c r="J6" s="1624"/>
      <c r="K6" s="1568"/>
    </row>
    <row r="7" spans="1:12">
      <c r="A7" s="449" t="s">
        <v>8</v>
      </c>
      <c r="B7" s="390"/>
      <c r="C7" s="450">
        <v>7216</v>
      </c>
      <c r="D7" s="450">
        <v>3633</v>
      </c>
      <c r="E7" s="450">
        <v>253</v>
      </c>
      <c r="F7" s="450">
        <v>112</v>
      </c>
      <c r="G7" s="450">
        <v>239</v>
      </c>
      <c r="H7" s="450">
        <v>229</v>
      </c>
      <c r="I7" s="450">
        <v>149</v>
      </c>
      <c r="J7" s="450">
        <v>259</v>
      </c>
      <c r="K7" s="450">
        <v>254</v>
      </c>
    </row>
    <row r="8" spans="1:12">
      <c r="A8" s="449" t="s">
        <v>14</v>
      </c>
      <c r="B8" s="390"/>
      <c r="C8" s="451">
        <v>2035</v>
      </c>
      <c r="D8" s="451">
        <v>997</v>
      </c>
      <c r="E8" s="451">
        <v>100</v>
      </c>
      <c r="F8" s="451">
        <v>50</v>
      </c>
      <c r="G8" s="451">
        <v>62</v>
      </c>
      <c r="H8" s="451">
        <v>62</v>
      </c>
      <c r="I8" s="451">
        <v>41</v>
      </c>
      <c r="J8" s="451">
        <v>68</v>
      </c>
      <c r="K8" s="451">
        <v>65</v>
      </c>
    </row>
    <row r="9" spans="1:12">
      <c r="A9" s="449" t="s">
        <v>19</v>
      </c>
      <c r="B9" s="390"/>
      <c r="C9" s="451">
        <v>63967</v>
      </c>
      <c r="D9" s="451">
        <v>31945</v>
      </c>
      <c r="E9" s="451">
        <v>791</v>
      </c>
      <c r="F9" s="451">
        <v>354</v>
      </c>
      <c r="G9" s="451">
        <v>2294</v>
      </c>
      <c r="H9" s="451">
        <v>2272</v>
      </c>
      <c r="I9" s="451">
        <v>1156</v>
      </c>
      <c r="J9" s="451">
        <v>2356</v>
      </c>
      <c r="K9" s="451">
        <v>2325</v>
      </c>
    </row>
    <row r="10" spans="1:12">
      <c r="A10" s="449" t="s">
        <v>28</v>
      </c>
      <c r="B10" s="390"/>
      <c r="C10" s="451">
        <v>4352</v>
      </c>
      <c r="D10" s="451">
        <v>2265</v>
      </c>
      <c r="E10" s="451">
        <v>425</v>
      </c>
      <c r="F10" s="451">
        <v>226</v>
      </c>
      <c r="G10" s="451">
        <v>127</v>
      </c>
      <c r="H10" s="451">
        <v>131</v>
      </c>
      <c r="I10" s="451">
        <v>94</v>
      </c>
      <c r="J10" s="451">
        <v>154</v>
      </c>
      <c r="K10" s="451">
        <v>151</v>
      </c>
    </row>
    <row r="11" spans="1:12">
      <c r="A11" s="449" t="s">
        <v>35</v>
      </c>
      <c r="B11" s="390"/>
      <c r="C11" s="451">
        <v>1111</v>
      </c>
      <c r="D11" s="451">
        <v>570</v>
      </c>
      <c r="E11" s="451">
        <v>10</v>
      </c>
      <c r="F11" s="451">
        <v>6</v>
      </c>
      <c r="G11" s="451">
        <v>23</v>
      </c>
      <c r="H11" s="451">
        <v>20</v>
      </c>
      <c r="I11" s="451">
        <v>14</v>
      </c>
      <c r="J11" s="451">
        <v>27</v>
      </c>
      <c r="K11" s="451">
        <v>25</v>
      </c>
    </row>
    <row r="12" spans="1:12">
      <c r="A12" s="449" t="s">
        <v>40</v>
      </c>
      <c r="B12" s="390"/>
      <c r="C12" s="451">
        <v>2688</v>
      </c>
      <c r="D12" s="451">
        <v>1427</v>
      </c>
      <c r="E12" s="451">
        <v>221</v>
      </c>
      <c r="F12" s="451">
        <v>124</v>
      </c>
      <c r="G12" s="451">
        <v>59</v>
      </c>
      <c r="H12" s="451">
        <v>55</v>
      </c>
      <c r="I12" s="451">
        <v>28</v>
      </c>
      <c r="J12" s="451">
        <v>65</v>
      </c>
      <c r="K12" s="451">
        <v>63</v>
      </c>
    </row>
    <row r="13" spans="1:12">
      <c r="A13" s="449" t="s">
        <v>44</v>
      </c>
      <c r="B13" s="390"/>
      <c r="C13" s="451">
        <v>9232</v>
      </c>
      <c r="D13" s="451">
        <v>4782</v>
      </c>
      <c r="E13" s="451">
        <v>315</v>
      </c>
      <c r="F13" s="451">
        <v>160</v>
      </c>
      <c r="G13" s="451">
        <v>253</v>
      </c>
      <c r="H13" s="451">
        <v>253</v>
      </c>
      <c r="I13" s="451">
        <v>89</v>
      </c>
      <c r="J13" s="451">
        <v>307</v>
      </c>
      <c r="K13" s="451">
        <v>301</v>
      </c>
    </row>
    <row r="14" spans="1:12">
      <c r="A14" s="449" t="s">
        <v>54</v>
      </c>
      <c r="B14" s="390"/>
      <c r="C14" s="451">
        <v>1337</v>
      </c>
      <c r="D14" s="451">
        <v>698</v>
      </c>
      <c r="E14" s="451">
        <v>84</v>
      </c>
      <c r="F14" s="451">
        <v>46</v>
      </c>
      <c r="G14" s="451">
        <v>38</v>
      </c>
      <c r="H14" s="451">
        <v>37</v>
      </c>
      <c r="I14" s="451">
        <v>18</v>
      </c>
      <c r="J14" s="451">
        <v>46</v>
      </c>
      <c r="K14" s="451">
        <v>45</v>
      </c>
    </row>
    <row r="15" spans="1:12">
      <c r="A15" s="449" t="s">
        <v>60</v>
      </c>
      <c r="B15" s="390"/>
      <c r="C15" s="451">
        <v>10468</v>
      </c>
      <c r="D15" s="451">
        <v>5263</v>
      </c>
      <c r="E15" s="451">
        <v>94</v>
      </c>
      <c r="F15" s="451">
        <v>44</v>
      </c>
      <c r="G15" s="451">
        <v>336</v>
      </c>
      <c r="H15" s="451">
        <v>325</v>
      </c>
      <c r="I15" s="451">
        <v>121</v>
      </c>
      <c r="J15" s="451">
        <v>357</v>
      </c>
      <c r="K15" s="451">
        <v>353</v>
      </c>
    </row>
    <row r="16" spans="1:12">
      <c r="A16" s="449" t="s">
        <v>68</v>
      </c>
      <c r="B16" s="390"/>
      <c r="C16" s="451">
        <v>780</v>
      </c>
      <c r="D16" s="451">
        <v>397</v>
      </c>
      <c r="E16" s="451">
        <v>34</v>
      </c>
      <c r="F16" s="451">
        <v>14</v>
      </c>
      <c r="G16" s="451">
        <v>23</v>
      </c>
      <c r="H16" s="451">
        <v>23</v>
      </c>
      <c r="I16" s="451">
        <v>16</v>
      </c>
      <c r="J16" s="451">
        <v>24</v>
      </c>
      <c r="K16" s="451">
        <v>24</v>
      </c>
    </row>
    <row r="17" spans="1:11">
      <c r="A17" s="449" t="s">
        <v>72</v>
      </c>
      <c r="B17" s="390"/>
      <c r="C17" s="451">
        <v>6856</v>
      </c>
      <c r="D17" s="451">
        <v>3413</v>
      </c>
      <c r="E17" s="451">
        <v>120</v>
      </c>
      <c r="F17" s="451">
        <v>63</v>
      </c>
      <c r="G17" s="451">
        <v>231</v>
      </c>
      <c r="H17" s="451">
        <v>233</v>
      </c>
      <c r="I17" s="451">
        <v>135</v>
      </c>
      <c r="J17" s="451">
        <v>258</v>
      </c>
      <c r="K17" s="451">
        <v>254</v>
      </c>
    </row>
    <row r="18" spans="1:11">
      <c r="A18" s="449" t="s">
        <v>79</v>
      </c>
      <c r="B18" s="390"/>
      <c r="C18" s="451">
        <v>2590</v>
      </c>
      <c r="D18" s="451">
        <v>1299</v>
      </c>
      <c r="E18" s="451">
        <v>73</v>
      </c>
      <c r="F18" s="451">
        <v>37</v>
      </c>
      <c r="G18" s="451">
        <v>80</v>
      </c>
      <c r="H18" s="451">
        <v>76</v>
      </c>
      <c r="I18" s="451">
        <v>54</v>
      </c>
      <c r="J18" s="451">
        <v>80</v>
      </c>
      <c r="K18" s="451">
        <v>77</v>
      </c>
    </row>
    <row r="19" spans="1:11">
      <c r="A19" s="449" t="s">
        <v>82</v>
      </c>
      <c r="B19" s="390"/>
      <c r="C19" s="451">
        <v>8942</v>
      </c>
      <c r="D19" s="451">
        <v>4620</v>
      </c>
      <c r="E19" s="451">
        <v>179</v>
      </c>
      <c r="F19" s="451">
        <v>82</v>
      </c>
      <c r="G19" s="451">
        <v>278</v>
      </c>
      <c r="H19" s="451">
        <v>275</v>
      </c>
      <c r="I19" s="451">
        <v>162</v>
      </c>
      <c r="J19" s="451">
        <v>316</v>
      </c>
      <c r="K19" s="451">
        <v>305</v>
      </c>
    </row>
    <row r="20" spans="1:11">
      <c r="A20" s="449" t="s">
        <v>88</v>
      </c>
      <c r="B20" s="390"/>
      <c r="C20" s="451">
        <v>7465</v>
      </c>
      <c r="D20" s="451">
        <v>3786</v>
      </c>
      <c r="E20" s="451">
        <v>263</v>
      </c>
      <c r="F20" s="451">
        <v>114</v>
      </c>
      <c r="G20" s="451">
        <v>225</v>
      </c>
      <c r="H20" s="451">
        <v>216</v>
      </c>
      <c r="I20" s="451">
        <v>133</v>
      </c>
      <c r="J20" s="451">
        <v>265</v>
      </c>
      <c r="K20" s="451">
        <v>245</v>
      </c>
    </row>
    <row r="21" spans="1:11">
      <c r="A21" s="449" t="s">
        <v>94</v>
      </c>
      <c r="B21" s="390"/>
      <c r="C21" s="451">
        <v>2288</v>
      </c>
      <c r="D21" s="451">
        <v>1177</v>
      </c>
      <c r="E21" s="451">
        <v>102</v>
      </c>
      <c r="F21" s="451">
        <v>47</v>
      </c>
      <c r="G21" s="451">
        <v>59</v>
      </c>
      <c r="H21" s="451">
        <v>57</v>
      </c>
      <c r="I21" s="451">
        <v>30</v>
      </c>
      <c r="J21" s="451">
        <v>59</v>
      </c>
      <c r="K21" s="451">
        <v>58</v>
      </c>
    </row>
    <row r="22" spans="1:11">
      <c r="A22" s="449" t="s">
        <v>98</v>
      </c>
      <c r="B22" s="390"/>
      <c r="C22" s="451">
        <v>2450</v>
      </c>
      <c r="D22" s="451">
        <v>1220</v>
      </c>
      <c r="E22" s="451">
        <v>133</v>
      </c>
      <c r="F22" s="451">
        <v>57</v>
      </c>
      <c r="G22" s="451">
        <v>101</v>
      </c>
      <c r="H22" s="451">
        <v>99</v>
      </c>
      <c r="I22" s="451">
        <v>81</v>
      </c>
      <c r="J22" s="451">
        <v>107</v>
      </c>
      <c r="K22" s="451">
        <v>104</v>
      </c>
    </row>
    <row r="23" spans="1:11">
      <c r="A23" s="449" t="s">
        <v>102</v>
      </c>
      <c r="B23" s="390"/>
      <c r="C23" s="451">
        <v>848</v>
      </c>
      <c r="D23" s="451">
        <v>407</v>
      </c>
      <c r="E23" s="451">
        <v>27</v>
      </c>
      <c r="F23" s="451">
        <v>11</v>
      </c>
      <c r="G23" s="451">
        <v>20</v>
      </c>
      <c r="H23" s="451">
        <v>20</v>
      </c>
      <c r="I23" s="451">
        <v>10</v>
      </c>
      <c r="J23" s="451">
        <v>20</v>
      </c>
      <c r="K23" s="451">
        <v>18</v>
      </c>
    </row>
    <row r="24" spans="1:11">
      <c r="A24" s="449" t="s">
        <v>108</v>
      </c>
      <c r="B24" s="390"/>
      <c r="C24" s="451">
        <v>3528</v>
      </c>
      <c r="D24" s="451">
        <v>1760</v>
      </c>
      <c r="E24" s="451">
        <v>116</v>
      </c>
      <c r="F24" s="451">
        <v>59</v>
      </c>
      <c r="G24" s="451">
        <v>112</v>
      </c>
      <c r="H24" s="451">
        <v>109</v>
      </c>
      <c r="I24" s="451">
        <v>59</v>
      </c>
      <c r="J24" s="451">
        <v>125</v>
      </c>
      <c r="K24" s="451">
        <v>119</v>
      </c>
    </row>
    <row r="25" spans="1:11">
      <c r="A25" s="449" t="s">
        <v>114</v>
      </c>
      <c r="B25" s="390"/>
      <c r="C25" s="451">
        <v>8326</v>
      </c>
      <c r="D25" s="451">
        <v>4210</v>
      </c>
      <c r="E25" s="451">
        <v>176</v>
      </c>
      <c r="F25" s="451">
        <v>93</v>
      </c>
      <c r="G25" s="451">
        <v>255</v>
      </c>
      <c r="H25" s="451">
        <v>247</v>
      </c>
      <c r="I25" s="451">
        <v>169</v>
      </c>
      <c r="J25" s="451">
        <v>263</v>
      </c>
      <c r="K25" s="451">
        <v>247</v>
      </c>
    </row>
    <row r="26" spans="1:11">
      <c r="A26" s="449" t="s">
        <v>119</v>
      </c>
      <c r="B26" s="390"/>
      <c r="C26" s="451">
        <v>4569</v>
      </c>
      <c r="D26" s="451">
        <v>2344</v>
      </c>
      <c r="E26" s="451">
        <v>197</v>
      </c>
      <c r="F26" s="451">
        <v>98</v>
      </c>
      <c r="G26" s="451">
        <v>133</v>
      </c>
      <c r="H26" s="451">
        <v>127</v>
      </c>
      <c r="I26" s="451">
        <v>87</v>
      </c>
      <c r="J26" s="451">
        <v>152</v>
      </c>
      <c r="K26" s="451">
        <v>146</v>
      </c>
    </row>
    <row r="27" spans="1:11">
      <c r="A27" s="449" t="s">
        <v>127</v>
      </c>
      <c r="B27" s="390"/>
      <c r="C27" s="451">
        <v>8303</v>
      </c>
      <c r="D27" s="451">
        <v>4149</v>
      </c>
      <c r="E27" s="451">
        <v>212</v>
      </c>
      <c r="F27" s="451">
        <v>103</v>
      </c>
      <c r="G27" s="451">
        <v>344</v>
      </c>
      <c r="H27" s="451">
        <v>335</v>
      </c>
      <c r="I27" s="451">
        <v>194</v>
      </c>
      <c r="J27" s="451">
        <v>375</v>
      </c>
      <c r="K27" s="451">
        <v>369</v>
      </c>
    </row>
    <row r="28" spans="1:11">
      <c r="A28" s="449" t="s">
        <v>134</v>
      </c>
      <c r="B28" s="390"/>
      <c r="C28" s="451">
        <v>4546</v>
      </c>
      <c r="D28" s="451">
        <v>2312</v>
      </c>
      <c r="E28" s="451">
        <v>160</v>
      </c>
      <c r="F28" s="451">
        <v>73</v>
      </c>
      <c r="G28" s="451">
        <v>127</v>
      </c>
      <c r="H28" s="451">
        <v>122</v>
      </c>
      <c r="I28" s="451">
        <v>69</v>
      </c>
      <c r="J28" s="451">
        <v>132</v>
      </c>
      <c r="K28" s="451">
        <v>129</v>
      </c>
    </row>
    <row r="29" spans="1:11" s="539" customFormat="1" ht="20.25" customHeight="1">
      <c r="A29" s="681" t="s">
        <v>143</v>
      </c>
      <c r="B29" s="696"/>
      <c r="C29" s="492">
        <f t="shared" ref="C29:H29" si="0">SUM(C7:C28)</f>
        <v>163897</v>
      </c>
      <c r="D29" s="492">
        <f t="shared" si="0"/>
        <v>82674</v>
      </c>
      <c r="E29" s="492">
        <f t="shared" si="0"/>
        <v>4085</v>
      </c>
      <c r="F29" s="492">
        <f t="shared" si="0"/>
        <v>1973</v>
      </c>
      <c r="G29" s="492">
        <f t="shared" si="0"/>
        <v>5419</v>
      </c>
      <c r="H29" s="492">
        <f t="shared" si="0"/>
        <v>5323</v>
      </c>
      <c r="I29" s="492">
        <f>SUM(I7:I28)</f>
        <v>2909</v>
      </c>
      <c r="J29" s="492">
        <f>SUM(J7:J28)</f>
        <v>5815</v>
      </c>
      <c r="K29" s="492">
        <f>SUM(K7:K28)</f>
        <v>5677</v>
      </c>
    </row>
    <row r="30" spans="1:11" ht="15.75" customHeight="1">
      <c r="A30" s="393" t="s">
        <v>621</v>
      </c>
      <c r="B30" s="391"/>
      <c r="C30" s="397"/>
      <c r="D30" s="397"/>
      <c r="E30" s="397"/>
      <c r="F30" s="397"/>
      <c r="G30" s="397"/>
      <c r="H30" s="397"/>
      <c r="I30" s="397"/>
      <c r="J30" s="397"/>
      <c r="K30" s="397"/>
    </row>
    <row r="31" spans="1:11" ht="12.75" customHeight="1">
      <c r="A31" s="392" t="s">
        <v>227</v>
      </c>
      <c r="B31" s="391"/>
      <c r="C31" s="397"/>
      <c r="D31" s="397"/>
      <c r="E31" s="397"/>
      <c r="F31" s="397"/>
      <c r="G31" s="397"/>
      <c r="H31" s="397"/>
      <c r="I31" s="397"/>
      <c r="J31" s="397"/>
      <c r="K31" s="397"/>
    </row>
    <row r="32" spans="1:11" ht="15" customHeight="1">
      <c r="A32" s="398"/>
      <c r="B32" s="398"/>
      <c r="C32" s="399"/>
      <c r="D32" s="399"/>
      <c r="E32" s="399"/>
      <c r="F32" s="399"/>
      <c r="G32" s="399"/>
      <c r="H32" s="399"/>
      <c r="I32" s="399"/>
      <c r="J32" s="399"/>
      <c r="K32" s="400"/>
    </row>
    <row r="33" spans="1:11" s="213" customFormat="1" ht="21.75" customHeight="1">
      <c r="A33" s="452"/>
      <c r="B33" s="1609" t="s">
        <v>7</v>
      </c>
      <c r="C33" s="998" t="s">
        <v>212</v>
      </c>
      <c r="D33" s="1006"/>
      <c r="E33" s="998" t="s">
        <v>213</v>
      </c>
      <c r="F33" s="1006"/>
      <c r="G33" s="1611" t="s">
        <v>214</v>
      </c>
      <c r="H33" s="1613" t="s">
        <v>215</v>
      </c>
      <c r="I33" s="1613" t="s">
        <v>217</v>
      </c>
      <c r="J33" s="1616" t="s">
        <v>219</v>
      </c>
      <c r="K33" s="1608" t="s">
        <v>151</v>
      </c>
    </row>
    <row r="34" spans="1:11" s="213" customFormat="1" ht="25.5" customHeight="1">
      <c r="A34" s="723" t="s">
        <v>6</v>
      </c>
      <c r="B34" s="1610"/>
      <c r="C34" s="463" t="s">
        <v>395</v>
      </c>
      <c r="D34" s="463" t="s">
        <v>396</v>
      </c>
      <c r="E34" s="463" t="s">
        <v>395</v>
      </c>
      <c r="F34" s="463" t="s">
        <v>396</v>
      </c>
      <c r="G34" s="1612"/>
      <c r="H34" s="1614"/>
      <c r="I34" s="1615"/>
      <c r="J34" s="1617"/>
      <c r="K34" s="1572"/>
    </row>
    <row r="35" spans="1:11" ht="12.75" customHeight="1">
      <c r="A35" s="453" t="s">
        <v>8</v>
      </c>
      <c r="B35" s="454"/>
      <c r="C35" s="455"/>
      <c r="D35" s="455"/>
      <c r="E35" s="455"/>
      <c r="F35" s="455"/>
      <c r="G35" s="455"/>
      <c r="H35" s="455"/>
      <c r="I35" s="455"/>
      <c r="J35" s="455"/>
      <c r="K35" s="455"/>
    </row>
    <row r="36" spans="1:11" ht="12.75" customHeight="1">
      <c r="A36" s="456" t="s">
        <v>9</v>
      </c>
      <c r="B36" s="456">
        <v>313</v>
      </c>
      <c r="C36" s="457">
        <v>2551</v>
      </c>
      <c r="D36" s="457">
        <v>1279</v>
      </c>
      <c r="E36" s="457">
        <v>75</v>
      </c>
      <c r="F36" s="457">
        <v>33</v>
      </c>
      <c r="G36" s="457">
        <v>92</v>
      </c>
      <c r="H36" s="457">
        <v>86</v>
      </c>
      <c r="I36" s="457">
        <v>56</v>
      </c>
      <c r="J36" s="457">
        <v>100</v>
      </c>
      <c r="K36" s="457">
        <v>100</v>
      </c>
    </row>
    <row r="37" spans="1:11" ht="12.75" customHeight="1">
      <c r="A37" s="456" t="s">
        <v>10</v>
      </c>
      <c r="B37" s="456">
        <v>312</v>
      </c>
      <c r="C37" s="457">
        <v>2005</v>
      </c>
      <c r="D37" s="457">
        <v>993</v>
      </c>
      <c r="E37" s="457">
        <v>129</v>
      </c>
      <c r="F37" s="457">
        <v>62</v>
      </c>
      <c r="G37" s="457">
        <v>71</v>
      </c>
      <c r="H37" s="457">
        <v>65</v>
      </c>
      <c r="I37" s="457">
        <v>52</v>
      </c>
      <c r="J37" s="457">
        <v>78</v>
      </c>
      <c r="K37" s="457">
        <v>75</v>
      </c>
    </row>
    <row r="38" spans="1:11" ht="12.75" customHeight="1">
      <c r="A38" s="456" t="s">
        <v>11</v>
      </c>
      <c r="B38" s="456">
        <v>316</v>
      </c>
      <c r="C38" s="457">
        <v>479</v>
      </c>
      <c r="D38" s="457">
        <v>244</v>
      </c>
      <c r="E38" s="457">
        <v>5</v>
      </c>
      <c r="F38" s="457">
        <v>0</v>
      </c>
      <c r="G38" s="457">
        <v>12</v>
      </c>
      <c r="H38" s="457">
        <v>12</v>
      </c>
      <c r="I38" s="457">
        <v>7</v>
      </c>
      <c r="J38" s="457">
        <v>12</v>
      </c>
      <c r="K38" s="457">
        <v>11</v>
      </c>
    </row>
    <row r="39" spans="1:11" ht="12.75" customHeight="1">
      <c r="A39" s="456" t="s">
        <v>12</v>
      </c>
      <c r="B39" s="456">
        <v>317</v>
      </c>
      <c r="C39" s="457">
        <v>125</v>
      </c>
      <c r="D39" s="457">
        <v>73</v>
      </c>
      <c r="E39" s="457">
        <v>0</v>
      </c>
      <c r="F39" s="457">
        <v>0</v>
      </c>
      <c r="G39" s="457">
        <v>3</v>
      </c>
      <c r="H39" s="457">
        <v>3</v>
      </c>
      <c r="I39" s="457">
        <v>1</v>
      </c>
      <c r="J39" s="457">
        <v>3</v>
      </c>
      <c r="K39" s="457">
        <v>3</v>
      </c>
    </row>
    <row r="40" spans="1:11" ht="12.75" customHeight="1">
      <c r="A40" s="456" t="s">
        <v>13</v>
      </c>
      <c r="B40" s="456">
        <v>314</v>
      </c>
      <c r="C40" s="457">
        <v>2056</v>
      </c>
      <c r="D40" s="457">
        <v>1044</v>
      </c>
      <c r="E40" s="457">
        <v>44</v>
      </c>
      <c r="F40" s="457">
        <v>17</v>
      </c>
      <c r="G40" s="457">
        <v>61</v>
      </c>
      <c r="H40" s="457">
        <v>63</v>
      </c>
      <c r="I40" s="457">
        <v>33</v>
      </c>
      <c r="J40" s="457">
        <v>66</v>
      </c>
      <c r="K40" s="457">
        <v>65</v>
      </c>
    </row>
    <row r="41" spans="1:11" ht="12.75" customHeight="1">
      <c r="A41" s="458" t="s">
        <v>14</v>
      </c>
      <c r="B41" s="456"/>
      <c r="C41" s="457"/>
      <c r="D41" s="457"/>
      <c r="E41" s="457"/>
      <c r="F41" s="457"/>
      <c r="G41" s="459"/>
      <c r="H41" s="459"/>
      <c r="I41" s="457"/>
      <c r="J41" s="457"/>
      <c r="K41" s="457"/>
    </row>
    <row r="42" spans="1:11" ht="12.75" customHeight="1">
      <c r="A42" s="456" t="s">
        <v>15</v>
      </c>
      <c r="B42" s="456">
        <v>202</v>
      </c>
      <c r="C42" s="457">
        <v>443</v>
      </c>
      <c r="D42" s="457">
        <v>228</v>
      </c>
      <c r="E42" s="457">
        <v>42</v>
      </c>
      <c r="F42" s="457">
        <v>20</v>
      </c>
      <c r="G42" s="457">
        <v>12</v>
      </c>
      <c r="H42" s="457">
        <v>12</v>
      </c>
      <c r="I42" s="457">
        <v>8</v>
      </c>
      <c r="J42" s="457">
        <v>12</v>
      </c>
      <c r="K42" s="457">
        <v>12</v>
      </c>
    </row>
    <row r="43" spans="1:11" ht="12.75" customHeight="1">
      <c r="A43" s="456" t="s">
        <v>16</v>
      </c>
      <c r="B43" s="456">
        <v>203</v>
      </c>
      <c r="C43" s="457">
        <v>1062</v>
      </c>
      <c r="D43" s="457">
        <v>515</v>
      </c>
      <c r="E43" s="457">
        <v>44</v>
      </c>
      <c r="F43" s="457">
        <v>23</v>
      </c>
      <c r="G43" s="457">
        <v>29</v>
      </c>
      <c r="H43" s="457">
        <v>29</v>
      </c>
      <c r="I43" s="457">
        <v>18</v>
      </c>
      <c r="J43" s="457">
        <v>34</v>
      </c>
      <c r="K43" s="457">
        <v>32</v>
      </c>
    </row>
    <row r="44" spans="1:11" ht="12.75" customHeight="1">
      <c r="A44" s="456" t="s">
        <v>17</v>
      </c>
      <c r="B44" s="456">
        <v>204</v>
      </c>
      <c r="C44" s="457">
        <v>335</v>
      </c>
      <c r="D44" s="457">
        <v>162</v>
      </c>
      <c r="E44" s="457">
        <v>14</v>
      </c>
      <c r="F44" s="457">
        <v>7</v>
      </c>
      <c r="G44" s="457">
        <v>15</v>
      </c>
      <c r="H44" s="457">
        <v>15</v>
      </c>
      <c r="I44" s="457">
        <v>11</v>
      </c>
      <c r="J44" s="457">
        <v>16</v>
      </c>
      <c r="K44" s="457">
        <v>15</v>
      </c>
    </row>
    <row r="45" spans="1:11" ht="12.75" customHeight="1">
      <c r="A45" s="456" t="s">
        <v>18</v>
      </c>
      <c r="B45" s="456">
        <v>223</v>
      </c>
      <c r="C45" s="457">
        <v>195</v>
      </c>
      <c r="D45" s="457">
        <v>92</v>
      </c>
      <c r="E45" s="457">
        <v>0</v>
      </c>
      <c r="F45" s="457">
        <v>0</v>
      </c>
      <c r="G45" s="457">
        <v>6</v>
      </c>
      <c r="H45" s="457">
        <v>6</v>
      </c>
      <c r="I45" s="457">
        <v>4</v>
      </c>
      <c r="J45" s="457">
        <v>6</v>
      </c>
      <c r="K45" s="457">
        <v>6</v>
      </c>
    </row>
    <row r="46" spans="1:11" ht="12.75" customHeight="1">
      <c r="A46" s="458" t="s">
        <v>19</v>
      </c>
      <c r="B46" s="456"/>
      <c r="C46" s="457"/>
      <c r="D46" s="457"/>
      <c r="E46" s="457"/>
      <c r="F46" s="457"/>
      <c r="G46" s="457"/>
      <c r="H46" s="457"/>
      <c r="I46" s="457"/>
      <c r="J46" s="457"/>
      <c r="K46" s="457"/>
    </row>
    <row r="47" spans="1:11" ht="12.75" customHeight="1">
      <c r="A47" s="456" t="s">
        <v>20</v>
      </c>
      <c r="B47" s="456">
        <v>103</v>
      </c>
      <c r="C47" s="457">
        <v>8080</v>
      </c>
      <c r="D47" s="457">
        <v>4045</v>
      </c>
      <c r="E47" s="457">
        <v>172</v>
      </c>
      <c r="F47" s="457">
        <v>85</v>
      </c>
      <c r="G47" s="457">
        <v>303</v>
      </c>
      <c r="H47" s="457">
        <v>294</v>
      </c>
      <c r="I47" s="457">
        <v>168</v>
      </c>
      <c r="J47" s="457">
        <v>309</v>
      </c>
      <c r="K47" s="457">
        <v>302</v>
      </c>
    </row>
    <row r="48" spans="1:11" ht="12.75" customHeight="1">
      <c r="A48" s="456" t="s">
        <v>21</v>
      </c>
      <c r="B48" s="456">
        <v>115</v>
      </c>
      <c r="C48" s="457">
        <v>245</v>
      </c>
      <c r="D48" s="457">
        <v>130</v>
      </c>
      <c r="E48" s="457">
        <v>13</v>
      </c>
      <c r="F48" s="457">
        <v>7</v>
      </c>
      <c r="G48" s="457">
        <v>13</v>
      </c>
      <c r="H48" s="457">
        <v>13</v>
      </c>
      <c r="I48" s="457">
        <v>12</v>
      </c>
      <c r="J48" s="457">
        <v>13</v>
      </c>
      <c r="K48" s="457">
        <v>13</v>
      </c>
    </row>
    <row r="49" spans="1:11" ht="12.75" customHeight="1">
      <c r="A49" s="456" t="s">
        <v>22</v>
      </c>
      <c r="B49" s="456">
        <v>107</v>
      </c>
      <c r="C49" s="457">
        <v>756</v>
      </c>
      <c r="D49" s="457">
        <v>401</v>
      </c>
      <c r="E49" s="457">
        <v>13</v>
      </c>
      <c r="F49" s="457">
        <v>8</v>
      </c>
      <c r="G49" s="457">
        <v>34</v>
      </c>
      <c r="H49" s="457">
        <v>33</v>
      </c>
      <c r="I49" s="457">
        <v>27</v>
      </c>
      <c r="J49" s="457">
        <v>34</v>
      </c>
      <c r="K49" s="457">
        <v>33</v>
      </c>
    </row>
    <row r="50" spans="1:11" ht="12.75" customHeight="1">
      <c r="A50" s="456" t="s">
        <v>23</v>
      </c>
      <c r="B50" s="456">
        <v>104</v>
      </c>
      <c r="C50" s="457">
        <v>617</v>
      </c>
      <c r="D50" s="457">
        <v>293</v>
      </c>
      <c r="E50" s="457">
        <v>17</v>
      </c>
      <c r="F50" s="457">
        <v>7</v>
      </c>
      <c r="G50" s="457">
        <v>23</v>
      </c>
      <c r="H50" s="457">
        <v>23</v>
      </c>
      <c r="I50" s="457">
        <v>18</v>
      </c>
      <c r="J50" s="457">
        <v>23</v>
      </c>
      <c r="K50" s="457">
        <v>23</v>
      </c>
    </row>
    <row r="51" spans="1:11" ht="12.75" customHeight="1">
      <c r="A51" s="456" t="s">
        <v>24</v>
      </c>
      <c r="B51" s="456">
        <v>117</v>
      </c>
      <c r="C51" s="457">
        <v>11165</v>
      </c>
      <c r="D51" s="457">
        <v>5601</v>
      </c>
      <c r="E51" s="457">
        <v>114</v>
      </c>
      <c r="F51" s="457">
        <v>51</v>
      </c>
      <c r="G51" s="457">
        <v>412</v>
      </c>
      <c r="H51" s="457">
        <v>407</v>
      </c>
      <c r="I51" s="457">
        <v>219</v>
      </c>
      <c r="J51" s="457">
        <v>416</v>
      </c>
      <c r="K51" s="457">
        <v>406</v>
      </c>
    </row>
    <row r="52" spans="1:11" ht="12.75" customHeight="1">
      <c r="A52" s="456" t="s">
        <v>25</v>
      </c>
      <c r="B52" s="456">
        <v>102</v>
      </c>
      <c r="C52" s="457">
        <v>8488</v>
      </c>
      <c r="D52" s="457">
        <v>4206</v>
      </c>
      <c r="E52" s="457">
        <v>196</v>
      </c>
      <c r="F52" s="457">
        <v>83</v>
      </c>
      <c r="G52" s="457">
        <v>319</v>
      </c>
      <c r="H52" s="457">
        <v>312</v>
      </c>
      <c r="I52" s="457">
        <v>192</v>
      </c>
      <c r="J52" s="457">
        <v>337</v>
      </c>
      <c r="K52" s="457">
        <v>334</v>
      </c>
    </row>
    <row r="53" spans="1:11" ht="12.75" customHeight="1">
      <c r="A53" s="456" t="s">
        <v>26</v>
      </c>
      <c r="B53" s="456">
        <v>101</v>
      </c>
      <c r="C53" s="457">
        <v>32875</v>
      </c>
      <c r="D53" s="457">
        <v>16429</v>
      </c>
      <c r="E53" s="457">
        <v>219</v>
      </c>
      <c r="F53" s="457">
        <v>96</v>
      </c>
      <c r="G53" s="457">
        <v>1119</v>
      </c>
      <c r="H53" s="457">
        <v>1119</v>
      </c>
      <c r="I53" s="457">
        <v>462</v>
      </c>
      <c r="J53" s="457">
        <v>1147</v>
      </c>
      <c r="K53" s="457">
        <v>1140</v>
      </c>
    </row>
    <row r="54" spans="1:11" ht="12.75" customHeight="1">
      <c r="A54" s="456" t="s">
        <v>27</v>
      </c>
      <c r="B54" s="456">
        <v>106</v>
      </c>
      <c r="C54" s="457">
        <v>1741</v>
      </c>
      <c r="D54" s="457">
        <v>840</v>
      </c>
      <c r="E54" s="457">
        <v>47</v>
      </c>
      <c r="F54" s="457">
        <v>17</v>
      </c>
      <c r="G54" s="457">
        <v>71</v>
      </c>
      <c r="H54" s="457">
        <v>71</v>
      </c>
      <c r="I54" s="457">
        <v>58</v>
      </c>
      <c r="J54" s="457">
        <v>77</v>
      </c>
      <c r="K54" s="457">
        <v>74</v>
      </c>
    </row>
    <row r="55" spans="1:11" ht="12.75" customHeight="1">
      <c r="A55" s="458" t="s">
        <v>28</v>
      </c>
      <c r="B55" s="456"/>
      <c r="C55" s="457"/>
      <c r="D55" s="457"/>
      <c r="E55" s="457"/>
      <c r="F55" s="457"/>
      <c r="G55" s="457"/>
      <c r="H55" s="457"/>
      <c r="I55" s="457"/>
      <c r="J55" s="457"/>
      <c r="K55" s="457"/>
    </row>
    <row r="56" spans="1:11" ht="12.75" customHeight="1">
      <c r="A56" s="456" t="s">
        <v>29</v>
      </c>
      <c r="B56" s="456">
        <v>305</v>
      </c>
      <c r="C56" s="457">
        <v>686</v>
      </c>
      <c r="D56" s="457">
        <v>359</v>
      </c>
      <c r="E56" s="457">
        <v>0</v>
      </c>
      <c r="F56" s="457">
        <v>0</v>
      </c>
      <c r="G56" s="457">
        <v>25</v>
      </c>
      <c r="H56" s="457">
        <v>27</v>
      </c>
      <c r="I56" s="457">
        <v>14</v>
      </c>
      <c r="J56" s="457">
        <v>30</v>
      </c>
      <c r="K56" s="457">
        <v>29</v>
      </c>
    </row>
    <row r="57" spans="1:11" ht="12.75" customHeight="1">
      <c r="A57" s="456" t="s">
        <v>154</v>
      </c>
      <c r="B57" s="456">
        <v>304</v>
      </c>
      <c r="C57" s="457">
        <v>1897</v>
      </c>
      <c r="D57" s="457">
        <v>983</v>
      </c>
      <c r="E57" s="457">
        <v>319</v>
      </c>
      <c r="F57" s="457">
        <v>169</v>
      </c>
      <c r="G57" s="457">
        <v>55</v>
      </c>
      <c r="H57" s="457">
        <v>55</v>
      </c>
      <c r="I57" s="457">
        <v>47</v>
      </c>
      <c r="J57" s="457">
        <v>57</v>
      </c>
      <c r="K57" s="457">
        <v>55</v>
      </c>
    </row>
    <row r="58" spans="1:11" ht="12.75" customHeight="1">
      <c r="A58" s="456" t="s">
        <v>31</v>
      </c>
      <c r="B58" s="456">
        <v>303</v>
      </c>
      <c r="C58" s="457">
        <v>315</v>
      </c>
      <c r="D58" s="457">
        <v>159</v>
      </c>
      <c r="E58" s="457">
        <v>19</v>
      </c>
      <c r="F58" s="457">
        <v>10</v>
      </c>
      <c r="G58" s="457">
        <v>7</v>
      </c>
      <c r="H58" s="457">
        <v>7</v>
      </c>
      <c r="I58" s="457">
        <v>5</v>
      </c>
      <c r="J58" s="457">
        <v>8</v>
      </c>
      <c r="K58" s="457">
        <v>8</v>
      </c>
    </row>
    <row r="59" spans="1:11" ht="12.75" customHeight="1">
      <c r="A59" s="456" t="s">
        <v>32</v>
      </c>
      <c r="B59" s="456">
        <v>302</v>
      </c>
      <c r="C59" s="457">
        <v>489</v>
      </c>
      <c r="D59" s="457">
        <v>275</v>
      </c>
      <c r="E59" s="457">
        <v>73</v>
      </c>
      <c r="F59" s="457">
        <v>41</v>
      </c>
      <c r="G59" s="457">
        <v>11</v>
      </c>
      <c r="H59" s="457">
        <v>15</v>
      </c>
      <c r="I59" s="457">
        <v>8</v>
      </c>
      <c r="J59" s="457">
        <v>22</v>
      </c>
      <c r="K59" s="457">
        <v>22</v>
      </c>
    </row>
    <row r="60" spans="1:11" ht="12.75" customHeight="1">
      <c r="A60" s="456" t="s">
        <v>33</v>
      </c>
      <c r="B60" s="456">
        <v>318</v>
      </c>
      <c r="C60" s="457">
        <v>359</v>
      </c>
      <c r="D60" s="457">
        <v>188</v>
      </c>
      <c r="E60" s="457">
        <v>10</v>
      </c>
      <c r="F60" s="457">
        <v>4</v>
      </c>
      <c r="G60" s="457">
        <v>11</v>
      </c>
      <c r="H60" s="457">
        <v>9</v>
      </c>
      <c r="I60" s="457">
        <v>5</v>
      </c>
      <c r="J60" s="457">
        <v>13</v>
      </c>
      <c r="K60" s="457">
        <v>13</v>
      </c>
    </row>
    <row r="61" spans="1:11" ht="12.75" customHeight="1">
      <c r="A61" s="456" t="s">
        <v>34</v>
      </c>
      <c r="B61" s="456">
        <v>315</v>
      </c>
      <c r="C61" s="457">
        <v>606</v>
      </c>
      <c r="D61" s="457">
        <v>301</v>
      </c>
      <c r="E61" s="457">
        <v>4</v>
      </c>
      <c r="F61" s="457">
        <v>2</v>
      </c>
      <c r="G61" s="457">
        <v>18</v>
      </c>
      <c r="H61" s="457">
        <v>18</v>
      </c>
      <c r="I61" s="457">
        <v>15</v>
      </c>
      <c r="J61" s="457">
        <v>24</v>
      </c>
      <c r="K61" s="457">
        <v>24</v>
      </c>
    </row>
    <row r="62" spans="1:11" ht="12.75" customHeight="1">
      <c r="A62" s="458" t="s">
        <v>35</v>
      </c>
      <c r="B62" s="456"/>
      <c r="C62" s="457"/>
      <c r="D62" s="457"/>
      <c r="E62" s="457"/>
      <c r="F62" s="457"/>
      <c r="G62" s="457"/>
      <c r="H62" s="457"/>
      <c r="I62" s="457"/>
      <c r="J62" s="457"/>
      <c r="K62" s="457"/>
    </row>
    <row r="63" spans="1:11" ht="12.75" customHeight="1">
      <c r="A63" s="456" t="s">
        <v>36</v>
      </c>
      <c r="B63" s="456">
        <v>516</v>
      </c>
      <c r="C63" s="457">
        <v>436</v>
      </c>
      <c r="D63" s="457">
        <v>219</v>
      </c>
      <c r="E63" s="457">
        <v>1</v>
      </c>
      <c r="F63" s="457">
        <v>1</v>
      </c>
      <c r="G63" s="457">
        <v>10</v>
      </c>
      <c r="H63" s="457">
        <v>10</v>
      </c>
      <c r="I63" s="457">
        <v>7</v>
      </c>
      <c r="J63" s="457">
        <v>13</v>
      </c>
      <c r="K63" s="457">
        <v>12</v>
      </c>
    </row>
    <row r="64" spans="1:11" ht="12.75" customHeight="1">
      <c r="A64" s="456" t="s">
        <v>37</v>
      </c>
      <c r="B64" s="456">
        <v>518</v>
      </c>
      <c r="C64" s="457">
        <v>388</v>
      </c>
      <c r="D64" s="457">
        <v>194</v>
      </c>
      <c r="E64" s="457">
        <v>0</v>
      </c>
      <c r="F64" s="457">
        <v>0</v>
      </c>
      <c r="G64" s="457">
        <v>8</v>
      </c>
      <c r="H64" s="457">
        <v>5</v>
      </c>
      <c r="I64" s="457">
        <v>4</v>
      </c>
      <c r="J64" s="457">
        <v>8</v>
      </c>
      <c r="K64" s="457">
        <v>7</v>
      </c>
    </row>
    <row r="65" spans="1:11" ht="12.75" customHeight="1">
      <c r="A65" s="456" t="s">
        <v>38</v>
      </c>
      <c r="B65" s="456">
        <v>513</v>
      </c>
      <c r="C65" s="457">
        <v>150</v>
      </c>
      <c r="D65" s="457">
        <v>85</v>
      </c>
      <c r="E65" s="457">
        <v>9</v>
      </c>
      <c r="F65" s="457">
        <v>5</v>
      </c>
      <c r="G65" s="457">
        <v>3</v>
      </c>
      <c r="H65" s="457">
        <v>3</v>
      </c>
      <c r="I65" s="457">
        <v>2</v>
      </c>
      <c r="J65" s="457">
        <v>3</v>
      </c>
      <c r="K65" s="457">
        <v>3</v>
      </c>
    </row>
    <row r="66" spans="1:11" ht="12.75" customHeight="1">
      <c r="A66" s="21" t="s">
        <v>39</v>
      </c>
      <c r="B66" s="21">
        <v>514</v>
      </c>
      <c r="C66" s="46">
        <v>137</v>
      </c>
      <c r="D66" s="46">
        <v>72</v>
      </c>
      <c r="E66" s="46">
        <v>0</v>
      </c>
      <c r="F66" s="46">
        <v>0</v>
      </c>
      <c r="G66" s="46">
        <v>2</v>
      </c>
      <c r="H66" s="46">
        <v>2</v>
      </c>
      <c r="I66" s="46">
        <v>1</v>
      </c>
      <c r="J66" s="46">
        <v>3</v>
      </c>
      <c r="K66" s="46">
        <v>3</v>
      </c>
    </row>
    <row r="67" spans="1:11" ht="12.75" customHeight="1">
      <c r="A67" s="393" t="s">
        <v>622</v>
      </c>
      <c r="B67" s="391"/>
      <c r="C67" s="397"/>
      <c r="D67" s="397"/>
      <c r="E67" s="397"/>
      <c r="F67" s="397"/>
      <c r="G67" s="397"/>
      <c r="H67" s="397"/>
      <c r="I67" s="397"/>
      <c r="J67" s="397"/>
      <c r="K67" s="397"/>
    </row>
    <row r="68" spans="1:11" ht="12.75" customHeight="1">
      <c r="A68" s="392" t="s">
        <v>227</v>
      </c>
      <c r="B68" s="391"/>
      <c r="C68" s="397"/>
      <c r="D68" s="397"/>
      <c r="E68" s="397"/>
      <c r="F68" s="397"/>
      <c r="G68" s="397"/>
      <c r="H68" s="397"/>
      <c r="I68" s="397"/>
      <c r="J68" s="397"/>
      <c r="K68" s="397"/>
    </row>
    <row r="69" spans="1:11" ht="15" customHeight="1">
      <c r="A69" s="389"/>
      <c r="B69" s="391"/>
      <c r="C69" s="397"/>
      <c r="D69" s="397"/>
      <c r="E69" s="397"/>
      <c r="F69" s="397"/>
      <c r="G69" s="397"/>
      <c r="H69" s="397"/>
      <c r="I69" s="397"/>
      <c r="J69" s="397"/>
      <c r="K69" s="397"/>
    </row>
    <row r="70" spans="1:11" s="213" customFormat="1" ht="24" customHeight="1">
      <c r="A70" s="452"/>
      <c r="B70" s="1609" t="s">
        <v>7</v>
      </c>
      <c r="C70" s="998" t="s">
        <v>212</v>
      </c>
      <c r="D70" s="1006"/>
      <c r="E70" s="998" t="s">
        <v>213</v>
      </c>
      <c r="F70" s="1006"/>
      <c r="G70" s="1611" t="s">
        <v>214</v>
      </c>
      <c r="H70" s="1613" t="s">
        <v>215</v>
      </c>
      <c r="I70" s="1613" t="s">
        <v>217</v>
      </c>
      <c r="J70" s="1616" t="s">
        <v>219</v>
      </c>
      <c r="K70" s="1608" t="s">
        <v>151</v>
      </c>
    </row>
    <row r="71" spans="1:11" s="213" customFormat="1" ht="24" customHeight="1">
      <c r="A71" s="723" t="s">
        <v>6</v>
      </c>
      <c r="B71" s="1610"/>
      <c r="C71" s="463" t="s">
        <v>395</v>
      </c>
      <c r="D71" s="463" t="s">
        <v>396</v>
      </c>
      <c r="E71" s="463" t="s">
        <v>395</v>
      </c>
      <c r="F71" s="463" t="s">
        <v>396</v>
      </c>
      <c r="G71" s="1612"/>
      <c r="H71" s="1614"/>
      <c r="I71" s="1615"/>
      <c r="J71" s="1617"/>
      <c r="K71" s="1572"/>
    </row>
    <row r="72" spans="1:11" ht="12.75" customHeight="1">
      <c r="A72" s="458" t="s">
        <v>40</v>
      </c>
      <c r="B72" s="456"/>
      <c r="C72" s="457"/>
      <c r="D72" s="457"/>
      <c r="E72" s="457"/>
      <c r="F72" s="457"/>
      <c r="G72" s="457"/>
      <c r="H72" s="457"/>
      <c r="I72" s="457"/>
      <c r="J72" s="457"/>
      <c r="K72" s="457"/>
    </row>
    <row r="73" spans="1:11" ht="12.75" customHeight="1">
      <c r="A73" s="456" t="s">
        <v>41</v>
      </c>
      <c r="B73" s="456">
        <v>519</v>
      </c>
      <c r="C73" s="457">
        <v>501</v>
      </c>
      <c r="D73" s="457">
        <v>279</v>
      </c>
      <c r="E73" s="457">
        <v>55</v>
      </c>
      <c r="F73" s="457">
        <v>30</v>
      </c>
      <c r="G73" s="457">
        <v>11</v>
      </c>
      <c r="H73" s="457">
        <v>10</v>
      </c>
      <c r="I73" s="457">
        <v>7</v>
      </c>
      <c r="J73" s="457">
        <v>11</v>
      </c>
      <c r="K73" s="457">
        <v>11</v>
      </c>
    </row>
    <row r="74" spans="1:11" ht="12.75" customHeight="1">
      <c r="A74" s="456" t="s">
        <v>42</v>
      </c>
      <c r="B74" s="456">
        <v>517</v>
      </c>
      <c r="C74" s="457">
        <v>583</v>
      </c>
      <c r="D74" s="457">
        <v>301</v>
      </c>
      <c r="E74" s="457">
        <v>44</v>
      </c>
      <c r="F74" s="457">
        <v>21</v>
      </c>
      <c r="G74" s="457">
        <v>19</v>
      </c>
      <c r="H74" s="457">
        <v>18</v>
      </c>
      <c r="I74" s="457">
        <v>8</v>
      </c>
      <c r="J74" s="457">
        <v>19</v>
      </c>
      <c r="K74" s="457">
        <v>19</v>
      </c>
    </row>
    <row r="75" spans="1:11" ht="12.75" customHeight="1">
      <c r="A75" s="479" t="s">
        <v>220</v>
      </c>
      <c r="B75" s="456">
        <v>515</v>
      </c>
      <c r="C75" s="457">
        <v>1604</v>
      </c>
      <c r="D75" s="457">
        <v>847</v>
      </c>
      <c r="E75" s="457">
        <v>122</v>
      </c>
      <c r="F75" s="457">
        <v>73</v>
      </c>
      <c r="G75" s="457">
        <v>29</v>
      </c>
      <c r="H75" s="457">
        <v>27</v>
      </c>
      <c r="I75" s="457">
        <v>13</v>
      </c>
      <c r="J75" s="457">
        <v>35</v>
      </c>
      <c r="K75" s="457">
        <v>33</v>
      </c>
    </row>
    <row r="76" spans="1:11" ht="12.75" customHeight="1">
      <c r="A76" s="458" t="s">
        <v>44</v>
      </c>
      <c r="B76" s="456"/>
      <c r="C76" s="457"/>
      <c r="D76" s="457"/>
      <c r="E76" s="457"/>
      <c r="F76" s="457"/>
      <c r="G76" s="457"/>
      <c r="H76" s="457"/>
      <c r="I76" s="457"/>
      <c r="J76" s="457"/>
      <c r="K76" s="457"/>
    </row>
    <row r="77" spans="1:11" ht="12.75" customHeight="1">
      <c r="A77" s="456" t="s">
        <v>45</v>
      </c>
      <c r="B77" s="456">
        <v>507</v>
      </c>
      <c r="C77" s="457">
        <v>587</v>
      </c>
      <c r="D77" s="457">
        <v>287</v>
      </c>
      <c r="E77" s="457">
        <v>5</v>
      </c>
      <c r="F77" s="457">
        <v>2</v>
      </c>
      <c r="G77" s="457">
        <v>13</v>
      </c>
      <c r="H77" s="457">
        <v>11</v>
      </c>
      <c r="I77" s="457">
        <v>4</v>
      </c>
      <c r="J77" s="457">
        <v>14</v>
      </c>
      <c r="K77" s="457">
        <v>12</v>
      </c>
    </row>
    <row r="78" spans="1:11" ht="12.75" customHeight="1">
      <c r="A78" s="456" t="s">
        <v>46</v>
      </c>
      <c r="B78" s="456">
        <v>505</v>
      </c>
      <c r="C78" s="457">
        <v>198</v>
      </c>
      <c r="D78" s="457">
        <v>99</v>
      </c>
      <c r="E78" s="457">
        <v>3</v>
      </c>
      <c r="F78" s="457">
        <v>1</v>
      </c>
      <c r="G78" s="457">
        <v>6</v>
      </c>
      <c r="H78" s="457">
        <v>6</v>
      </c>
      <c r="I78" s="457">
        <v>1</v>
      </c>
      <c r="J78" s="457">
        <v>6</v>
      </c>
      <c r="K78" s="457">
        <v>6</v>
      </c>
    </row>
    <row r="79" spans="1:11" ht="12.75" customHeight="1">
      <c r="A79" s="456" t="s">
        <v>47</v>
      </c>
      <c r="B79" s="456">
        <v>521</v>
      </c>
      <c r="C79" s="457">
        <v>64</v>
      </c>
      <c r="D79" s="457">
        <v>31</v>
      </c>
      <c r="E79" s="457">
        <v>0</v>
      </c>
      <c r="F79" s="457">
        <v>0</v>
      </c>
      <c r="G79" s="457">
        <v>2</v>
      </c>
      <c r="H79" s="457">
        <v>2</v>
      </c>
      <c r="I79" s="457">
        <v>1</v>
      </c>
      <c r="J79" s="457">
        <v>2</v>
      </c>
      <c r="K79" s="457">
        <v>2</v>
      </c>
    </row>
    <row r="80" spans="1:11" ht="12.75" customHeight="1">
      <c r="A80" s="456" t="s">
        <v>48</v>
      </c>
      <c r="B80" s="456">
        <v>503</v>
      </c>
      <c r="C80" s="457">
        <v>0</v>
      </c>
      <c r="D80" s="457">
        <v>0</v>
      </c>
      <c r="E80" s="457">
        <v>0</v>
      </c>
      <c r="F80" s="457">
        <v>0</v>
      </c>
      <c r="G80" s="457">
        <v>0</v>
      </c>
      <c r="H80" s="457">
        <v>0</v>
      </c>
      <c r="I80" s="457">
        <v>0</v>
      </c>
      <c r="J80" s="457">
        <v>0</v>
      </c>
      <c r="K80" s="457">
        <v>0</v>
      </c>
    </row>
    <row r="81" spans="1:11" ht="12.75" customHeight="1">
      <c r="A81" s="456" t="s">
        <v>49</v>
      </c>
      <c r="B81" s="456">
        <v>506</v>
      </c>
      <c r="C81" s="457">
        <v>905</v>
      </c>
      <c r="D81" s="457">
        <v>479</v>
      </c>
      <c r="E81" s="457">
        <v>50</v>
      </c>
      <c r="F81" s="457">
        <v>28</v>
      </c>
      <c r="G81" s="457">
        <v>23</v>
      </c>
      <c r="H81" s="457">
        <v>23</v>
      </c>
      <c r="I81" s="457">
        <v>9</v>
      </c>
      <c r="J81" s="457">
        <v>23</v>
      </c>
      <c r="K81" s="457">
        <v>23</v>
      </c>
    </row>
    <row r="82" spans="1:11" ht="12.75" customHeight="1">
      <c r="A82" s="456" t="s">
        <v>50</v>
      </c>
      <c r="B82" s="456">
        <v>504</v>
      </c>
      <c r="C82" s="457">
        <v>462</v>
      </c>
      <c r="D82" s="457">
        <v>253</v>
      </c>
      <c r="E82" s="457">
        <v>25</v>
      </c>
      <c r="F82" s="457">
        <v>14</v>
      </c>
      <c r="G82" s="457">
        <v>13</v>
      </c>
      <c r="H82" s="457">
        <v>10</v>
      </c>
      <c r="I82" s="457">
        <v>5</v>
      </c>
      <c r="J82" s="457">
        <v>13</v>
      </c>
      <c r="K82" s="457">
        <v>13</v>
      </c>
    </row>
    <row r="83" spans="1:11" ht="12.75" customHeight="1">
      <c r="A83" s="456" t="s">
        <v>51</v>
      </c>
      <c r="B83" s="456">
        <v>512</v>
      </c>
      <c r="C83" s="457">
        <v>872</v>
      </c>
      <c r="D83" s="457">
        <v>468</v>
      </c>
      <c r="E83" s="457">
        <v>6</v>
      </c>
      <c r="F83" s="457">
        <v>2</v>
      </c>
      <c r="G83" s="457">
        <v>25</v>
      </c>
      <c r="H83" s="457">
        <v>22</v>
      </c>
      <c r="I83" s="457">
        <v>7</v>
      </c>
      <c r="J83" s="457">
        <v>25</v>
      </c>
      <c r="K83" s="457">
        <v>24</v>
      </c>
    </row>
    <row r="84" spans="1:11" ht="12.75" customHeight="1">
      <c r="A84" s="456" t="s">
        <v>52</v>
      </c>
      <c r="B84" s="456">
        <v>501</v>
      </c>
      <c r="C84" s="457">
        <v>4526</v>
      </c>
      <c r="D84" s="457">
        <v>2308</v>
      </c>
      <c r="E84" s="457">
        <v>124</v>
      </c>
      <c r="F84" s="457">
        <v>61</v>
      </c>
      <c r="G84" s="457">
        <v>136</v>
      </c>
      <c r="H84" s="457">
        <v>143</v>
      </c>
      <c r="I84" s="457">
        <v>43</v>
      </c>
      <c r="J84" s="457">
        <v>184</v>
      </c>
      <c r="K84" s="457">
        <v>182</v>
      </c>
    </row>
    <row r="85" spans="1:11" ht="12.75" customHeight="1">
      <c r="A85" s="456" t="s">
        <v>53</v>
      </c>
      <c r="B85" s="456">
        <v>520</v>
      </c>
      <c r="C85" s="457">
        <v>1618</v>
      </c>
      <c r="D85" s="457">
        <v>857</v>
      </c>
      <c r="E85" s="457">
        <v>102</v>
      </c>
      <c r="F85" s="457">
        <v>52</v>
      </c>
      <c r="G85" s="457">
        <v>35</v>
      </c>
      <c r="H85" s="457">
        <v>36</v>
      </c>
      <c r="I85" s="457">
        <v>19</v>
      </c>
      <c r="J85" s="457">
        <v>40</v>
      </c>
      <c r="K85" s="457">
        <v>39</v>
      </c>
    </row>
    <row r="86" spans="1:11" ht="12.75" customHeight="1">
      <c r="A86" s="458" t="s">
        <v>54</v>
      </c>
      <c r="B86" s="456"/>
      <c r="C86" s="457"/>
      <c r="D86" s="457"/>
      <c r="E86" s="457"/>
      <c r="F86" s="457"/>
      <c r="G86" s="457"/>
      <c r="H86" s="457"/>
      <c r="I86" s="457"/>
      <c r="J86" s="457"/>
      <c r="K86" s="457"/>
    </row>
    <row r="87" spans="1:11" ht="12.75" customHeight="1">
      <c r="A87" s="456" t="s">
        <v>55</v>
      </c>
      <c r="B87" s="456">
        <v>222</v>
      </c>
      <c r="C87" s="457">
        <v>17</v>
      </c>
      <c r="D87" s="457">
        <v>8</v>
      </c>
      <c r="E87" s="457">
        <v>2</v>
      </c>
      <c r="F87" s="457">
        <v>0</v>
      </c>
      <c r="G87" s="457">
        <v>1</v>
      </c>
      <c r="H87" s="457">
        <v>1</v>
      </c>
      <c r="I87" s="457">
        <v>1</v>
      </c>
      <c r="J87" s="457">
        <v>1</v>
      </c>
      <c r="K87" s="457">
        <v>1</v>
      </c>
    </row>
    <row r="88" spans="1:11" ht="12.75" customHeight="1">
      <c r="A88" s="456" t="s">
        <v>56</v>
      </c>
      <c r="B88" s="456">
        <v>213</v>
      </c>
      <c r="C88" s="457">
        <v>798</v>
      </c>
      <c r="D88" s="457">
        <v>411</v>
      </c>
      <c r="E88" s="457">
        <v>69</v>
      </c>
      <c r="F88" s="457">
        <v>37</v>
      </c>
      <c r="G88" s="457">
        <v>24</v>
      </c>
      <c r="H88" s="457">
        <v>24</v>
      </c>
      <c r="I88" s="457">
        <v>10</v>
      </c>
      <c r="J88" s="457">
        <v>30</v>
      </c>
      <c r="K88" s="457">
        <v>29</v>
      </c>
    </row>
    <row r="89" spans="1:11" ht="12.75" customHeight="1">
      <c r="A89" s="456" t="s">
        <v>58</v>
      </c>
      <c r="B89" s="456">
        <v>214</v>
      </c>
      <c r="C89" s="457">
        <v>522</v>
      </c>
      <c r="D89" s="457">
        <v>279</v>
      </c>
      <c r="E89" s="457">
        <v>13</v>
      </c>
      <c r="F89" s="457">
        <v>9</v>
      </c>
      <c r="G89" s="457">
        <v>13</v>
      </c>
      <c r="H89" s="457">
        <v>12</v>
      </c>
      <c r="I89" s="457">
        <v>7</v>
      </c>
      <c r="J89" s="457">
        <v>15</v>
      </c>
      <c r="K89" s="457">
        <v>15</v>
      </c>
    </row>
    <row r="90" spans="1:11" ht="12.75" customHeight="1">
      <c r="A90" s="458" t="s">
        <v>60</v>
      </c>
      <c r="B90" s="456"/>
      <c r="C90" s="457"/>
      <c r="D90" s="457"/>
      <c r="E90" s="457"/>
      <c r="F90" s="457"/>
      <c r="G90" s="457"/>
      <c r="H90" s="457"/>
      <c r="I90" s="457"/>
      <c r="J90" s="457"/>
      <c r="K90" s="457"/>
    </row>
    <row r="91" spans="1:11" ht="12.75" customHeight="1">
      <c r="A91" s="456" t="s">
        <v>62</v>
      </c>
      <c r="B91" s="456">
        <v>306</v>
      </c>
      <c r="C91" s="457">
        <v>443</v>
      </c>
      <c r="D91" s="457">
        <v>238</v>
      </c>
      <c r="E91" s="457">
        <v>0</v>
      </c>
      <c r="F91" s="457">
        <v>0</v>
      </c>
      <c r="G91" s="457">
        <v>11</v>
      </c>
      <c r="H91" s="457">
        <v>10</v>
      </c>
      <c r="I91" s="457">
        <v>8</v>
      </c>
      <c r="J91" s="457">
        <v>14</v>
      </c>
      <c r="K91" s="457">
        <v>14</v>
      </c>
    </row>
    <row r="92" spans="1:11" ht="12.75" customHeight="1">
      <c r="A92" s="456" t="s">
        <v>63</v>
      </c>
      <c r="B92" s="456">
        <v>308</v>
      </c>
      <c r="C92" s="457">
        <v>337</v>
      </c>
      <c r="D92" s="457">
        <v>184</v>
      </c>
      <c r="E92" s="457">
        <v>3</v>
      </c>
      <c r="F92" s="457">
        <v>1</v>
      </c>
      <c r="G92" s="457">
        <v>10</v>
      </c>
      <c r="H92" s="457">
        <v>9</v>
      </c>
      <c r="I92" s="457">
        <v>5</v>
      </c>
      <c r="J92" s="457">
        <v>10</v>
      </c>
      <c r="K92" s="457">
        <v>8</v>
      </c>
    </row>
    <row r="93" spans="1:11" ht="12.75" customHeight="1">
      <c r="A93" s="456" t="s">
        <v>64</v>
      </c>
      <c r="B93" s="456">
        <v>309</v>
      </c>
      <c r="C93" s="457">
        <v>69</v>
      </c>
      <c r="D93" s="457">
        <v>31</v>
      </c>
      <c r="E93" s="457">
        <v>3</v>
      </c>
      <c r="F93" s="457">
        <v>2</v>
      </c>
      <c r="G93" s="457">
        <v>3</v>
      </c>
      <c r="H93" s="457">
        <v>3</v>
      </c>
      <c r="I93" s="457">
        <v>2</v>
      </c>
      <c r="J93" s="457">
        <v>3</v>
      </c>
      <c r="K93" s="457">
        <v>3</v>
      </c>
    </row>
    <row r="94" spans="1:11" ht="12.75" customHeight="1">
      <c r="A94" s="456" t="s">
        <v>65</v>
      </c>
      <c r="B94" s="456">
        <v>301</v>
      </c>
      <c r="C94" s="457">
        <v>8720</v>
      </c>
      <c r="D94" s="457">
        <v>4362</v>
      </c>
      <c r="E94" s="457">
        <v>88</v>
      </c>
      <c r="F94" s="457">
        <v>41</v>
      </c>
      <c r="G94" s="457">
        <v>282</v>
      </c>
      <c r="H94" s="457">
        <v>275</v>
      </c>
      <c r="I94" s="457">
        <v>92</v>
      </c>
      <c r="J94" s="457">
        <v>299</v>
      </c>
      <c r="K94" s="457">
        <v>298</v>
      </c>
    </row>
    <row r="95" spans="1:11" ht="12.75" customHeight="1">
      <c r="A95" s="456" t="s">
        <v>66</v>
      </c>
      <c r="B95" s="456">
        <v>310</v>
      </c>
      <c r="C95" s="457">
        <v>439</v>
      </c>
      <c r="D95" s="457">
        <v>227</v>
      </c>
      <c r="E95" s="457">
        <v>0</v>
      </c>
      <c r="F95" s="457">
        <v>0</v>
      </c>
      <c r="G95" s="457">
        <v>18</v>
      </c>
      <c r="H95" s="457">
        <v>16</v>
      </c>
      <c r="I95" s="457">
        <v>10</v>
      </c>
      <c r="J95" s="457">
        <v>18</v>
      </c>
      <c r="K95" s="457">
        <v>17</v>
      </c>
    </row>
    <row r="96" spans="1:11" ht="12.75" customHeight="1">
      <c r="A96" s="456" t="s">
        <v>67</v>
      </c>
      <c r="B96" s="456">
        <v>307</v>
      </c>
      <c r="C96" s="457">
        <v>460</v>
      </c>
      <c r="D96" s="457">
        <v>221</v>
      </c>
      <c r="E96" s="457">
        <v>0</v>
      </c>
      <c r="F96" s="457">
        <v>0</v>
      </c>
      <c r="G96" s="457">
        <v>12</v>
      </c>
      <c r="H96" s="457">
        <v>12</v>
      </c>
      <c r="I96" s="457">
        <v>4</v>
      </c>
      <c r="J96" s="457">
        <v>13</v>
      </c>
      <c r="K96" s="457">
        <v>13</v>
      </c>
    </row>
    <row r="97" spans="1:11" ht="12.75" customHeight="1">
      <c r="A97" s="458" t="s">
        <v>68</v>
      </c>
      <c r="B97" s="456"/>
      <c r="C97" s="457"/>
      <c r="D97" s="457"/>
      <c r="E97" s="457"/>
      <c r="F97" s="457"/>
      <c r="G97" s="457"/>
      <c r="H97" s="457"/>
      <c r="I97" s="457"/>
      <c r="J97" s="457"/>
      <c r="K97" s="457"/>
    </row>
    <row r="98" spans="1:11" ht="12.75" customHeight="1">
      <c r="A98" s="456" t="s">
        <v>70</v>
      </c>
      <c r="B98" s="456">
        <v>404</v>
      </c>
      <c r="C98" s="457">
        <v>540</v>
      </c>
      <c r="D98" s="457">
        <v>281</v>
      </c>
      <c r="E98" s="457">
        <v>33</v>
      </c>
      <c r="F98" s="457">
        <v>14</v>
      </c>
      <c r="G98" s="457">
        <v>16</v>
      </c>
      <c r="H98" s="457">
        <v>16</v>
      </c>
      <c r="I98" s="457">
        <v>11</v>
      </c>
      <c r="J98" s="457">
        <v>17</v>
      </c>
      <c r="K98" s="457">
        <v>17</v>
      </c>
    </row>
    <row r="99" spans="1:11" ht="11.25" customHeight="1">
      <c r="A99" s="21" t="s">
        <v>71</v>
      </c>
      <c r="B99" s="21">
        <v>408</v>
      </c>
      <c r="C99" s="46">
        <v>240</v>
      </c>
      <c r="D99" s="46">
        <v>116</v>
      </c>
      <c r="E99" s="46">
        <v>1</v>
      </c>
      <c r="F99" s="46">
        <v>0</v>
      </c>
      <c r="G99" s="46">
        <v>7</v>
      </c>
      <c r="H99" s="46">
        <v>7</v>
      </c>
      <c r="I99" s="46">
        <v>5</v>
      </c>
      <c r="J99" s="46">
        <v>7</v>
      </c>
      <c r="K99" s="46">
        <v>7</v>
      </c>
    </row>
    <row r="100" spans="1:11" ht="17.25" customHeight="1">
      <c r="A100" s="393" t="s">
        <v>623</v>
      </c>
      <c r="B100" s="391"/>
      <c r="C100" s="397"/>
      <c r="D100" s="397"/>
      <c r="E100" s="397"/>
      <c r="F100" s="397"/>
      <c r="G100" s="397"/>
      <c r="H100" s="397"/>
      <c r="I100" s="397"/>
      <c r="J100" s="397"/>
      <c r="K100" s="397"/>
    </row>
    <row r="101" spans="1:11" ht="12.75" customHeight="1">
      <c r="A101" s="392" t="s">
        <v>227</v>
      </c>
      <c r="B101" s="391"/>
      <c r="C101" s="397"/>
      <c r="D101" s="397"/>
      <c r="E101" s="397"/>
      <c r="F101" s="397"/>
      <c r="G101" s="397"/>
      <c r="H101" s="397"/>
      <c r="I101" s="397"/>
      <c r="J101" s="397"/>
      <c r="K101" s="397"/>
    </row>
    <row r="102" spans="1:11" ht="12.75" customHeight="1">
      <c r="A102" s="418"/>
      <c r="B102" s="418"/>
      <c r="C102" s="419"/>
      <c r="D102" s="419"/>
      <c r="E102" s="419"/>
      <c r="F102" s="419"/>
      <c r="G102" s="419"/>
      <c r="H102" s="419"/>
      <c r="I102" s="419"/>
      <c r="J102" s="419"/>
      <c r="K102" s="419"/>
    </row>
    <row r="103" spans="1:11" s="213" customFormat="1" ht="12.75" customHeight="1">
      <c r="A103" s="452"/>
      <c r="B103" s="1609" t="s">
        <v>7</v>
      </c>
      <c r="C103" s="998" t="s">
        <v>212</v>
      </c>
      <c r="D103" s="1006"/>
      <c r="E103" s="998" t="s">
        <v>213</v>
      </c>
      <c r="F103" s="1006"/>
      <c r="G103" s="1611" t="s">
        <v>214</v>
      </c>
      <c r="H103" s="1613" t="s">
        <v>215</v>
      </c>
      <c r="I103" s="1613" t="s">
        <v>217</v>
      </c>
      <c r="J103" s="1616" t="s">
        <v>219</v>
      </c>
      <c r="K103" s="1608" t="s">
        <v>151</v>
      </c>
    </row>
    <row r="104" spans="1:11" s="213" customFormat="1" ht="26.25" customHeight="1">
      <c r="A104" s="723" t="s">
        <v>6</v>
      </c>
      <c r="B104" s="1610"/>
      <c r="C104" s="463" t="s">
        <v>395</v>
      </c>
      <c r="D104" s="463" t="s">
        <v>396</v>
      </c>
      <c r="E104" s="463" t="s">
        <v>395</v>
      </c>
      <c r="F104" s="463" t="s">
        <v>396</v>
      </c>
      <c r="G104" s="1612"/>
      <c r="H104" s="1614"/>
      <c r="I104" s="1615"/>
      <c r="J104" s="1617"/>
      <c r="K104" s="1572"/>
    </row>
    <row r="105" spans="1:11" ht="12.75" customHeight="1">
      <c r="A105" s="458" t="s">
        <v>72</v>
      </c>
      <c r="B105" s="456"/>
      <c r="C105" s="457"/>
      <c r="D105" s="457"/>
      <c r="E105" s="457"/>
      <c r="F105" s="457"/>
      <c r="G105" s="457"/>
      <c r="H105" s="457"/>
      <c r="I105" s="457"/>
      <c r="J105" s="457"/>
      <c r="K105" s="457"/>
    </row>
    <row r="106" spans="1:11" ht="12.75" customHeight="1">
      <c r="A106" s="456" t="s">
        <v>73</v>
      </c>
      <c r="B106" s="456">
        <v>405</v>
      </c>
      <c r="C106" s="457">
        <v>711</v>
      </c>
      <c r="D106" s="457">
        <v>370</v>
      </c>
      <c r="E106" s="457">
        <v>36</v>
      </c>
      <c r="F106" s="457">
        <v>20</v>
      </c>
      <c r="G106" s="457">
        <v>24</v>
      </c>
      <c r="H106" s="457">
        <v>24</v>
      </c>
      <c r="I106" s="457">
        <v>20</v>
      </c>
      <c r="J106" s="457">
        <v>24</v>
      </c>
      <c r="K106" s="457">
        <v>23</v>
      </c>
    </row>
    <row r="107" spans="1:11" ht="12.75" customHeight="1">
      <c r="A107" s="456" t="s">
        <v>74</v>
      </c>
      <c r="B107" s="456">
        <v>401</v>
      </c>
      <c r="C107" s="457">
        <v>4887</v>
      </c>
      <c r="D107" s="457">
        <v>2401</v>
      </c>
      <c r="E107" s="457">
        <v>69</v>
      </c>
      <c r="F107" s="457">
        <v>37</v>
      </c>
      <c r="G107" s="457">
        <v>163</v>
      </c>
      <c r="H107" s="457">
        <v>164</v>
      </c>
      <c r="I107" s="457">
        <v>84</v>
      </c>
      <c r="J107" s="457">
        <v>188</v>
      </c>
      <c r="K107" s="457">
        <v>187</v>
      </c>
    </row>
    <row r="108" spans="1:11" ht="12.75" customHeight="1">
      <c r="A108" s="456" t="s">
        <v>75</v>
      </c>
      <c r="B108" s="456">
        <v>415</v>
      </c>
      <c r="C108" s="457">
        <v>252</v>
      </c>
      <c r="D108" s="457">
        <v>131</v>
      </c>
      <c r="E108" s="457">
        <v>6</v>
      </c>
      <c r="F108" s="457">
        <v>2</v>
      </c>
      <c r="G108" s="457">
        <v>11</v>
      </c>
      <c r="H108" s="457">
        <v>11</v>
      </c>
      <c r="I108" s="457">
        <v>8</v>
      </c>
      <c r="J108" s="457">
        <v>11</v>
      </c>
      <c r="K108" s="457">
        <v>10</v>
      </c>
    </row>
    <row r="109" spans="1:11" ht="12.75" customHeight="1">
      <c r="A109" s="456" t="s">
        <v>76</v>
      </c>
      <c r="B109" s="456">
        <v>406</v>
      </c>
      <c r="C109" s="457">
        <v>572</v>
      </c>
      <c r="D109" s="457">
        <v>275</v>
      </c>
      <c r="E109" s="457">
        <v>9</v>
      </c>
      <c r="F109" s="457">
        <v>4</v>
      </c>
      <c r="G109" s="457">
        <v>20</v>
      </c>
      <c r="H109" s="457">
        <v>21</v>
      </c>
      <c r="I109" s="457">
        <v>14</v>
      </c>
      <c r="J109" s="457">
        <v>22</v>
      </c>
      <c r="K109" s="457">
        <v>22</v>
      </c>
    </row>
    <row r="110" spans="1:11" ht="12.75" customHeight="1">
      <c r="A110" s="456" t="s">
        <v>77</v>
      </c>
      <c r="B110" s="456">
        <v>407</v>
      </c>
      <c r="C110" s="457">
        <v>336</v>
      </c>
      <c r="D110" s="457">
        <v>179</v>
      </c>
      <c r="E110" s="457">
        <v>0</v>
      </c>
      <c r="F110" s="457">
        <v>0</v>
      </c>
      <c r="G110" s="457">
        <v>10</v>
      </c>
      <c r="H110" s="457">
        <v>10</v>
      </c>
      <c r="I110" s="457">
        <v>6</v>
      </c>
      <c r="J110" s="457">
        <v>10</v>
      </c>
      <c r="K110" s="457">
        <v>10</v>
      </c>
    </row>
    <row r="111" spans="1:11" ht="12.75" customHeight="1">
      <c r="A111" s="456" t="s">
        <v>78</v>
      </c>
      <c r="B111" s="456">
        <v>403</v>
      </c>
      <c r="C111" s="457">
        <v>98</v>
      </c>
      <c r="D111" s="457">
        <v>57</v>
      </c>
      <c r="E111" s="457">
        <v>0</v>
      </c>
      <c r="F111" s="457">
        <v>0</v>
      </c>
      <c r="G111" s="457">
        <v>3</v>
      </c>
      <c r="H111" s="457">
        <v>3</v>
      </c>
      <c r="I111" s="457">
        <v>3</v>
      </c>
      <c r="J111" s="457">
        <v>3</v>
      </c>
      <c r="K111" s="457">
        <v>2</v>
      </c>
    </row>
    <row r="112" spans="1:11" ht="12.75" customHeight="1">
      <c r="A112" s="458" t="s">
        <v>79</v>
      </c>
      <c r="B112" s="456"/>
      <c r="C112" s="457"/>
      <c r="D112" s="457"/>
      <c r="E112" s="457"/>
      <c r="F112" s="457"/>
      <c r="G112" s="457"/>
      <c r="H112" s="457"/>
      <c r="I112" s="457"/>
      <c r="J112" s="457"/>
      <c r="K112" s="457"/>
    </row>
    <row r="113" spans="1:11" ht="12.75" customHeight="1">
      <c r="A113" s="456" t="s">
        <v>80</v>
      </c>
      <c r="B113" s="456">
        <v>119</v>
      </c>
      <c r="C113" s="457">
        <v>216</v>
      </c>
      <c r="D113" s="457">
        <v>114</v>
      </c>
      <c r="E113" s="457">
        <v>14</v>
      </c>
      <c r="F113" s="457">
        <v>6</v>
      </c>
      <c r="G113" s="457">
        <v>8</v>
      </c>
      <c r="H113" s="457">
        <v>8</v>
      </c>
      <c r="I113" s="457">
        <v>7</v>
      </c>
      <c r="J113" s="457">
        <v>8</v>
      </c>
      <c r="K113" s="457">
        <v>8</v>
      </c>
    </row>
    <row r="114" spans="1:11" ht="12.75" customHeight="1">
      <c r="A114" s="456" t="s">
        <v>81</v>
      </c>
      <c r="B114" s="456">
        <v>111</v>
      </c>
      <c r="C114" s="457">
        <v>2374</v>
      </c>
      <c r="D114" s="457">
        <v>1185</v>
      </c>
      <c r="E114" s="457">
        <v>59</v>
      </c>
      <c r="F114" s="457">
        <v>31</v>
      </c>
      <c r="G114" s="457">
        <v>72</v>
      </c>
      <c r="H114" s="457">
        <v>68</v>
      </c>
      <c r="I114" s="457">
        <v>47</v>
      </c>
      <c r="J114" s="457">
        <v>72</v>
      </c>
      <c r="K114" s="457">
        <v>69</v>
      </c>
    </row>
    <row r="115" spans="1:11" ht="12.75" customHeight="1">
      <c r="A115" s="458" t="s">
        <v>82</v>
      </c>
      <c r="B115" s="456"/>
      <c r="C115" s="457"/>
      <c r="D115" s="457"/>
      <c r="E115" s="457"/>
      <c r="F115" s="457"/>
      <c r="G115" s="457"/>
      <c r="H115" s="457"/>
      <c r="I115" s="457"/>
      <c r="J115" s="457"/>
      <c r="K115" s="457"/>
    </row>
    <row r="116" spans="1:11" ht="12.75" customHeight="1">
      <c r="A116" s="456" t="s">
        <v>83</v>
      </c>
      <c r="B116" s="456">
        <v>618</v>
      </c>
      <c r="C116" s="457">
        <v>1405</v>
      </c>
      <c r="D116" s="457">
        <v>732</v>
      </c>
      <c r="E116" s="457">
        <v>29</v>
      </c>
      <c r="F116" s="457">
        <v>15</v>
      </c>
      <c r="G116" s="457">
        <v>46</v>
      </c>
      <c r="H116" s="457">
        <v>46</v>
      </c>
      <c r="I116" s="457">
        <v>31</v>
      </c>
      <c r="J116" s="457">
        <v>50</v>
      </c>
      <c r="K116" s="457">
        <v>49</v>
      </c>
    </row>
    <row r="117" spans="1:11" ht="12.75" customHeight="1">
      <c r="A117" s="456" t="s">
        <v>84</v>
      </c>
      <c r="B117" s="456">
        <v>616</v>
      </c>
      <c r="C117" s="457">
        <v>1438</v>
      </c>
      <c r="D117" s="457">
        <v>793</v>
      </c>
      <c r="E117" s="457">
        <v>29</v>
      </c>
      <c r="F117" s="457">
        <v>16</v>
      </c>
      <c r="G117" s="457">
        <v>48</v>
      </c>
      <c r="H117" s="457">
        <v>47</v>
      </c>
      <c r="I117" s="457">
        <v>37</v>
      </c>
      <c r="J117" s="457">
        <v>50</v>
      </c>
      <c r="K117" s="457">
        <v>47</v>
      </c>
    </row>
    <row r="118" spans="1:11" ht="12.75" customHeight="1">
      <c r="A118" s="456" t="s">
        <v>85</v>
      </c>
      <c r="B118" s="456">
        <v>614</v>
      </c>
      <c r="C118" s="457">
        <v>3882</v>
      </c>
      <c r="D118" s="457">
        <v>1958</v>
      </c>
      <c r="E118" s="457">
        <v>79</v>
      </c>
      <c r="F118" s="457">
        <v>30</v>
      </c>
      <c r="G118" s="457">
        <v>122</v>
      </c>
      <c r="H118" s="457">
        <v>120</v>
      </c>
      <c r="I118" s="457">
        <v>59</v>
      </c>
      <c r="J118" s="457">
        <v>144</v>
      </c>
      <c r="K118" s="457">
        <v>142</v>
      </c>
    </row>
    <row r="119" spans="1:11" ht="12.75" customHeight="1">
      <c r="A119" s="456" t="s">
        <v>86</v>
      </c>
      <c r="B119" s="456">
        <v>613</v>
      </c>
      <c r="C119" s="457">
        <v>359</v>
      </c>
      <c r="D119" s="457">
        <v>171</v>
      </c>
      <c r="E119" s="457">
        <v>16</v>
      </c>
      <c r="F119" s="457">
        <v>8</v>
      </c>
      <c r="G119" s="457">
        <v>15</v>
      </c>
      <c r="H119" s="457">
        <v>15</v>
      </c>
      <c r="I119" s="457">
        <v>14</v>
      </c>
      <c r="J119" s="457">
        <v>16</v>
      </c>
      <c r="K119" s="457">
        <v>15</v>
      </c>
    </row>
    <row r="120" spans="1:11" ht="12.75" customHeight="1">
      <c r="A120" s="456" t="s">
        <v>87</v>
      </c>
      <c r="B120" s="456">
        <v>617</v>
      </c>
      <c r="C120" s="457">
        <v>1858</v>
      </c>
      <c r="D120" s="457">
        <v>966</v>
      </c>
      <c r="E120" s="457">
        <v>26</v>
      </c>
      <c r="F120" s="457">
        <v>13</v>
      </c>
      <c r="G120" s="457">
        <v>47</v>
      </c>
      <c r="H120" s="457">
        <v>47</v>
      </c>
      <c r="I120" s="457">
        <v>21</v>
      </c>
      <c r="J120" s="457">
        <v>56</v>
      </c>
      <c r="K120" s="457">
        <v>52</v>
      </c>
    </row>
    <row r="121" spans="1:11" ht="12.75" customHeight="1">
      <c r="A121" s="458" t="s">
        <v>88</v>
      </c>
      <c r="B121" s="456"/>
      <c r="C121" s="457"/>
      <c r="D121" s="457"/>
      <c r="E121" s="457"/>
      <c r="F121" s="457"/>
      <c r="G121" s="457"/>
      <c r="H121" s="457"/>
      <c r="I121" s="457"/>
      <c r="J121" s="457"/>
      <c r="K121" s="457"/>
    </row>
    <row r="122" spans="1:11" ht="12.75" customHeight="1">
      <c r="A122" s="456" t="s">
        <v>89</v>
      </c>
      <c r="B122" s="456">
        <v>205</v>
      </c>
      <c r="C122" s="457">
        <v>1446</v>
      </c>
      <c r="D122" s="457">
        <v>725</v>
      </c>
      <c r="E122" s="457">
        <v>75</v>
      </c>
      <c r="F122" s="457">
        <v>24</v>
      </c>
      <c r="G122" s="457">
        <v>28</v>
      </c>
      <c r="H122" s="457">
        <v>26</v>
      </c>
      <c r="I122" s="457">
        <v>13</v>
      </c>
      <c r="J122" s="457">
        <v>35</v>
      </c>
      <c r="K122" s="457">
        <v>35</v>
      </c>
    </row>
    <row r="123" spans="1:11" ht="12.75" customHeight="1">
      <c r="A123" s="456" t="s">
        <v>90</v>
      </c>
      <c r="B123" s="456">
        <v>208</v>
      </c>
      <c r="C123" s="457">
        <v>462</v>
      </c>
      <c r="D123" s="457">
        <v>252</v>
      </c>
      <c r="E123" s="457">
        <v>9</v>
      </c>
      <c r="F123" s="457">
        <v>5</v>
      </c>
      <c r="G123" s="457">
        <v>12</v>
      </c>
      <c r="H123" s="457">
        <v>12</v>
      </c>
      <c r="I123" s="457">
        <v>7</v>
      </c>
      <c r="J123" s="457">
        <v>14</v>
      </c>
      <c r="K123" s="457">
        <v>13</v>
      </c>
    </row>
    <row r="124" spans="1:11" ht="12.75" customHeight="1">
      <c r="A124" s="456" t="s">
        <v>91</v>
      </c>
      <c r="B124" s="456">
        <v>201</v>
      </c>
      <c r="C124" s="457">
        <v>3667</v>
      </c>
      <c r="D124" s="457">
        <v>1862</v>
      </c>
      <c r="E124" s="457">
        <v>55</v>
      </c>
      <c r="F124" s="457">
        <v>26</v>
      </c>
      <c r="G124" s="457">
        <v>117</v>
      </c>
      <c r="H124" s="457">
        <v>113</v>
      </c>
      <c r="I124" s="457">
        <v>54</v>
      </c>
      <c r="J124" s="457">
        <v>144</v>
      </c>
      <c r="K124" s="457">
        <v>134</v>
      </c>
    </row>
    <row r="125" spans="1:11" ht="12.75" customHeight="1">
      <c r="A125" s="456" t="s">
        <v>92</v>
      </c>
      <c r="B125" s="456">
        <v>220</v>
      </c>
      <c r="C125" s="457">
        <v>1546</v>
      </c>
      <c r="D125" s="457">
        <v>774</v>
      </c>
      <c r="E125" s="457">
        <v>71</v>
      </c>
      <c r="F125" s="457">
        <v>36</v>
      </c>
      <c r="G125" s="457">
        <v>55</v>
      </c>
      <c r="H125" s="457">
        <v>52</v>
      </c>
      <c r="I125" s="457">
        <v>49</v>
      </c>
      <c r="J125" s="457">
        <v>59</v>
      </c>
      <c r="K125" s="457">
        <v>51</v>
      </c>
    </row>
    <row r="126" spans="1:11" ht="12.75" customHeight="1">
      <c r="A126" s="456" t="s">
        <v>93</v>
      </c>
      <c r="B126" s="456">
        <v>219</v>
      </c>
      <c r="C126" s="457">
        <v>344</v>
      </c>
      <c r="D126" s="457">
        <v>173</v>
      </c>
      <c r="E126" s="457">
        <v>53</v>
      </c>
      <c r="F126" s="457">
        <v>23</v>
      </c>
      <c r="G126" s="457">
        <v>13</v>
      </c>
      <c r="H126" s="457">
        <v>13</v>
      </c>
      <c r="I126" s="457">
        <v>10</v>
      </c>
      <c r="J126" s="457">
        <v>13</v>
      </c>
      <c r="K126" s="457">
        <v>12</v>
      </c>
    </row>
    <row r="127" spans="1:11" ht="12.75" customHeight="1">
      <c r="A127" s="458" t="s">
        <v>94</v>
      </c>
      <c r="B127" s="456"/>
      <c r="C127" s="457"/>
      <c r="D127" s="457"/>
      <c r="E127" s="457"/>
      <c r="F127" s="457"/>
      <c r="G127" s="457"/>
      <c r="H127" s="457"/>
      <c r="I127" s="457"/>
      <c r="J127" s="457"/>
      <c r="K127" s="457"/>
    </row>
    <row r="128" spans="1:11" ht="12.75" customHeight="1">
      <c r="A128" s="456" t="s">
        <v>95</v>
      </c>
      <c r="B128" s="456">
        <v>221</v>
      </c>
      <c r="C128" s="457">
        <v>187</v>
      </c>
      <c r="D128" s="457">
        <v>97</v>
      </c>
      <c r="E128" s="457">
        <v>30</v>
      </c>
      <c r="F128" s="457">
        <v>15</v>
      </c>
      <c r="G128" s="457">
        <v>5</v>
      </c>
      <c r="H128" s="457">
        <v>5</v>
      </c>
      <c r="I128" s="457">
        <v>3</v>
      </c>
      <c r="J128" s="457">
        <v>5</v>
      </c>
      <c r="K128" s="457">
        <v>5</v>
      </c>
    </row>
    <row r="129" spans="1:11" ht="12.75" customHeight="1">
      <c r="A129" s="456" t="s">
        <v>96</v>
      </c>
      <c r="B129" s="456">
        <v>216</v>
      </c>
      <c r="C129" s="457">
        <v>1902</v>
      </c>
      <c r="D129" s="457">
        <v>974</v>
      </c>
      <c r="E129" s="457">
        <v>60</v>
      </c>
      <c r="F129" s="457">
        <v>27</v>
      </c>
      <c r="G129" s="457">
        <v>49</v>
      </c>
      <c r="H129" s="457">
        <v>47</v>
      </c>
      <c r="I129" s="457">
        <v>24</v>
      </c>
      <c r="J129" s="457">
        <v>49</v>
      </c>
      <c r="K129" s="457">
        <v>49</v>
      </c>
    </row>
    <row r="130" spans="1:11" ht="12.75" customHeight="1">
      <c r="A130" s="456" t="s">
        <v>97</v>
      </c>
      <c r="B130" s="456">
        <v>218</v>
      </c>
      <c r="C130" s="457">
        <v>199</v>
      </c>
      <c r="D130" s="457">
        <v>106</v>
      </c>
      <c r="E130" s="457">
        <v>12</v>
      </c>
      <c r="F130" s="457">
        <v>5</v>
      </c>
      <c r="G130" s="457">
        <v>5</v>
      </c>
      <c r="H130" s="457">
        <v>5</v>
      </c>
      <c r="I130" s="457">
        <v>3</v>
      </c>
      <c r="J130" s="457">
        <v>5</v>
      </c>
      <c r="K130" s="457">
        <v>4</v>
      </c>
    </row>
    <row r="131" spans="1:11" s="18" customFormat="1" ht="12.75" customHeight="1">
      <c r="A131" s="458" t="s">
        <v>98</v>
      </c>
      <c r="B131" s="456"/>
      <c r="C131" s="457"/>
      <c r="D131" s="457"/>
      <c r="E131" s="457"/>
      <c r="F131" s="457"/>
      <c r="G131" s="457"/>
      <c r="H131" s="457"/>
      <c r="I131" s="457"/>
      <c r="J131" s="457"/>
      <c r="K131" s="457"/>
    </row>
    <row r="132" spans="1:11" ht="12.75" customHeight="1">
      <c r="A132" s="456" t="s">
        <v>99</v>
      </c>
      <c r="B132" s="456">
        <v>105</v>
      </c>
      <c r="C132" s="457">
        <v>486</v>
      </c>
      <c r="D132" s="457">
        <v>250</v>
      </c>
      <c r="E132" s="457">
        <v>20</v>
      </c>
      <c r="F132" s="457">
        <v>9</v>
      </c>
      <c r="G132" s="457">
        <v>21</v>
      </c>
      <c r="H132" s="457">
        <v>22</v>
      </c>
      <c r="I132" s="457">
        <v>17</v>
      </c>
      <c r="J132" s="457">
        <v>22</v>
      </c>
      <c r="K132" s="457">
        <v>22</v>
      </c>
    </row>
    <row r="133" spans="1:11" ht="12.75" customHeight="1">
      <c r="A133" s="456" t="s">
        <v>100</v>
      </c>
      <c r="B133" s="456">
        <v>112</v>
      </c>
      <c r="C133" s="457">
        <v>1265</v>
      </c>
      <c r="D133" s="457">
        <v>640</v>
      </c>
      <c r="E133" s="457">
        <v>106</v>
      </c>
      <c r="F133" s="457">
        <v>46</v>
      </c>
      <c r="G133" s="457">
        <v>51</v>
      </c>
      <c r="H133" s="457">
        <v>49</v>
      </c>
      <c r="I133" s="457">
        <v>43</v>
      </c>
      <c r="J133" s="457">
        <v>52</v>
      </c>
      <c r="K133" s="457">
        <v>50</v>
      </c>
    </row>
    <row r="134" spans="1:11" ht="12.75" customHeight="1">
      <c r="A134" s="456" t="s">
        <v>101</v>
      </c>
      <c r="B134" s="456">
        <v>113</v>
      </c>
      <c r="C134" s="457">
        <v>699</v>
      </c>
      <c r="D134" s="457">
        <v>330</v>
      </c>
      <c r="E134" s="457">
        <v>7</v>
      </c>
      <c r="F134" s="457">
        <v>2</v>
      </c>
      <c r="G134" s="457">
        <v>29</v>
      </c>
      <c r="H134" s="457">
        <v>28</v>
      </c>
      <c r="I134" s="457">
        <v>21</v>
      </c>
      <c r="J134" s="457">
        <v>33</v>
      </c>
      <c r="K134" s="457">
        <v>32</v>
      </c>
    </row>
    <row r="135" spans="1:11" ht="15" customHeight="1">
      <c r="A135" s="458" t="s">
        <v>102</v>
      </c>
      <c r="B135" s="456"/>
      <c r="C135" s="457"/>
      <c r="D135" s="457"/>
      <c r="E135" s="457"/>
      <c r="F135" s="457"/>
      <c r="G135" s="457"/>
      <c r="H135" s="457"/>
      <c r="I135" s="457"/>
      <c r="J135" s="457"/>
      <c r="K135" s="457"/>
    </row>
    <row r="136" spans="1:11" ht="12.75" customHeight="1">
      <c r="A136" s="456" t="s">
        <v>103</v>
      </c>
      <c r="B136" s="456">
        <v>417</v>
      </c>
      <c r="C136" s="457">
        <v>59</v>
      </c>
      <c r="D136" s="457">
        <v>32</v>
      </c>
      <c r="E136" s="457">
        <v>16</v>
      </c>
      <c r="F136" s="457">
        <v>8</v>
      </c>
      <c r="G136" s="457">
        <v>1</v>
      </c>
      <c r="H136" s="457">
        <v>1</v>
      </c>
      <c r="I136" s="457">
        <v>1</v>
      </c>
      <c r="J136" s="457">
        <v>1</v>
      </c>
      <c r="K136" s="457">
        <v>1</v>
      </c>
    </row>
    <row r="137" spans="1:11" ht="12.75" customHeight="1">
      <c r="A137" s="456" t="s">
        <v>104</v>
      </c>
      <c r="B137" s="456">
        <v>420</v>
      </c>
      <c r="C137" s="457">
        <v>171</v>
      </c>
      <c r="D137" s="457">
        <v>83</v>
      </c>
      <c r="E137" s="457">
        <v>0</v>
      </c>
      <c r="F137" s="457">
        <v>0</v>
      </c>
      <c r="G137" s="457">
        <v>4</v>
      </c>
      <c r="H137" s="457">
        <v>4</v>
      </c>
      <c r="I137" s="457">
        <v>3</v>
      </c>
      <c r="J137" s="457">
        <v>4</v>
      </c>
      <c r="K137" s="457">
        <v>4</v>
      </c>
    </row>
    <row r="138" spans="1:11" ht="12.75" customHeight="1">
      <c r="A138" s="456" t="s">
        <v>105</v>
      </c>
      <c r="B138" s="456">
        <v>402</v>
      </c>
      <c r="C138" s="457">
        <v>145</v>
      </c>
      <c r="D138" s="457">
        <v>65</v>
      </c>
      <c r="E138" s="457">
        <v>0</v>
      </c>
      <c r="F138" s="457">
        <v>0</v>
      </c>
      <c r="G138" s="457">
        <v>4</v>
      </c>
      <c r="H138" s="457">
        <v>4</v>
      </c>
      <c r="I138" s="457">
        <v>1</v>
      </c>
      <c r="J138" s="457">
        <v>4</v>
      </c>
      <c r="K138" s="457">
        <v>4</v>
      </c>
    </row>
    <row r="139" spans="1:11" ht="12.75" customHeight="1">
      <c r="A139" s="456" t="s">
        <v>106</v>
      </c>
      <c r="B139" s="456">
        <v>421</v>
      </c>
      <c r="C139" s="457">
        <v>356</v>
      </c>
      <c r="D139" s="457">
        <v>176</v>
      </c>
      <c r="E139" s="457">
        <v>4</v>
      </c>
      <c r="F139" s="457">
        <v>1</v>
      </c>
      <c r="G139" s="457">
        <v>8</v>
      </c>
      <c r="H139" s="457">
        <v>8</v>
      </c>
      <c r="I139" s="457">
        <v>3</v>
      </c>
      <c r="J139" s="457">
        <v>8</v>
      </c>
      <c r="K139" s="457">
        <v>6</v>
      </c>
    </row>
    <row r="140" spans="1:11" ht="12.75" customHeight="1">
      <c r="A140" s="21" t="s">
        <v>107</v>
      </c>
      <c r="B140" s="21">
        <v>422</v>
      </c>
      <c r="C140" s="46">
        <v>117</v>
      </c>
      <c r="D140" s="46">
        <v>51</v>
      </c>
      <c r="E140" s="46">
        <v>7</v>
      </c>
      <c r="F140" s="46">
        <v>2</v>
      </c>
      <c r="G140" s="46">
        <v>3</v>
      </c>
      <c r="H140" s="46">
        <v>3</v>
      </c>
      <c r="I140" s="46">
        <v>2</v>
      </c>
      <c r="J140" s="46">
        <v>3</v>
      </c>
      <c r="K140" s="46">
        <v>3</v>
      </c>
    </row>
    <row r="141" spans="1:11" ht="12.75" customHeight="1">
      <c r="A141" s="393" t="s">
        <v>624</v>
      </c>
      <c r="B141" s="401"/>
      <c r="C141" s="386"/>
      <c r="D141" s="386"/>
      <c r="E141" s="386"/>
      <c r="F141" s="386"/>
      <c r="G141" s="386"/>
      <c r="H141" s="386"/>
      <c r="I141" s="386"/>
      <c r="J141" s="386"/>
      <c r="K141" s="386"/>
    </row>
    <row r="142" spans="1:11" ht="12.75" customHeight="1">
      <c r="A142" s="392" t="s">
        <v>227</v>
      </c>
      <c r="B142" s="391"/>
      <c r="C142" s="397"/>
      <c r="D142" s="397"/>
      <c r="E142" s="397"/>
      <c r="F142" s="397"/>
      <c r="G142" s="397"/>
      <c r="H142" s="397"/>
      <c r="I142" s="397"/>
      <c r="J142" s="397"/>
      <c r="K142" s="397"/>
    </row>
    <row r="143" spans="1:11" ht="12.75" customHeight="1">
      <c r="A143" s="387"/>
      <c r="B143" s="387"/>
      <c r="C143" s="387"/>
      <c r="D143" s="387"/>
      <c r="E143" s="387"/>
      <c r="F143" s="387"/>
      <c r="G143" s="387"/>
      <c r="H143" s="387"/>
      <c r="I143" s="387"/>
      <c r="J143" s="387"/>
      <c r="K143" s="387"/>
    </row>
    <row r="144" spans="1:11" s="213" customFormat="1" ht="12.75" customHeight="1">
      <c r="A144" s="452"/>
      <c r="B144" s="1609" t="s">
        <v>7</v>
      </c>
      <c r="C144" s="998" t="s">
        <v>212</v>
      </c>
      <c r="D144" s="1006"/>
      <c r="E144" s="998" t="s">
        <v>213</v>
      </c>
      <c r="F144" s="1006"/>
      <c r="G144" s="1611" t="s">
        <v>214</v>
      </c>
      <c r="H144" s="1613" t="s">
        <v>215</v>
      </c>
      <c r="I144" s="1613" t="s">
        <v>217</v>
      </c>
      <c r="J144" s="1616" t="s">
        <v>219</v>
      </c>
      <c r="K144" s="1608" t="s">
        <v>151</v>
      </c>
    </row>
    <row r="145" spans="1:11" s="213" customFormat="1" ht="21.75" customHeight="1">
      <c r="A145" s="723" t="s">
        <v>6</v>
      </c>
      <c r="B145" s="1610"/>
      <c r="C145" s="463" t="s">
        <v>395</v>
      </c>
      <c r="D145" s="463" t="s">
        <v>396</v>
      </c>
      <c r="E145" s="463" t="s">
        <v>395</v>
      </c>
      <c r="F145" s="463" t="s">
        <v>396</v>
      </c>
      <c r="G145" s="1612"/>
      <c r="H145" s="1614"/>
      <c r="I145" s="1615"/>
      <c r="J145" s="1617"/>
      <c r="K145" s="1572"/>
    </row>
    <row r="146" spans="1:11" ht="12.75" customHeight="1">
      <c r="A146" s="458" t="s">
        <v>108</v>
      </c>
      <c r="B146" s="456"/>
      <c r="C146" s="457"/>
      <c r="D146" s="457"/>
      <c r="E146" s="457"/>
      <c r="F146" s="457"/>
      <c r="G146" s="457"/>
      <c r="H146" s="457"/>
      <c r="I146" s="457"/>
      <c r="J146" s="457"/>
      <c r="K146" s="457"/>
    </row>
    <row r="147" spans="1:11" ht="12.75" customHeight="1">
      <c r="A147" s="456" t="s">
        <v>109</v>
      </c>
      <c r="B147" s="456">
        <v>510</v>
      </c>
      <c r="C147" s="457">
        <v>804</v>
      </c>
      <c r="D147" s="457">
        <v>406</v>
      </c>
      <c r="E147" s="457">
        <v>32</v>
      </c>
      <c r="F147" s="457">
        <v>13</v>
      </c>
      <c r="G147" s="457">
        <v>20</v>
      </c>
      <c r="H147" s="457">
        <v>19</v>
      </c>
      <c r="I147" s="457">
        <v>12</v>
      </c>
      <c r="J147" s="457">
        <v>20</v>
      </c>
      <c r="K147" s="457">
        <v>18</v>
      </c>
    </row>
    <row r="148" spans="1:11" ht="12.75" customHeight="1">
      <c r="A148" s="456" t="s">
        <v>110</v>
      </c>
      <c r="B148" s="456">
        <v>509</v>
      </c>
      <c r="C148" s="457">
        <v>518</v>
      </c>
      <c r="D148" s="457">
        <v>246</v>
      </c>
      <c r="E148" s="457">
        <v>14</v>
      </c>
      <c r="F148" s="457">
        <v>6</v>
      </c>
      <c r="G148" s="457">
        <v>14</v>
      </c>
      <c r="H148" s="457">
        <v>14</v>
      </c>
      <c r="I148" s="457">
        <v>8</v>
      </c>
      <c r="J148" s="457">
        <v>14</v>
      </c>
      <c r="K148" s="457">
        <v>13</v>
      </c>
    </row>
    <row r="149" spans="1:11" ht="12.75" customHeight="1">
      <c r="A149" s="456" t="s">
        <v>111</v>
      </c>
      <c r="B149" s="456">
        <v>502</v>
      </c>
      <c r="C149" s="457">
        <v>130</v>
      </c>
      <c r="D149" s="457">
        <v>60</v>
      </c>
      <c r="E149" s="457">
        <v>0</v>
      </c>
      <c r="F149" s="457">
        <v>0</v>
      </c>
      <c r="G149" s="457">
        <v>3</v>
      </c>
      <c r="H149" s="457">
        <v>3</v>
      </c>
      <c r="I149" s="457">
        <v>3</v>
      </c>
      <c r="J149" s="457">
        <v>4</v>
      </c>
      <c r="K149" s="457">
        <v>3</v>
      </c>
    </row>
    <row r="150" spans="1:11" ht="12.75" customHeight="1">
      <c r="A150" s="456" t="s">
        <v>112</v>
      </c>
      <c r="B150" s="456">
        <v>511</v>
      </c>
      <c r="C150" s="457">
        <v>725</v>
      </c>
      <c r="D150" s="457">
        <v>372</v>
      </c>
      <c r="E150" s="457">
        <v>49</v>
      </c>
      <c r="F150" s="457">
        <v>27</v>
      </c>
      <c r="G150" s="457">
        <v>20</v>
      </c>
      <c r="H150" s="457">
        <v>17</v>
      </c>
      <c r="I150" s="457">
        <v>9</v>
      </c>
      <c r="J150" s="457">
        <v>23</v>
      </c>
      <c r="K150" s="457">
        <v>23</v>
      </c>
    </row>
    <row r="151" spans="1:11" ht="12.75" customHeight="1">
      <c r="A151" s="456" t="s">
        <v>113</v>
      </c>
      <c r="B151" s="456">
        <v>508</v>
      </c>
      <c r="C151" s="457">
        <v>1351</v>
      </c>
      <c r="D151" s="457">
        <v>676</v>
      </c>
      <c r="E151" s="457">
        <v>21</v>
      </c>
      <c r="F151" s="457">
        <v>13</v>
      </c>
      <c r="G151" s="457">
        <v>55</v>
      </c>
      <c r="H151" s="457">
        <v>56</v>
      </c>
      <c r="I151" s="457">
        <v>27</v>
      </c>
      <c r="J151" s="457">
        <v>64</v>
      </c>
      <c r="K151" s="457">
        <v>62</v>
      </c>
    </row>
    <row r="152" spans="1:11" ht="12.75" customHeight="1">
      <c r="A152" s="458" t="s">
        <v>114</v>
      </c>
      <c r="B152" s="456"/>
      <c r="C152" s="457"/>
      <c r="D152" s="457"/>
      <c r="E152" s="457"/>
      <c r="F152" s="457"/>
      <c r="G152" s="457"/>
      <c r="H152" s="457"/>
      <c r="I152" s="457"/>
      <c r="J152" s="457"/>
      <c r="K152" s="457"/>
    </row>
    <row r="153" spans="1:11" ht="12.75" customHeight="1">
      <c r="A153" s="456" t="s">
        <v>115</v>
      </c>
      <c r="B153" s="456">
        <v>612</v>
      </c>
      <c r="C153" s="457">
        <v>1775</v>
      </c>
      <c r="D153" s="457">
        <v>882</v>
      </c>
      <c r="E153" s="457">
        <v>63</v>
      </c>
      <c r="F153" s="457">
        <v>32</v>
      </c>
      <c r="G153" s="457">
        <v>49</v>
      </c>
      <c r="H153" s="457">
        <v>49</v>
      </c>
      <c r="I153" s="457">
        <v>39</v>
      </c>
      <c r="J153" s="457">
        <v>51</v>
      </c>
      <c r="K153" s="457">
        <v>47</v>
      </c>
    </row>
    <row r="154" spans="1:11" ht="12.75" customHeight="1">
      <c r="A154" s="456" t="s">
        <v>116</v>
      </c>
      <c r="B154" s="456">
        <v>610</v>
      </c>
      <c r="C154" s="457">
        <v>1369</v>
      </c>
      <c r="D154" s="457">
        <v>702</v>
      </c>
      <c r="E154" s="457">
        <v>14</v>
      </c>
      <c r="F154" s="457">
        <v>7</v>
      </c>
      <c r="G154" s="457">
        <v>45</v>
      </c>
      <c r="H154" s="457">
        <v>41</v>
      </c>
      <c r="I154" s="457">
        <v>25</v>
      </c>
      <c r="J154" s="457">
        <v>49</v>
      </c>
      <c r="K154" s="457">
        <v>49</v>
      </c>
    </row>
    <row r="155" spans="1:11" ht="12.75" customHeight="1">
      <c r="A155" s="456" t="s">
        <v>117</v>
      </c>
      <c r="B155" s="456">
        <v>611</v>
      </c>
      <c r="C155" s="457">
        <v>3498</v>
      </c>
      <c r="D155" s="457">
        <v>1781</v>
      </c>
      <c r="E155" s="457">
        <v>72</v>
      </c>
      <c r="F155" s="457">
        <v>39</v>
      </c>
      <c r="G155" s="457">
        <v>113</v>
      </c>
      <c r="H155" s="457">
        <v>112</v>
      </c>
      <c r="I155" s="457">
        <v>75</v>
      </c>
      <c r="J155" s="457">
        <v>113</v>
      </c>
      <c r="K155" s="457">
        <v>103</v>
      </c>
    </row>
    <row r="156" spans="1:11" ht="12.75" customHeight="1">
      <c r="A156" s="456" t="s">
        <v>118</v>
      </c>
      <c r="B156" s="456">
        <v>615</v>
      </c>
      <c r="C156" s="457">
        <v>1684</v>
      </c>
      <c r="D156" s="457">
        <v>845</v>
      </c>
      <c r="E156" s="457">
        <v>27</v>
      </c>
      <c r="F156" s="457">
        <v>15</v>
      </c>
      <c r="G156" s="457">
        <v>48</v>
      </c>
      <c r="H156" s="457">
        <v>45</v>
      </c>
      <c r="I156" s="457">
        <v>30</v>
      </c>
      <c r="J156" s="457">
        <v>50</v>
      </c>
      <c r="K156" s="457">
        <v>48</v>
      </c>
    </row>
    <row r="157" spans="1:11" ht="12.75" customHeight="1">
      <c r="A157" s="458" t="s">
        <v>119</v>
      </c>
      <c r="B157" s="456"/>
      <c r="C157" s="457"/>
      <c r="D157" s="457"/>
      <c r="E157" s="457"/>
      <c r="F157" s="457"/>
      <c r="G157" s="457"/>
      <c r="H157" s="457"/>
      <c r="I157" s="457"/>
      <c r="J157" s="457"/>
      <c r="K157" s="457"/>
    </row>
    <row r="158" spans="1:11" ht="12.75" customHeight="1">
      <c r="A158" s="456" t="s">
        <v>120</v>
      </c>
      <c r="B158" s="456">
        <v>411</v>
      </c>
      <c r="C158" s="457">
        <v>475</v>
      </c>
      <c r="D158" s="457">
        <v>268</v>
      </c>
      <c r="E158" s="457">
        <v>37</v>
      </c>
      <c r="F158" s="457">
        <v>22</v>
      </c>
      <c r="G158" s="457">
        <v>18</v>
      </c>
      <c r="H158" s="457">
        <v>16</v>
      </c>
      <c r="I158" s="457">
        <v>15</v>
      </c>
      <c r="J158" s="457">
        <v>20</v>
      </c>
      <c r="K158" s="457">
        <v>19</v>
      </c>
    </row>
    <row r="159" spans="1:11" ht="12.75" customHeight="1">
      <c r="A159" s="456" t="s">
        <v>121</v>
      </c>
      <c r="B159" s="456">
        <v>413</v>
      </c>
      <c r="C159" s="457">
        <v>893</v>
      </c>
      <c r="D159" s="457">
        <v>453</v>
      </c>
      <c r="E159" s="457">
        <v>19</v>
      </c>
      <c r="F159" s="457">
        <v>7</v>
      </c>
      <c r="G159" s="457">
        <v>23</v>
      </c>
      <c r="H159" s="457">
        <v>20</v>
      </c>
      <c r="I159" s="457">
        <v>15</v>
      </c>
      <c r="J159" s="457">
        <v>31</v>
      </c>
      <c r="K159" s="457">
        <v>29</v>
      </c>
    </row>
    <row r="160" spans="1:11" ht="12.75" customHeight="1">
      <c r="A160" s="456" t="s">
        <v>122</v>
      </c>
      <c r="B160" s="456">
        <v>414</v>
      </c>
      <c r="C160" s="457">
        <v>953</v>
      </c>
      <c r="D160" s="457">
        <v>481</v>
      </c>
      <c r="E160" s="457">
        <v>43</v>
      </c>
      <c r="F160" s="457">
        <v>17</v>
      </c>
      <c r="G160" s="457">
        <v>26</v>
      </c>
      <c r="H160" s="457">
        <v>26</v>
      </c>
      <c r="I160" s="457">
        <v>21</v>
      </c>
      <c r="J160" s="457">
        <v>29</v>
      </c>
      <c r="K160" s="457">
        <v>27</v>
      </c>
    </row>
    <row r="161" spans="1:11" ht="12.75" customHeight="1">
      <c r="A161" s="456" t="s">
        <v>123</v>
      </c>
      <c r="B161" s="456">
        <v>412</v>
      </c>
      <c r="C161" s="457">
        <v>388</v>
      </c>
      <c r="D161" s="457">
        <v>208</v>
      </c>
      <c r="E161" s="457">
        <v>35</v>
      </c>
      <c r="F161" s="457">
        <v>18</v>
      </c>
      <c r="G161" s="457">
        <v>9</v>
      </c>
      <c r="H161" s="457">
        <v>8</v>
      </c>
      <c r="I161" s="457">
        <v>7</v>
      </c>
      <c r="J161" s="457">
        <v>13</v>
      </c>
      <c r="K161" s="457">
        <v>13</v>
      </c>
    </row>
    <row r="162" spans="1:11" ht="12.75" customHeight="1">
      <c r="A162" s="456" t="s">
        <v>124</v>
      </c>
      <c r="B162" s="456">
        <v>423</v>
      </c>
      <c r="C162" s="457">
        <v>480</v>
      </c>
      <c r="D162" s="457">
        <v>247</v>
      </c>
      <c r="E162" s="457">
        <v>25</v>
      </c>
      <c r="F162" s="457">
        <v>10</v>
      </c>
      <c r="G162" s="457">
        <v>16</v>
      </c>
      <c r="H162" s="457">
        <v>14</v>
      </c>
      <c r="I162" s="457">
        <v>9</v>
      </c>
      <c r="J162" s="457">
        <v>16</v>
      </c>
      <c r="K162" s="457">
        <v>17</v>
      </c>
    </row>
    <row r="163" spans="1:11" ht="12.75" customHeight="1">
      <c r="A163" s="456" t="s">
        <v>125</v>
      </c>
      <c r="B163" s="456">
        <v>410</v>
      </c>
      <c r="C163" s="457">
        <v>879</v>
      </c>
      <c r="D163" s="457">
        <v>425</v>
      </c>
      <c r="E163" s="457">
        <v>12</v>
      </c>
      <c r="F163" s="457">
        <v>7</v>
      </c>
      <c r="G163" s="457">
        <v>26</v>
      </c>
      <c r="H163" s="457">
        <v>28</v>
      </c>
      <c r="I163" s="457">
        <v>13</v>
      </c>
      <c r="J163" s="457">
        <v>28</v>
      </c>
      <c r="K163" s="457">
        <v>26</v>
      </c>
    </row>
    <row r="164" spans="1:11" ht="12.75" customHeight="1">
      <c r="A164" s="456" t="s">
        <v>126</v>
      </c>
      <c r="B164" s="456">
        <v>409</v>
      </c>
      <c r="C164" s="457">
        <v>501</v>
      </c>
      <c r="D164" s="457">
        <v>262</v>
      </c>
      <c r="E164" s="457">
        <v>26</v>
      </c>
      <c r="F164" s="457">
        <v>17</v>
      </c>
      <c r="G164" s="457">
        <v>15</v>
      </c>
      <c r="H164" s="457">
        <v>15</v>
      </c>
      <c r="I164" s="457">
        <v>7</v>
      </c>
      <c r="J164" s="457">
        <v>15</v>
      </c>
      <c r="K164" s="457">
        <v>15</v>
      </c>
    </row>
    <row r="165" spans="1:11" ht="12.75" customHeight="1">
      <c r="A165" s="458" t="s">
        <v>127</v>
      </c>
      <c r="B165" s="456"/>
      <c r="C165" s="457"/>
      <c r="D165" s="457"/>
      <c r="E165" s="457"/>
      <c r="F165" s="457"/>
      <c r="G165" s="457"/>
      <c r="H165" s="457"/>
      <c r="I165" s="457"/>
      <c r="J165" s="457"/>
      <c r="K165" s="457"/>
    </row>
    <row r="166" spans="1:11" ht="12.75" customHeight="1">
      <c r="A166" s="456" t="s">
        <v>128</v>
      </c>
      <c r="B166" s="456">
        <v>110</v>
      </c>
      <c r="C166" s="457">
        <v>1150</v>
      </c>
      <c r="D166" s="457">
        <v>576</v>
      </c>
      <c r="E166" s="457">
        <v>45</v>
      </c>
      <c r="F166" s="457">
        <v>25</v>
      </c>
      <c r="G166" s="457">
        <v>46</v>
      </c>
      <c r="H166" s="457">
        <v>44</v>
      </c>
      <c r="I166" s="457">
        <v>27</v>
      </c>
      <c r="J166" s="457">
        <v>49</v>
      </c>
      <c r="K166" s="457">
        <v>48</v>
      </c>
    </row>
    <row r="167" spans="1:11" ht="12.75" customHeight="1">
      <c r="A167" s="456" t="s">
        <v>129</v>
      </c>
      <c r="B167" s="456">
        <v>114</v>
      </c>
      <c r="C167" s="457">
        <v>666</v>
      </c>
      <c r="D167" s="457">
        <v>354</v>
      </c>
      <c r="E167" s="457">
        <v>11</v>
      </c>
      <c r="F167" s="457">
        <v>5</v>
      </c>
      <c r="G167" s="457">
        <v>25</v>
      </c>
      <c r="H167" s="457">
        <v>25</v>
      </c>
      <c r="I167" s="457">
        <v>19</v>
      </c>
      <c r="J167" s="457">
        <v>26</v>
      </c>
      <c r="K167" s="457">
        <v>25</v>
      </c>
    </row>
    <row r="168" spans="1:11" ht="12.75" customHeight="1">
      <c r="A168" s="456" t="s">
        <v>130</v>
      </c>
      <c r="B168" s="456">
        <v>108</v>
      </c>
      <c r="C168" s="457">
        <v>4971</v>
      </c>
      <c r="D168" s="457">
        <v>2464</v>
      </c>
      <c r="E168" s="457">
        <v>106</v>
      </c>
      <c r="F168" s="457">
        <v>45</v>
      </c>
      <c r="G168" s="457">
        <v>211</v>
      </c>
      <c r="H168" s="457">
        <v>203</v>
      </c>
      <c r="I168" s="457">
        <v>97</v>
      </c>
      <c r="J168" s="457">
        <v>235</v>
      </c>
      <c r="K168" s="457">
        <v>232</v>
      </c>
    </row>
    <row r="169" spans="1:11">
      <c r="A169" s="456" t="s">
        <v>131</v>
      </c>
      <c r="B169" s="456">
        <v>118</v>
      </c>
      <c r="C169" s="457">
        <v>705</v>
      </c>
      <c r="D169" s="457">
        <v>327</v>
      </c>
      <c r="E169" s="457">
        <v>14</v>
      </c>
      <c r="F169" s="457">
        <v>5</v>
      </c>
      <c r="G169" s="457">
        <v>25</v>
      </c>
      <c r="H169" s="457">
        <v>25</v>
      </c>
      <c r="I169" s="457">
        <v>19</v>
      </c>
      <c r="J169" s="457">
        <v>25</v>
      </c>
      <c r="K169" s="457">
        <v>24</v>
      </c>
    </row>
    <row r="170" spans="1:11">
      <c r="A170" s="456" t="s">
        <v>132</v>
      </c>
      <c r="B170" s="456">
        <v>109</v>
      </c>
      <c r="C170" s="457">
        <v>629</v>
      </c>
      <c r="D170" s="457">
        <v>343</v>
      </c>
      <c r="E170" s="457">
        <v>36</v>
      </c>
      <c r="F170" s="457">
        <v>23</v>
      </c>
      <c r="G170" s="457">
        <v>27</v>
      </c>
      <c r="H170" s="457">
        <v>27</v>
      </c>
      <c r="I170" s="457">
        <v>22</v>
      </c>
      <c r="J170" s="457">
        <v>29</v>
      </c>
      <c r="K170" s="457">
        <v>29</v>
      </c>
    </row>
    <row r="171" spans="1:11">
      <c r="A171" s="456" t="s">
        <v>133</v>
      </c>
      <c r="B171" s="456">
        <v>116</v>
      </c>
      <c r="C171" s="457">
        <v>182</v>
      </c>
      <c r="D171" s="457">
        <v>85</v>
      </c>
      <c r="E171" s="457">
        <v>0</v>
      </c>
      <c r="F171" s="457">
        <v>0</v>
      </c>
      <c r="G171" s="457">
        <v>10</v>
      </c>
      <c r="H171" s="457">
        <v>11</v>
      </c>
      <c r="I171" s="457">
        <v>10</v>
      </c>
      <c r="J171" s="457">
        <v>11</v>
      </c>
      <c r="K171" s="457">
        <v>11</v>
      </c>
    </row>
    <row r="172" spans="1:11">
      <c r="A172" s="458" t="s">
        <v>134</v>
      </c>
      <c r="B172" s="456"/>
      <c r="C172" s="457"/>
      <c r="D172" s="457"/>
      <c r="E172" s="457"/>
      <c r="F172" s="457"/>
      <c r="G172" s="457"/>
      <c r="H172" s="457"/>
      <c r="I172" s="457"/>
      <c r="J172" s="457"/>
      <c r="K172" s="457"/>
    </row>
    <row r="173" spans="1:11">
      <c r="A173" s="456" t="s">
        <v>135</v>
      </c>
      <c r="B173" s="456">
        <v>206</v>
      </c>
      <c r="C173" s="457">
        <v>276</v>
      </c>
      <c r="D173" s="457">
        <v>148</v>
      </c>
      <c r="E173" s="457">
        <v>15</v>
      </c>
      <c r="F173" s="457">
        <v>6</v>
      </c>
      <c r="G173" s="457">
        <v>9</v>
      </c>
      <c r="H173" s="457">
        <v>9</v>
      </c>
      <c r="I173" s="457">
        <v>6</v>
      </c>
      <c r="J173" s="457">
        <v>9</v>
      </c>
      <c r="K173" s="457">
        <v>8</v>
      </c>
    </row>
    <row r="174" spans="1:11">
      <c r="A174" s="456" t="s">
        <v>136</v>
      </c>
      <c r="B174" s="456">
        <v>211</v>
      </c>
      <c r="C174" s="457">
        <v>203</v>
      </c>
      <c r="D174" s="457">
        <v>98</v>
      </c>
      <c r="E174" s="457">
        <v>17</v>
      </c>
      <c r="F174" s="457">
        <v>9</v>
      </c>
      <c r="G174" s="457">
        <v>6</v>
      </c>
      <c r="H174" s="457">
        <v>6</v>
      </c>
      <c r="I174" s="457">
        <v>6</v>
      </c>
      <c r="J174" s="457">
        <v>6</v>
      </c>
      <c r="K174" s="457">
        <v>6</v>
      </c>
    </row>
    <row r="175" spans="1:11">
      <c r="A175" s="456" t="s">
        <v>137</v>
      </c>
      <c r="B175" s="456">
        <v>210</v>
      </c>
      <c r="C175" s="457">
        <v>2196</v>
      </c>
      <c r="D175" s="457">
        <v>1109</v>
      </c>
      <c r="E175" s="457">
        <v>46</v>
      </c>
      <c r="F175" s="457">
        <v>15</v>
      </c>
      <c r="G175" s="457">
        <v>65</v>
      </c>
      <c r="H175" s="457">
        <v>61</v>
      </c>
      <c r="I175" s="457">
        <v>28</v>
      </c>
      <c r="J175" s="457">
        <v>66</v>
      </c>
      <c r="K175" s="457">
        <v>64</v>
      </c>
    </row>
    <row r="176" spans="1:11">
      <c r="A176" s="456" t="s">
        <v>138</v>
      </c>
      <c r="B176" s="456">
        <v>209</v>
      </c>
      <c r="C176" s="457">
        <v>1117</v>
      </c>
      <c r="D176" s="457">
        <v>582</v>
      </c>
      <c r="E176" s="457">
        <v>41</v>
      </c>
      <c r="F176" s="457">
        <v>22</v>
      </c>
      <c r="G176" s="457">
        <v>26</v>
      </c>
      <c r="H176" s="457">
        <v>25</v>
      </c>
      <c r="I176" s="457">
        <v>13</v>
      </c>
      <c r="J176" s="457">
        <v>28</v>
      </c>
      <c r="K176" s="457">
        <v>28</v>
      </c>
    </row>
    <row r="177" spans="1:11">
      <c r="A177" s="456" t="s">
        <v>155</v>
      </c>
      <c r="B177" s="456">
        <v>207</v>
      </c>
      <c r="C177" s="457">
        <v>196</v>
      </c>
      <c r="D177" s="457">
        <v>101</v>
      </c>
      <c r="E177" s="457">
        <v>6</v>
      </c>
      <c r="F177" s="457">
        <v>2</v>
      </c>
      <c r="G177" s="457">
        <v>8</v>
      </c>
      <c r="H177" s="457">
        <v>8</v>
      </c>
      <c r="I177" s="457">
        <v>6</v>
      </c>
      <c r="J177" s="457">
        <v>10</v>
      </c>
      <c r="K177" s="457">
        <v>10</v>
      </c>
    </row>
    <row r="178" spans="1:11">
      <c r="A178" s="21" t="s">
        <v>140</v>
      </c>
      <c r="B178" s="21">
        <v>212</v>
      </c>
      <c r="C178" s="46">
        <v>558</v>
      </c>
      <c r="D178" s="46">
        <v>274</v>
      </c>
      <c r="E178" s="46">
        <v>35</v>
      </c>
      <c r="F178" s="46">
        <v>19</v>
      </c>
      <c r="G178" s="46">
        <v>13</v>
      </c>
      <c r="H178" s="46">
        <v>13</v>
      </c>
      <c r="I178" s="46">
        <v>10</v>
      </c>
      <c r="J178" s="46">
        <v>13</v>
      </c>
      <c r="K178" s="46">
        <v>13</v>
      </c>
    </row>
    <row r="179" spans="1:11">
      <c r="A179" s="57"/>
    </row>
    <row r="180" spans="1:11">
      <c r="A180" s="57"/>
    </row>
    <row r="181" spans="1:11">
      <c r="A181" s="57"/>
    </row>
    <row r="183" spans="1:11">
      <c r="A183" s="675" t="s">
        <v>657</v>
      </c>
    </row>
  </sheetData>
  <mergeCells count="29">
    <mergeCell ref="K33:K34"/>
    <mergeCell ref="K70:K71"/>
    <mergeCell ref="K5:K6"/>
    <mergeCell ref="G5:G6"/>
    <mergeCell ref="H5:H6"/>
    <mergeCell ref="J5:J6"/>
    <mergeCell ref="I5:I6"/>
    <mergeCell ref="J70:J71"/>
    <mergeCell ref="J33:J34"/>
    <mergeCell ref="B70:B71"/>
    <mergeCell ref="G70:G71"/>
    <mergeCell ref="H70:H71"/>
    <mergeCell ref="I70:I71"/>
    <mergeCell ref="B33:B34"/>
    <mergeCell ref="G33:G34"/>
    <mergeCell ref="H33:H34"/>
    <mergeCell ref="I33:I34"/>
    <mergeCell ref="K103:K104"/>
    <mergeCell ref="B144:B145"/>
    <mergeCell ref="G144:G145"/>
    <mergeCell ref="H144:H145"/>
    <mergeCell ref="I144:I145"/>
    <mergeCell ref="J144:J145"/>
    <mergeCell ref="K144:K145"/>
    <mergeCell ref="B103:B104"/>
    <mergeCell ref="G103:G104"/>
    <mergeCell ref="H103:H104"/>
    <mergeCell ref="I103:I104"/>
    <mergeCell ref="J103:J104"/>
  </mergeCells>
  <printOptions horizontalCentered="1"/>
  <pageMargins left="0.51181102362204722" right="0.31496062992125984" top="0.39370078740157483" bottom="0.35433070866141736" header="0.31496062992125984" footer="0.31496062992125984"/>
  <pageSetup paperSize="9" scale="95" orientation="landscape" r:id="rId1"/>
  <headerFooter>
    <oddFooter>&amp;C &amp;P</oddFooter>
  </headerFooter>
  <rowBreaks count="4" manualBreakCount="4">
    <brk id="29" max="16383" man="1"/>
    <brk id="66" max="16383" man="1"/>
    <brk id="99" max="16383" man="1"/>
    <brk id="14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I188"/>
  <sheetViews>
    <sheetView showZeros="0" topLeftCell="C1" zoomScale="75" zoomScaleNormal="75" workbookViewId="0">
      <selection activeCell="AG7" sqref="AG7:AI29"/>
    </sheetView>
  </sheetViews>
  <sheetFormatPr baseColWidth="10" defaultColWidth="11.44140625" defaultRowHeight="13.8"/>
  <cols>
    <col min="1" max="1" width="31" style="468" customWidth="1"/>
    <col min="2" max="2" width="5.88671875" style="502" hidden="1" customWidth="1"/>
    <col min="3" max="3" width="8.88671875" style="526" customWidth="1"/>
    <col min="4" max="4" width="7.33203125" style="526" customWidth="1"/>
    <col min="5" max="5" width="8.6640625" style="526" customWidth="1"/>
    <col min="6" max="6" width="7.33203125" style="526" customWidth="1"/>
    <col min="7" max="7" width="8.44140625" style="526" customWidth="1"/>
    <col min="8" max="8" width="7.33203125" style="526" customWidth="1"/>
    <col min="9" max="9" width="8.33203125" style="526" customWidth="1"/>
    <col min="10" max="10" width="7.33203125" style="526" customWidth="1"/>
    <col min="11" max="11" width="8.33203125" style="526" customWidth="1"/>
    <col min="12" max="12" width="7.33203125" style="526" customWidth="1"/>
    <col min="13" max="13" width="8.33203125" style="526" customWidth="1"/>
    <col min="14" max="14" width="7.6640625" style="526" customWidth="1"/>
    <col min="15" max="16" width="8.33203125" style="526" customWidth="1"/>
    <col min="17" max="17" width="7" style="526" customWidth="1"/>
    <col min="18" max="18" width="1.5546875" style="468" customWidth="1"/>
    <col min="19" max="19" width="25.88671875" style="468" customWidth="1"/>
    <col min="20" max="20" width="6.109375" style="502" hidden="1" customWidth="1"/>
    <col min="21" max="21" width="8.6640625" style="526" customWidth="1"/>
    <col min="22" max="22" width="7.109375" style="526" customWidth="1"/>
    <col min="23" max="23" width="8.109375" style="526" customWidth="1"/>
    <col min="24" max="24" width="7.109375" style="526" customWidth="1"/>
    <col min="25" max="25" width="8.109375" style="526" customWidth="1"/>
    <col min="26" max="26" width="7.109375" style="526" customWidth="1"/>
    <col min="27" max="27" width="8.33203125" style="526" customWidth="1"/>
    <col min="28" max="28" width="7.109375" style="526" customWidth="1"/>
    <col min="29" max="29" width="8.109375" style="526" customWidth="1"/>
    <col min="30" max="30" width="7.109375" style="526" customWidth="1"/>
    <col min="31" max="31" width="8.44140625" style="526" customWidth="1"/>
    <col min="32" max="32" width="7.109375" style="526" customWidth="1"/>
    <col min="33" max="34" width="8.44140625" style="526" customWidth="1"/>
    <col min="35" max="35" width="7.109375" style="526" customWidth="1"/>
    <col min="36" max="36" width="2.109375" style="468" customWidth="1"/>
    <col min="37" max="37" width="26.88671875" style="468" customWidth="1"/>
    <col min="38" max="38" width="6.109375" style="502" hidden="1" customWidth="1"/>
    <col min="39" max="43" width="8.33203125" style="526" customWidth="1"/>
    <col min="44" max="44" width="10.44140625" style="526" customWidth="1"/>
    <col min="45" max="45" width="10.5546875" style="526" customWidth="1"/>
    <col min="46" max="48" width="9.109375" style="526" customWidth="1"/>
    <col min="49" max="49" width="12.109375" style="526" customWidth="1"/>
    <col min="50" max="50" width="3.44140625" style="468" customWidth="1"/>
    <col min="51" max="51" width="37.6640625" style="468" customWidth="1"/>
    <col min="52" max="52" width="6.109375" style="502" hidden="1" customWidth="1"/>
    <col min="53" max="58" width="15.88671875" style="526" customWidth="1"/>
    <col min="59" max="16384" width="11.44140625" style="468"/>
  </cols>
  <sheetData>
    <row r="1" spans="1:59" s="625" customFormat="1" ht="46.5" customHeight="1">
      <c r="A1" s="619" t="s">
        <v>383</v>
      </c>
      <c r="B1" s="620"/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621"/>
      <c r="Q1" s="621"/>
      <c r="R1" s="622"/>
      <c r="S1" s="619" t="s">
        <v>384</v>
      </c>
      <c r="T1" s="620"/>
      <c r="U1" s="621"/>
      <c r="V1" s="621"/>
      <c r="W1" s="621"/>
      <c r="X1" s="621"/>
      <c r="Y1" s="621"/>
      <c r="Z1" s="621"/>
      <c r="AA1" s="621"/>
      <c r="AB1" s="621"/>
      <c r="AC1" s="621"/>
      <c r="AD1" s="621"/>
      <c r="AE1" s="621"/>
      <c r="AF1" s="621"/>
      <c r="AG1" s="621"/>
      <c r="AH1" s="621"/>
      <c r="AI1" s="621"/>
      <c r="AJ1" s="622"/>
      <c r="AK1" s="437" t="s">
        <v>747</v>
      </c>
      <c r="AL1" s="623"/>
      <c r="AM1" s="621"/>
      <c r="AN1" s="621"/>
      <c r="AO1" s="621"/>
      <c r="AP1" s="621"/>
      <c r="AQ1" s="621"/>
      <c r="AR1" s="621"/>
      <c r="AS1" s="621"/>
      <c r="AT1" s="621"/>
      <c r="AU1" s="621"/>
      <c r="AV1" s="621"/>
      <c r="AW1" s="621"/>
      <c r="AX1" s="632"/>
      <c r="AY1" s="624" t="s">
        <v>385</v>
      </c>
      <c r="AZ1" s="621"/>
      <c r="BA1" s="619"/>
      <c r="BB1" s="624"/>
      <c r="BC1" s="624"/>
      <c r="BD1" s="624"/>
      <c r="BE1" s="624"/>
      <c r="BF1" s="624"/>
      <c r="BG1" s="724"/>
    </row>
    <row r="2" spans="1:59" s="475" customFormat="1" ht="14.25" customHeight="1">
      <c r="A2" s="560" t="s">
        <v>625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S2" s="560" t="s">
        <v>630</v>
      </c>
      <c r="T2" s="560"/>
      <c r="U2" s="560"/>
      <c r="V2" s="560"/>
      <c r="W2" s="560"/>
      <c r="X2" s="560"/>
      <c r="Y2" s="560"/>
      <c r="Z2" s="560"/>
      <c r="AA2" s="560"/>
      <c r="AB2" s="560"/>
      <c r="AC2" s="560"/>
      <c r="AD2" s="560"/>
      <c r="AE2" s="560"/>
      <c r="AF2" s="560"/>
      <c r="AG2" s="562"/>
      <c r="AH2" s="562"/>
      <c r="AI2" s="562"/>
      <c r="AK2" s="560" t="s">
        <v>748</v>
      </c>
      <c r="AL2" s="560"/>
      <c r="AM2" s="560"/>
      <c r="AN2" s="560"/>
      <c r="AO2" s="560"/>
      <c r="AP2" s="560"/>
      <c r="AQ2" s="560"/>
      <c r="AR2" s="560"/>
      <c r="AS2" s="560"/>
      <c r="AT2" s="560"/>
      <c r="AU2" s="560"/>
      <c r="AV2" s="560"/>
      <c r="AW2" s="560"/>
      <c r="AX2" s="561"/>
      <c r="AY2" s="560" t="s">
        <v>635</v>
      </c>
      <c r="AZ2" s="560"/>
      <c r="BA2" s="560"/>
      <c r="BB2" s="560"/>
      <c r="BC2" s="560"/>
      <c r="BD2" s="560"/>
      <c r="BE2" s="560"/>
      <c r="BF2" s="560"/>
    </row>
    <row r="3" spans="1:59" s="557" customFormat="1" ht="13.5" customHeight="1">
      <c r="A3" s="549" t="s">
        <v>227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S3" s="549" t="s">
        <v>227</v>
      </c>
      <c r="T3" s="559"/>
      <c r="U3" s="559"/>
      <c r="V3" s="559"/>
      <c r="W3" s="559"/>
      <c r="X3" s="559"/>
      <c r="Y3" s="559"/>
      <c r="Z3" s="559"/>
      <c r="AA3" s="559"/>
      <c r="AB3" s="559"/>
      <c r="AC3" s="559"/>
      <c r="AD3" s="559"/>
      <c r="AE3" s="559"/>
      <c r="AF3" s="559"/>
      <c r="AG3" s="566"/>
      <c r="AH3" s="566"/>
      <c r="AI3" s="566"/>
      <c r="AK3" s="549" t="s">
        <v>227</v>
      </c>
      <c r="AL3" s="559"/>
      <c r="AM3" s="559"/>
      <c r="AN3" s="559"/>
      <c r="AO3" s="559"/>
      <c r="AP3" s="559"/>
      <c r="AQ3" s="559"/>
      <c r="AR3" s="559"/>
      <c r="AS3" s="559"/>
      <c r="AT3" s="559"/>
      <c r="AU3" s="559"/>
      <c r="AV3" s="559"/>
      <c r="AW3" s="559"/>
      <c r="AX3" s="558"/>
      <c r="AY3" s="549" t="s">
        <v>227</v>
      </c>
      <c r="AZ3" s="566"/>
      <c r="BA3" s="556"/>
      <c r="BB3" s="556"/>
      <c r="BC3" s="556"/>
      <c r="BD3" s="556"/>
      <c r="BE3" s="556"/>
      <c r="BF3" s="556"/>
      <c r="BG3" s="567"/>
    </row>
    <row r="4" spans="1:59" s="552" customFormat="1" ht="14.25" customHeight="1">
      <c r="A4" s="551"/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S4" s="551"/>
      <c r="T4" s="551"/>
      <c r="U4" s="551"/>
      <c r="V4" s="551"/>
      <c r="W4" s="551"/>
      <c r="X4" s="551"/>
      <c r="Y4" s="551"/>
      <c r="Z4" s="551"/>
      <c r="AA4" s="551"/>
      <c r="AB4" s="551"/>
      <c r="AC4" s="551"/>
      <c r="AD4" s="551"/>
      <c r="AE4" s="551"/>
      <c r="AF4" s="551"/>
      <c r="AG4" s="563"/>
      <c r="AH4" s="563"/>
      <c r="AI4" s="563"/>
      <c r="AK4" s="551"/>
      <c r="AL4" s="551"/>
      <c r="AM4" s="551"/>
      <c r="AN4" s="551"/>
      <c r="AO4" s="551"/>
      <c r="AP4" s="551"/>
      <c r="AQ4" s="551"/>
      <c r="AR4" s="551"/>
      <c r="AS4" s="551"/>
      <c r="AT4" s="551"/>
      <c r="AU4" s="551"/>
      <c r="AV4" s="551"/>
      <c r="AW4" s="551"/>
      <c r="AX4" s="553"/>
      <c r="AY4" s="551"/>
      <c r="AZ4" s="551"/>
      <c r="BA4" s="551"/>
      <c r="BB4" s="551"/>
      <c r="BC4" s="551"/>
      <c r="BD4" s="551"/>
      <c r="BE4" s="551"/>
      <c r="BF4" s="551"/>
    </row>
    <row r="5" spans="1:59" s="1193" customFormat="1" ht="21" customHeight="1">
      <c r="A5" s="1640" t="s">
        <v>146</v>
      </c>
      <c r="B5" s="1645"/>
      <c r="C5" s="1510" t="s">
        <v>0</v>
      </c>
      <c r="D5" s="1653"/>
      <c r="E5" s="1510" t="s">
        <v>1</v>
      </c>
      <c r="F5" s="1653"/>
      <c r="G5" s="1510" t="s">
        <v>2</v>
      </c>
      <c r="H5" s="1653"/>
      <c r="I5" s="1496" t="s">
        <v>3</v>
      </c>
      <c r="J5" s="1497"/>
      <c r="K5" s="1496" t="s">
        <v>4</v>
      </c>
      <c r="L5" s="1497"/>
      <c r="M5" s="1494" t="s">
        <v>781</v>
      </c>
      <c r="N5" s="1495"/>
      <c r="O5" s="1491" t="s">
        <v>778</v>
      </c>
      <c r="P5" s="1492"/>
      <c r="Q5" s="1493"/>
      <c r="S5" s="1498" t="s">
        <v>146</v>
      </c>
      <c r="T5" s="1499"/>
      <c r="U5" s="1496" t="s">
        <v>0</v>
      </c>
      <c r="V5" s="1497"/>
      <c r="W5" s="1496" t="s">
        <v>1</v>
      </c>
      <c r="X5" s="1497"/>
      <c r="Y5" s="1496" t="s">
        <v>2</v>
      </c>
      <c r="Z5" s="1497"/>
      <c r="AA5" s="1496" t="s">
        <v>3</v>
      </c>
      <c r="AB5" s="1497"/>
      <c r="AC5" s="1496" t="s">
        <v>4</v>
      </c>
      <c r="AD5" s="1497"/>
      <c r="AE5" s="1494" t="s">
        <v>781</v>
      </c>
      <c r="AF5" s="1495"/>
      <c r="AG5" s="1491" t="s">
        <v>778</v>
      </c>
      <c r="AH5" s="1492"/>
      <c r="AI5" s="1493"/>
      <c r="AK5" s="1640" t="s">
        <v>146</v>
      </c>
      <c r="AL5" s="1645"/>
      <c r="AM5" s="1179" t="s">
        <v>412</v>
      </c>
      <c r="AN5" s="1194"/>
      <c r="AO5" s="1194"/>
      <c r="AP5" s="1194"/>
      <c r="AQ5" s="1194"/>
      <c r="AR5" s="1195"/>
      <c r="AS5" s="1002"/>
      <c r="AT5" s="1002" t="s">
        <v>141</v>
      </c>
      <c r="AU5" s="1002"/>
      <c r="AV5" s="1002"/>
      <c r="AW5" s="1637" t="s">
        <v>153</v>
      </c>
      <c r="AY5" s="1640" t="s">
        <v>146</v>
      </c>
      <c r="AZ5" s="1641"/>
      <c r="BA5" s="1635" t="s">
        <v>166</v>
      </c>
      <c r="BB5" s="1639"/>
      <c r="BC5" s="1639"/>
      <c r="BD5" s="1636"/>
      <c r="BE5" s="1635" t="s">
        <v>167</v>
      </c>
      <c r="BF5" s="1636"/>
    </row>
    <row r="6" spans="1:59" s="1193" customFormat="1" ht="25.5" customHeight="1">
      <c r="A6" s="1642"/>
      <c r="B6" s="1646"/>
      <c r="C6" s="464" t="s">
        <v>395</v>
      </c>
      <c r="D6" s="464" t="s">
        <v>396</v>
      </c>
      <c r="E6" s="464" t="s">
        <v>395</v>
      </c>
      <c r="F6" s="464" t="s">
        <v>396</v>
      </c>
      <c r="G6" s="464" t="s">
        <v>395</v>
      </c>
      <c r="H6" s="464" t="s">
        <v>396</v>
      </c>
      <c r="I6" s="464" t="s">
        <v>395</v>
      </c>
      <c r="J6" s="464" t="s">
        <v>396</v>
      </c>
      <c r="K6" s="464" t="s">
        <v>395</v>
      </c>
      <c r="L6" s="464" t="s">
        <v>396</v>
      </c>
      <c r="M6" s="464" t="s">
        <v>395</v>
      </c>
      <c r="N6" s="464" t="s">
        <v>396</v>
      </c>
      <c r="O6" s="464" t="s">
        <v>395</v>
      </c>
      <c r="P6" s="1390"/>
      <c r="Q6" s="464" t="s">
        <v>396</v>
      </c>
      <c r="S6" s="1500"/>
      <c r="T6" s="1501"/>
      <c r="U6" s="464" t="s">
        <v>395</v>
      </c>
      <c r="V6" s="464" t="s">
        <v>396</v>
      </c>
      <c r="W6" s="464" t="s">
        <v>395</v>
      </c>
      <c r="X6" s="464" t="s">
        <v>396</v>
      </c>
      <c r="Y6" s="464" t="s">
        <v>395</v>
      </c>
      <c r="Z6" s="464" t="s">
        <v>396</v>
      </c>
      <c r="AA6" s="464" t="s">
        <v>395</v>
      </c>
      <c r="AB6" s="464" t="s">
        <v>396</v>
      </c>
      <c r="AC6" s="464" t="s">
        <v>395</v>
      </c>
      <c r="AD6" s="464" t="s">
        <v>396</v>
      </c>
      <c r="AE6" s="464" t="s">
        <v>395</v>
      </c>
      <c r="AF6" s="464" t="s">
        <v>396</v>
      </c>
      <c r="AG6" s="464" t="s">
        <v>395</v>
      </c>
      <c r="AH6" s="1390"/>
      <c r="AI6" s="464" t="s">
        <v>396</v>
      </c>
      <c r="AK6" s="1642"/>
      <c r="AL6" s="1646"/>
      <c r="AM6" s="464" t="s">
        <v>0</v>
      </c>
      <c r="AN6" s="464" t="s">
        <v>1</v>
      </c>
      <c r="AO6" s="464" t="s">
        <v>2</v>
      </c>
      <c r="AP6" s="464" t="s">
        <v>3</v>
      </c>
      <c r="AQ6" s="464" t="s">
        <v>4</v>
      </c>
      <c r="AR6" s="464" t="s">
        <v>779</v>
      </c>
      <c r="AS6" s="464" t="s">
        <v>265</v>
      </c>
      <c r="AT6" s="464" t="s">
        <v>736</v>
      </c>
      <c r="AU6" s="464" t="s">
        <v>156</v>
      </c>
      <c r="AV6" s="464" t="s">
        <v>142</v>
      </c>
      <c r="AW6" s="1638"/>
      <c r="AY6" s="1642"/>
      <c r="AZ6" s="1501"/>
      <c r="BA6" s="605" t="s">
        <v>413</v>
      </c>
      <c r="BB6" s="605" t="s">
        <v>151</v>
      </c>
      <c r="BC6" s="605" t="s">
        <v>777</v>
      </c>
      <c r="BD6" s="605" t="s">
        <v>152</v>
      </c>
      <c r="BE6" s="605" t="s">
        <v>735</v>
      </c>
      <c r="BF6" s="605" t="s">
        <v>145</v>
      </c>
    </row>
    <row r="7" spans="1:59" s="524" customFormat="1" ht="15.75" customHeight="1">
      <c r="A7" s="1643" t="s">
        <v>8</v>
      </c>
      <c r="B7" s="1644"/>
      <c r="C7" s="660">
        <v>5823</v>
      </c>
      <c r="D7" s="660">
        <v>2939</v>
      </c>
      <c r="E7" s="660">
        <v>4953</v>
      </c>
      <c r="F7" s="660">
        <v>2396</v>
      </c>
      <c r="G7" s="660">
        <v>4883</v>
      </c>
      <c r="H7" s="660">
        <v>2420</v>
      </c>
      <c r="I7" s="660">
        <v>4487</v>
      </c>
      <c r="J7" s="660">
        <v>2225</v>
      </c>
      <c r="K7" s="660">
        <v>3754</v>
      </c>
      <c r="L7" s="660">
        <v>1889</v>
      </c>
      <c r="M7" s="660">
        <v>23900</v>
      </c>
      <c r="N7" s="660">
        <v>11869</v>
      </c>
      <c r="O7" s="660">
        <v>554</v>
      </c>
      <c r="P7" s="1408">
        <f>O7-Q7</f>
        <v>278</v>
      </c>
      <c r="Q7" s="660">
        <v>276</v>
      </c>
      <c r="S7" s="1643" t="s">
        <v>8</v>
      </c>
      <c r="T7" s="1644"/>
      <c r="U7" s="660">
        <v>282</v>
      </c>
      <c r="V7" s="660">
        <v>111</v>
      </c>
      <c r="W7" s="660">
        <v>408</v>
      </c>
      <c r="X7" s="660">
        <v>165</v>
      </c>
      <c r="Y7" s="660">
        <v>467</v>
      </c>
      <c r="Z7" s="660">
        <v>208</v>
      </c>
      <c r="AA7" s="660">
        <v>273</v>
      </c>
      <c r="AB7" s="660">
        <v>124</v>
      </c>
      <c r="AC7" s="660">
        <v>253</v>
      </c>
      <c r="AD7" s="660">
        <v>131</v>
      </c>
      <c r="AE7" s="660">
        <v>1683</v>
      </c>
      <c r="AF7" s="660">
        <v>739</v>
      </c>
      <c r="AG7" s="660">
        <v>38</v>
      </c>
      <c r="AH7" s="1408">
        <f>AG7-AI7</f>
        <v>24</v>
      </c>
      <c r="AI7" s="660">
        <v>14</v>
      </c>
      <c r="AK7" s="1643" t="s">
        <v>8</v>
      </c>
      <c r="AL7" s="1644"/>
      <c r="AM7" s="660">
        <v>192</v>
      </c>
      <c r="AN7" s="660">
        <v>184</v>
      </c>
      <c r="AO7" s="660">
        <v>180</v>
      </c>
      <c r="AP7" s="660">
        <v>175</v>
      </c>
      <c r="AQ7" s="660">
        <v>167</v>
      </c>
      <c r="AR7" s="660">
        <v>898</v>
      </c>
      <c r="AS7" s="660">
        <v>18</v>
      </c>
      <c r="AT7" s="660">
        <v>620</v>
      </c>
      <c r="AU7" s="660">
        <v>139</v>
      </c>
      <c r="AV7" s="660">
        <v>759</v>
      </c>
      <c r="AW7" s="660">
        <v>179</v>
      </c>
      <c r="AY7" s="661" t="s">
        <v>8</v>
      </c>
      <c r="AZ7" s="662"/>
      <c r="BA7" s="660">
        <v>705</v>
      </c>
      <c r="BB7" s="660">
        <v>528</v>
      </c>
      <c r="BC7" s="660">
        <v>43</v>
      </c>
      <c r="BD7" s="660">
        <v>24</v>
      </c>
      <c r="BE7" s="660">
        <v>63</v>
      </c>
      <c r="BF7" s="660">
        <v>98</v>
      </c>
    </row>
    <row r="8" spans="1:59" s="524" customFormat="1" ht="15.75" customHeight="1">
      <c r="A8" s="1633" t="s">
        <v>14</v>
      </c>
      <c r="B8" s="1628"/>
      <c r="C8" s="531">
        <v>5815</v>
      </c>
      <c r="D8" s="531">
        <v>2804</v>
      </c>
      <c r="E8" s="531">
        <v>4441</v>
      </c>
      <c r="F8" s="531">
        <v>2122</v>
      </c>
      <c r="G8" s="531">
        <v>4020</v>
      </c>
      <c r="H8" s="531">
        <v>1983</v>
      </c>
      <c r="I8" s="531">
        <v>3114</v>
      </c>
      <c r="J8" s="531">
        <v>1522</v>
      </c>
      <c r="K8" s="531">
        <v>2410</v>
      </c>
      <c r="L8" s="531">
        <v>1213</v>
      </c>
      <c r="M8" s="531">
        <v>19800</v>
      </c>
      <c r="N8" s="531">
        <v>9644</v>
      </c>
      <c r="O8" s="531">
        <v>442</v>
      </c>
      <c r="P8" s="1408">
        <f t="shared" ref="P8:P29" si="0">O8-Q8</f>
        <v>218</v>
      </c>
      <c r="Q8" s="531">
        <v>224</v>
      </c>
      <c r="S8" s="1627" t="s">
        <v>14</v>
      </c>
      <c r="T8" s="1628"/>
      <c r="U8" s="531">
        <v>762</v>
      </c>
      <c r="V8" s="531">
        <v>341</v>
      </c>
      <c r="W8" s="531">
        <v>779</v>
      </c>
      <c r="X8" s="531">
        <v>370</v>
      </c>
      <c r="Y8" s="531">
        <v>615</v>
      </c>
      <c r="Z8" s="531">
        <v>282</v>
      </c>
      <c r="AA8" s="531">
        <v>382</v>
      </c>
      <c r="AB8" s="531">
        <v>174</v>
      </c>
      <c r="AC8" s="531">
        <v>286</v>
      </c>
      <c r="AD8" s="531">
        <v>154</v>
      </c>
      <c r="AE8" s="531">
        <v>2824</v>
      </c>
      <c r="AF8" s="531">
        <v>1321</v>
      </c>
      <c r="AG8" s="531">
        <v>9</v>
      </c>
      <c r="AH8" s="1408">
        <f t="shared" ref="AH8:AH29" si="1">AG8-AI8</f>
        <v>6</v>
      </c>
      <c r="AI8" s="531">
        <v>3</v>
      </c>
      <c r="AK8" s="1627" t="s">
        <v>14</v>
      </c>
      <c r="AL8" s="1628"/>
      <c r="AM8" s="531">
        <v>202</v>
      </c>
      <c r="AN8" s="531">
        <v>194</v>
      </c>
      <c r="AO8" s="531">
        <v>191</v>
      </c>
      <c r="AP8" s="531">
        <v>167</v>
      </c>
      <c r="AQ8" s="531">
        <v>151</v>
      </c>
      <c r="AR8" s="531">
        <v>905</v>
      </c>
      <c r="AS8" s="531">
        <v>13</v>
      </c>
      <c r="AT8" s="531">
        <v>499</v>
      </c>
      <c r="AU8" s="531">
        <v>53</v>
      </c>
      <c r="AV8" s="531">
        <v>552</v>
      </c>
      <c r="AW8" s="531">
        <v>190</v>
      </c>
      <c r="AY8" s="606" t="s">
        <v>14</v>
      </c>
      <c r="AZ8" s="598"/>
      <c r="BA8" s="531">
        <v>490</v>
      </c>
      <c r="BB8" s="531">
        <v>269</v>
      </c>
      <c r="BC8" s="531">
        <v>40</v>
      </c>
      <c r="BD8" s="531">
        <v>26</v>
      </c>
      <c r="BE8" s="531">
        <v>17</v>
      </c>
      <c r="BF8" s="531">
        <v>16</v>
      </c>
    </row>
    <row r="9" spans="1:59" s="524" customFormat="1" ht="15.75" customHeight="1">
      <c r="A9" s="1633" t="s">
        <v>19</v>
      </c>
      <c r="B9" s="1628"/>
      <c r="C9" s="531">
        <v>53228</v>
      </c>
      <c r="D9" s="531">
        <v>26098</v>
      </c>
      <c r="E9" s="531">
        <v>46995</v>
      </c>
      <c r="F9" s="531">
        <v>23078</v>
      </c>
      <c r="G9" s="531">
        <v>46168</v>
      </c>
      <c r="H9" s="531">
        <v>22647</v>
      </c>
      <c r="I9" s="531">
        <v>40098</v>
      </c>
      <c r="J9" s="531">
        <v>19835</v>
      </c>
      <c r="K9" s="531">
        <v>34449</v>
      </c>
      <c r="L9" s="531">
        <v>17216</v>
      </c>
      <c r="M9" s="531">
        <v>220938</v>
      </c>
      <c r="N9" s="531">
        <v>108874</v>
      </c>
      <c r="O9" s="531">
        <v>465</v>
      </c>
      <c r="P9" s="1408">
        <f t="shared" si="0"/>
        <v>243</v>
      </c>
      <c r="Q9" s="531">
        <v>222</v>
      </c>
      <c r="S9" s="1627" t="s">
        <v>19</v>
      </c>
      <c r="T9" s="1628"/>
      <c r="U9" s="531">
        <v>2587</v>
      </c>
      <c r="V9" s="531">
        <v>1095</v>
      </c>
      <c r="W9" s="531">
        <v>3485</v>
      </c>
      <c r="X9" s="531">
        <v>1446</v>
      </c>
      <c r="Y9" s="531">
        <v>4277</v>
      </c>
      <c r="Z9" s="531">
        <v>1824</v>
      </c>
      <c r="AA9" s="531">
        <v>2425</v>
      </c>
      <c r="AB9" s="531">
        <v>1062</v>
      </c>
      <c r="AC9" s="531">
        <v>2240</v>
      </c>
      <c r="AD9" s="531">
        <v>1100</v>
      </c>
      <c r="AE9" s="531">
        <v>15014</v>
      </c>
      <c r="AF9" s="531">
        <v>6527</v>
      </c>
      <c r="AG9" s="531">
        <v>50</v>
      </c>
      <c r="AH9" s="1408">
        <f t="shared" si="1"/>
        <v>33</v>
      </c>
      <c r="AI9" s="531">
        <v>17</v>
      </c>
      <c r="AK9" s="1627" t="s">
        <v>19</v>
      </c>
      <c r="AL9" s="1628"/>
      <c r="AM9" s="531">
        <v>1848</v>
      </c>
      <c r="AN9" s="531">
        <v>1773</v>
      </c>
      <c r="AO9" s="531">
        <v>1766</v>
      </c>
      <c r="AP9" s="531">
        <v>1667</v>
      </c>
      <c r="AQ9" s="531">
        <v>1580</v>
      </c>
      <c r="AR9" s="531">
        <v>8634</v>
      </c>
      <c r="AS9" s="531">
        <v>16</v>
      </c>
      <c r="AT9" s="531">
        <v>6792</v>
      </c>
      <c r="AU9" s="531">
        <v>542</v>
      </c>
      <c r="AV9" s="531">
        <v>7334</v>
      </c>
      <c r="AW9" s="531">
        <v>1611</v>
      </c>
      <c r="AY9" s="606" t="s">
        <v>19</v>
      </c>
      <c r="AZ9" s="598"/>
      <c r="BA9" s="531">
        <v>7056</v>
      </c>
      <c r="BB9" s="531">
        <v>6053</v>
      </c>
      <c r="BC9" s="531">
        <v>51</v>
      </c>
      <c r="BD9" s="531">
        <v>32</v>
      </c>
      <c r="BE9" s="531">
        <v>818</v>
      </c>
      <c r="BF9" s="531">
        <v>2680</v>
      </c>
    </row>
    <row r="10" spans="1:59" s="524" customFormat="1" ht="15.75" customHeight="1">
      <c r="A10" s="1633" t="s">
        <v>28</v>
      </c>
      <c r="B10" s="1628"/>
      <c r="C10" s="531">
        <v>2842</v>
      </c>
      <c r="D10" s="531">
        <v>1439</v>
      </c>
      <c r="E10" s="531">
        <v>2267</v>
      </c>
      <c r="F10" s="531">
        <v>1167</v>
      </c>
      <c r="G10" s="531">
        <v>2372</v>
      </c>
      <c r="H10" s="531">
        <v>1227</v>
      </c>
      <c r="I10" s="531">
        <v>2050</v>
      </c>
      <c r="J10" s="531">
        <v>1056</v>
      </c>
      <c r="K10" s="531">
        <v>1997</v>
      </c>
      <c r="L10" s="531">
        <v>1025</v>
      </c>
      <c r="M10" s="531">
        <v>11528</v>
      </c>
      <c r="N10" s="531">
        <v>5914</v>
      </c>
      <c r="O10" s="531">
        <v>124</v>
      </c>
      <c r="P10" s="1408">
        <f t="shared" si="0"/>
        <v>60</v>
      </c>
      <c r="Q10" s="531">
        <v>64</v>
      </c>
      <c r="S10" s="1627" t="s">
        <v>28</v>
      </c>
      <c r="T10" s="1628"/>
      <c r="U10" s="531">
        <v>281</v>
      </c>
      <c r="V10" s="531">
        <v>112</v>
      </c>
      <c r="W10" s="531">
        <v>281</v>
      </c>
      <c r="X10" s="531">
        <v>121</v>
      </c>
      <c r="Y10" s="531">
        <v>280</v>
      </c>
      <c r="Z10" s="531">
        <v>122</v>
      </c>
      <c r="AA10" s="531">
        <v>214</v>
      </c>
      <c r="AB10" s="531">
        <v>110</v>
      </c>
      <c r="AC10" s="531">
        <v>291</v>
      </c>
      <c r="AD10" s="531">
        <v>149</v>
      </c>
      <c r="AE10" s="531">
        <v>1347</v>
      </c>
      <c r="AF10" s="531">
        <v>614</v>
      </c>
      <c r="AG10" s="531">
        <v>3</v>
      </c>
      <c r="AH10" s="1408">
        <f t="shared" si="1"/>
        <v>1</v>
      </c>
      <c r="AI10" s="531">
        <v>2</v>
      </c>
      <c r="AK10" s="1627" t="s">
        <v>28</v>
      </c>
      <c r="AL10" s="1628"/>
      <c r="AM10" s="531">
        <v>77</v>
      </c>
      <c r="AN10" s="531">
        <v>70</v>
      </c>
      <c r="AO10" s="531">
        <v>71</v>
      </c>
      <c r="AP10" s="531">
        <v>62</v>
      </c>
      <c r="AQ10" s="531">
        <v>57</v>
      </c>
      <c r="AR10" s="531">
        <v>337</v>
      </c>
      <c r="AS10" s="531">
        <v>3</v>
      </c>
      <c r="AT10" s="531">
        <v>247</v>
      </c>
      <c r="AU10" s="531">
        <v>50</v>
      </c>
      <c r="AV10" s="531">
        <v>297</v>
      </c>
      <c r="AW10" s="531">
        <v>112</v>
      </c>
      <c r="AY10" s="606" t="s">
        <v>28</v>
      </c>
      <c r="AZ10" s="598"/>
      <c r="BA10" s="531">
        <v>283</v>
      </c>
      <c r="BB10" s="531">
        <v>175</v>
      </c>
      <c r="BC10" s="531">
        <v>10</v>
      </c>
      <c r="BD10" s="531">
        <v>3</v>
      </c>
      <c r="BE10" s="531">
        <v>21</v>
      </c>
      <c r="BF10" s="531">
        <v>61</v>
      </c>
    </row>
    <row r="11" spans="1:59" s="524" customFormat="1" ht="15.75" customHeight="1">
      <c r="A11" s="1633" t="s">
        <v>35</v>
      </c>
      <c r="B11" s="1628"/>
      <c r="C11" s="531">
        <v>5548</v>
      </c>
      <c r="D11" s="531">
        <v>2910</v>
      </c>
      <c r="E11" s="531">
        <v>2633</v>
      </c>
      <c r="F11" s="531">
        <v>1444</v>
      </c>
      <c r="G11" s="531">
        <v>2378</v>
      </c>
      <c r="H11" s="531">
        <v>1322</v>
      </c>
      <c r="I11" s="531">
        <v>855</v>
      </c>
      <c r="J11" s="531">
        <v>454</v>
      </c>
      <c r="K11" s="531">
        <v>646</v>
      </c>
      <c r="L11" s="531">
        <v>333</v>
      </c>
      <c r="M11" s="531">
        <v>12060</v>
      </c>
      <c r="N11" s="531">
        <v>6463</v>
      </c>
      <c r="O11" s="531">
        <v>20</v>
      </c>
      <c r="P11" s="1408">
        <f t="shared" si="0"/>
        <v>13</v>
      </c>
      <c r="Q11" s="531">
        <v>7</v>
      </c>
      <c r="S11" s="1627" t="s">
        <v>35</v>
      </c>
      <c r="T11" s="1628"/>
      <c r="U11" s="531">
        <v>678</v>
      </c>
      <c r="V11" s="531">
        <v>343</v>
      </c>
      <c r="W11" s="531">
        <v>526</v>
      </c>
      <c r="X11" s="531">
        <v>281</v>
      </c>
      <c r="Y11" s="531">
        <v>383</v>
      </c>
      <c r="Z11" s="531">
        <v>225</v>
      </c>
      <c r="AA11" s="531">
        <v>55</v>
      </c>
      <c r="AB11" s="531">
        <v>30</v>
      </c>
      <c r="AC11" s="531">
        <v>11</v>
      </c>
      <c r="AD11" s="531">
        <v>8</v>
      </c>
      <c r="AE11" s="531">
        <v>1653</v>
      </c>
      <c r="AF11" s="531">
        <v>887</v>
      </c>
      <c r="AG11" s="531">
        <v>0</v>
      </c>
      <c r="AH11" s="1408">
        <f t="shared" si="1"/>
        <v>0</v>
      </c>
      <c r="AI11" s="531">
        <v>0</v>
      </c>
      <c r="AK11" s="1627" t="s">
        <v>35</v>
      </c>
      <c r="AL11" s="1628"/>
      <c r="AM11" s="531">
        <v>118</v>
      </c>
      <c r="AN11" s="531">
        <v>110</v>
      </c>
      <c r="AO11" s="531">
        <v>113</v>
      </c>
      <c r="AP11" s="531">
        <v>29</v>
      </c>
      <c r="AQ11" s="531">
        <v>26</v>
      </c>
      <c r="AR11" s="531">
        <v>396</v>
      </c>
      <c r="AS11" s="531">
        <v>1</v>
      </c>
      <c r="AT11" s="531">
        <v>181</v>
      </c>
      <c r="AU11" s="531">
        <v>16</v>
      </c>
      <c r="AV11" s="531">
        <v>197</v>
      </c>
      <c r="AW11" s="531">
        <v>109</v>
      </c>
      <c r="AY11" s="606" t="s">
        <v>35</v>
      </c>
      <c r="AZ11" s="598"/>
      <c r="BA11" s="531">
        <v>209</v>
      </c>
      <c r="BB11" s="531">
        <v>84</v>
      </c>
      <c r="BC11" s="531">
        <v>7</v>
      </c>
      <c r="BD11" s="531">
        <v>2</v>
      </c>
      <c r="BE11" s="531">
        <v>8</v>
      </c>
      <c r="BF11" s="531">
        <v>12</v>
      </c>
    </row>
    <row r="12" spans="1:59" s="524" customFormat="1" ht="15.75" customHeight="1">
      <c r="A12" s="1633" t="s">
        <v>40</v>
      </c>
      <c r="B12" s="1628"/>
      <c r="C12" s="531">
        <v>4641</v>
      </c>
      <c r="D12" s="531">
        <v>2338</v>
      </c>
      <c r="E12" s="531">
        <v>2734</v>
      </c>
      <c r="F12" s="531">
        <v>1416</v>
      </c>
      <c r="G12" s="531">
        <v>2901</v>
      </c>
      <c r="H12" s="531">
        <v>1449</v>
      </c>
      <c r="I12" s="531">
        <v>1629</v>
      </c>
      <c r="J12" s="531">
        <v>842</v>
      </c>
      <c r="K12" s="531">
        <v>1215</v>
      </c>
      <c r="L12" s="531">
        <v>605</v>
      </c>
      <c r="M12" s="531">
        <v>13120</v>
      </c>
      <c r="N12" s="531">
        <v>6650</v>
      </c>
      <c r="O12" s="531">
        <v>110</v>
      </c>
      <c r="P12" s="1408">
        <f t="shared" si="0"/>
        <v>63</v>
      </c>
      <c r="Q12" s="531">
        <v>47</v>
      </c>
      <c r="S12" s="1627" t="s">
        <v>40</v>
      </c>
      <c r="T12" s="1628"/>
      <c r="U12" s="531">
        <v>933</v>
      </c>
      <c r="V12" s="531">
        <v>440</v>
      </c>
      <c r="W12" s="531">
        <v>496</v>
      </c>
      <c r="X12" s="531">
        <v>232</v>
      </c>
      <c r="Y12" s="531">
        <v>444</v>
      </c>
      <c r="Z12" s="531">
        <v>206</v>
      </c>
      <c r="AA12" s="531">
        <v>219</v>
      </c>
      <c r="AB12" s="531">
        <v>124</v>
      </c>
      <c r="AC12" s="531">
        <v>11</v>
      </c>
      <c r="AD12" s="531">
        <v>4</v>
      </c>
      <c r="AE12" s="531">
        <v>2103</v>
      </c>
      <c r="AF12" s="531">
        <v>1006</v>
      </c>
      <c r="AG12" s="531">
        <v>0</v>
      </c>
      <c r="AH12" s="1408">
        <f t="shared" si="1"/>
        <v>0</v>
      </c>
      <c r="AI12" s="531">
        <v>0</v>
      </c>
      <c r="AK12" s="1627" t="s">
        <v>40</v>
      </c>
      <c r="AL12" s="1628"/>
      <c r="AM12" s="531">
        <v>104</v>
      </c>
      <c r="AN12" s="531">
        <v>90</v>
      </c>
      <c r="AO12" s="531">
        <v>93</v>
      </c>
      <c r="AP12" s="531">
        <v>62</v>
      </c>
      <c r="AQ12" s="531">
        <v>42</v>
      </c>
      <c r="AR12" s="531">
        <v>391</v>
      </c>
      <c r="AS12" s="531">
        <v>3</v>
      </c>
      <c r="AT12" s="531">
        <v>257</v>
      </c>
      <c r="AU12" s="531">
        <v>22</v>
      </c>
      <c r="AV12" s="531">
        <v>279</v>
      </c>
      <c r="AW12" s="531">
        <v>84</v>
      </c>
      <c r="AY12" s="606" t="s">
        <v>40</v>
      </c>
      <c r="AZ12" s="598"/>
      <c r="BA12" s="531">
        <v>269</v>
      </c>
      <c r="BB12" s="531">
        <v>132</v>
      </c>
      <c r="BC12" s="531">
        <v>7</v>
      </c>
      <c r="BD12" s="531">
        <v>3</v>
      </c>
      <c r="BE12" s="531">
        <v>12</v>
      </c>
      <c r="BF12" s="531">
        <v>31</v>
      </c>
    </row>
    <row r="13" spans="1:59" s="524" customFormat="1" ht="15.75" customHeight="1">
      <c r="A13" s="1633" t="s">
        <v>44</v>
      </c>
      <c r="B13" s="1628"/>
      <c r="C13" s="531">
        <v>12163</v>
      </c>
      <c r="D13" s="531">
        <v>6269</v>
      </c>
      <c r="E13" s="531">
        <v>8595</v>
      </c>
      <c r="F13" s="531">
        <v>4523</v>
      </c>
      <c r="G13" s="531">
        <v>6921</v>
      </c>
      <c r="H13" s="531">
        <v>3639</v>
      </c>
      <c r="I13" s="531">
        <v>4951</v>
      </c>
      <c r="J13" s="531">
        <v>2550</v>
      </c>
      <c r="K13" s="531">
        <v>3876</v>
      </c>
      <c r="L13" s="531">
        <v>2030</v>
      </c>
      <c r="M13" s="531">
        <v>36506</v>
      </c>
      <c r="N13" s="531">
        <v>19011</v>
      </c>
      <c r="O13" s="531">
        <v>5</v>
      </c>
      <c r="P13" s="1408">
        <f t="shared" si="0"/>
        <v>2</v>
      </c>
      <c r="Q13" s="531">
        <v>3</v>
      </c>
      <c r="S13" s="1627" t="s">
        <v>44</v>
      </c>
      <c r="T13" s="1628"/>
      <c r="U13" s="531">
        <v>2020</v>
      </c>
      <c r="V13" s="531">
        <v>1050</v>
      </c>
      <c r="W13" s="531">
        <v>1250</v>
      </c>
      <c r="X13" s="531">
        <v>602</v>
      </c>
      <c r="Y13" s="531">
        <v>858</v>
      </c>
      <c r="Z13" s="531">
        <v>427</v>
      </c>
      <c r="AA13" s="531">
        <v>426</v>
      </c>
      <c r="AB13" s="531">
        <v>235</v>
      </c>
      <c r="AC13" s="531">
        <v>141</v>
      </c>
      <c r="AD13" s="531">
        <v>80</v>
      </c>
      <c r="AE13" s="531">
        <v>4695</v>
      </c>
      <c r="AF13" s="531">
        <v>2394</v>
      </c>
      <c r="AG13" s="531">
        <v>0</v>
      </c>
      <c r="AH13" s="1408">
        <f t="shared" si="1"/>
        <v>0</v>
      </c>
      <c r="AI13" s="531">
        <v>0</v>
      </c>
      <c r="AK13" s="1627" t="s">
        <v>44</v>
      </c>
      <c r="AL13" s="1628"/>
      <c r="AM13" s="531">
        <v>313</v>
      </c>
      <c r="AN13" s="531">
        <v>300</v>
      </c>
      <c r="AO13" s="531">
        <v>276</v>
      </c>
      <c r="AP13" s="531">
        <v>219</v>
      </c>
      <c r="AQ13" s="531">
        <v>192</v>
      </c>
      <c r="AR13" s="531">
        <v>1300</v>
      </c>
      <c r="AS13" s="531">
        <v>1</v>
      </c>
      <c r="AT13" s="531">
        <v>731</v>
      </c>
      <c r="AU13" s="531">
        <v>132</v>
      </c>
      <c r="AV13" s="531">
        <v>863</v>
      </c>
      <c r="AW13" s="531">
        <v>274</v>
      </c>
      <c r="AY13" s="606" t="s">
        <v>44</v>
      </c>
      <c r="AZ13" s="598"/>
      <c r="BA13" s="531">
        <v>834</v>
      </c>
      <c r="BB13" s="531">
        <v>519</v>
      </c>
      <c r="BC13" s="531">
        <v>2</v>
      </c>
      <c r="BD13" s="531">
        <v>0</v>
      </c>
      <c r="BE13" s="531">
        <v>84</v>
      </c>
      <c r="BF13" s="531">
        <v>194</v>
      </c>
    </row>
    <row r="14" spans="1:59" s="524" customFormat="1" ht="15.75" customHeight="1">
      <c r="A14" s="1633" t="s">
        <v>54</v>
      </c>
      <c r="B14" s="1628"/>
      <c r="C14" s="531">
        <v>913</v>
      </c>
      <c r="D14" s="531">
        <v>463</v>
      </c>
      <c r="E14" s="531">
        <v>755</v>
      </c>
      <c r="F14" s="531">
        <v>400</v>
      </c>
      <c r="G14" s="531">
        <v>1148</v>
      </c>
      <c r="H14" s="531">
        <v>607</v>
      </c>
      <c r="I14" s="531">
        <v>574</v>
      </c>
      <c r="J14" s="531">
        <v>314</v>
      </c>
      <c r="K14" s="531">
        <v>502</v>
      </c>
      <c r="L14" s="531">
        <v>266</v>
      </c>
      <c r="M14" s="531">
        <v>3892</v>
      </c>
      <c r="N14" s="531">
        <v>2050</v>
      </c>
      <c r="O14" s="531">
        <v>0</v>
      </c>
      <c r="P14" s="1408">
        <f t="shared" si="0"/>
        <v>0</v>
      </c>
      <c r="Q14" s="531">
        <v>0</v>
      </c>
      <c r="S14" s="1627" t="s">
        <v>54</v>
      </c>
      <c r="T14" s="1628"/>
      <c r="U14" s="531">
        <v>94</v>
      </c>
      <c r="V14" s="531">
        <v>52</v>
      </c>
      <c r="W14" s="531">
        <v>37</v>
      </c>
      <c r="X14" s="531">
        <v>11</v>
      </c>
      <c r="Y14" s="531">
        <v>118</v>
      </c>
      <c r="Z14" s="531">
        <v>55</v>
      </c>
      <c r="AA14" s="531">
        <v>53</v>
      </c>
      <c r="AB14" s="531">
        <v>36</v>
      </c>
      <c r="AC14" s="531">
        <v>8</v>
      </c>
      <c r="AD14" s="531">
        <v>4</v>
      </c>
      <c r="AE14" s="531">
        <v>310</v>
      </c>
      <c r="AF14" s="531">
        <v>158</v>
      </c>
      <c r="AG14" s="531">
        <v>0</v>
      </c>
      <c r="AH14" s="1408">
        <f t="shared" si="1"/>
        <v>0</v>
      </c>
      <c r="AI14" s="531">
        <v>0</v>
      </c>
      <c r="AK14" s="1627" t="s">
        <v>54</v>
      </c>
      <c r="AL14" s="1628"/>
      <c r="AM14" s="531">
        <v>27</v>
      </c>
      <c r="AN14" s="531">
        <v>21</v>
      </c>
      <c r="AO14" s="531">
        <v>31</v>
      </c>
      <c r="AP14" s="531">
        <v>19</v>
      </c>
      <c r="AQ14" s="531">
        <v>17</v>
      </c>
      <c r="AR14" s="531">
        <v>115</v>
      </c>
      <c r="AS14" s="531">
        <v>0</v>
      </c>
      <c r="AT14" s="531">
        <v>103</v>
      </c>
      <c r="AU14" s="531">
        <v>4</v>
      </c>
      <c r="AV14" s="531">
        <v>107</v>
      </c>
      <c r="AW14" s="531">
        <v>20</v>
      </c>
      <c r="AY14" s="606" t="s">
        <v>54</v>
      </c>
      <c r="AZ14" s="598"/>
      <c r="BA14" s="531">
        <v>114</v>
      </c>
      <c r="BB14" s="531">
        <v>84</v>
      </c>
      <c r="BC14" s="531">
        <v>0</v>
      </c>
      <c r="BD14" s="531">
        <v>0</v>
      </c>
      <c r="BE14" s="531">
        <v>6</v>
      </c>
      <c r="BF14" s="531">
        <v>27</v>
      </c>
    </row>
    <row r="15" spans="1:59" s="524" customFormat="1" ht="15.75" customHeight="1">
      <c r="A15" s="1633" t="s">
        <v>60</v>
      </c>
      <c r="B15" s="1628"/>
      <c r="C15" s="531">
        <v>5514</v>
      </c>
      <c r="D15" s="531">
        <v>2754</v>
      </c>
      <c r="E15" s="531">
        <v>4813</v>
      </c>
      <c r="F15" s="531">
        <v>2436</v>
      </c>
      <c r="G15" s="531">
        <v>4774</v>
      </c>
      <c r="H15" s="531">
        <v>2386</v>
      </c>
      <c r="I15" s="531">
        <v>4012</v>
      </c>
      <c r="J15" s="531">
        <v>2019</v>
      </c>
      <c r="K15" s="531">
        <v>3505</v>
      </c>
      <c r="L15" s="531">
        <v>1840</v>
      </c>
      <c r="M15" s="531">
        <v>22618</v>
      </c>
      <c r="N15" s="531">
        <v>11435</v>
      </c>
      <c r="O15" s="531">
        <v>0</v>
      </c>
      <c r="P15" s="1408">
        <f t="shared" si="0"/>
        <v>0</v>
      </c>
      <c r="Q15" s="531">
        <v>0</v>
      </c>
      <c r="S15" s="1627" t="s">
        <v>60</v>
      </c>
      <c r="T15" s="1628"/>
      <c r="U15" s="531">
        <v>214</v>
      </c>
      <c r="V15" s="531">
        <v>102</v>
      </c>
      <c r="W15" s="531">
        <v>317</v>
      </c>
      <c r="X15" s="531">
        <v>139</v>
      </c>
      <c r="Y15" s="531">
        <v>328</v>
      </c>
      <c r="Z15" s="531">
        <v>147</v>
      </c>
      <c r="AA15" s="531">
        <v>186</v>
      </c>
      <c r="AB15" s="531">
        <v>86</v>
      </c>
      <c r="AC15" s="531">
        <v>104</v>
      </c>
      <c r="AD15" s="531">
        <v>43</v>
      </c>
      <c r="AE15" s="531">
        <v>1149</v>
      </c>
      <c r="AF15" s="531">
        <v>517</v>
      </c>
      <c r="AG15" s="531">
        <v>0</v>
      </c>
      <c r="AH15" s="1408">
        <f t="shared" si="1"/>
        <v>0</v>
      </c>
      <c r="AI15" s="531">
        <v>0</v>
      </c>
      <c r="AK15" s="1627" t="s">
        <v>60</v>
      </c>
      <c r="AL15" s="1628"/>
      <c r="AM15" s="531">
        <v>157</v>
      </c>
      <c r="AN15" s="531">
        <v>144</v>
      </c>
      <c r="AO15" s="531">
        <v>147</v>
      </c>
      <c r="AP15" s="531">
        <v>130</v>
      </c>
      <c r="AQ15" s="531">
        <v>123</v>
      </c>
      <c r="AR15" s="531">
        <v>701</v>
      </c>
      <c r="AS15" s="531">
        <v>0</v>
      </c>
      <c r="AT15" s="531">
        <v>609</v>
      </c>
      <c r="AU15" s="531">
        <v>51</v>
      </c>
      <c r="AV15" s="531">
        <v>660</v>
      </c>
      <c r="AW15" s="531">
        <v>131</v>
      </c>
      <c r="AY15" s="606" t="s">
        <v>60</v>
      </c>
      <c r="AZ15" s="598"/>
      <c r="BA15" s="531">
        <v>646</v>
      </c>
      <c r="BB15" s="531">
        <v>543</v>
      </c>
      <c r="BC15" s="531">
        <v>0</v>
      </c>
      <c r="BD15" s="531">
        <v>0</v>
      </c>
      <c r="BE15" s="531">
        <v>72</v>
      </c>
      <c r="BF15" s="531">
        <v>250</v>
      </c>
    </row>
    <row r="16" spans="1:59" s="524" customFormat="1" ht="15.75" customHeight="1">
      <c r="A16" s="1633" t="s">
        <v>68</v>
      </c>
      <c r="B16" s="1628"/>
      <c r="C16" s="531">
        <v>960</v>
      </c>
      <c r="D16" s="531">
        <v>479</v>
      </c>
      <c r="E16" s="531">
        <v>847</v>
      </c>
      <c r="F16" s="531">
        <v>417</v>
      </c>
      <c r="G16" s="531">
        <v>863</v>
      </c>
      <c r="H16" s="531">
        <v>443</v>
      </c>
      <c r="I16" s="531">
        <v>726</v>
      </c>
      <c r="J16" s="531">
        <v>337</v>
      </c>
      <c r="K16" s="531">
        <v>673</v>
      </c>
      <c r="L16" s="531">
        <v>344</v>
      </c>
      <c r="M16" s="531">
        <v>4069</v>
      </c>
      <c r="N16" s="531">
        <v>2020</v>
      </c>
      <c r="O16" s="531">
        <v>35</v>
      </c>
      <c r="P16" s="1408">
        <f t="shared" si="0"/>
        <v>19</v>
      </c>
      <c r="Q16" s="531">
        <v>16</v>
      </c>
      <c r="S16" s="1627" t="s">
        <v>68</v>
      </c>
      <c r="T16" s="1628"/>
      <c r="U16" s="531">
        <v>134</v>
      </c>
      <c r="V16" s="531">
        <v>56</v>
      </c>
      <c r="W16" s="531">
        <v>113</v>
      </c>
      <c r="X16" s="531">
        <v>57</v>
      </c>
      <c r="Y16" s="531">
        <v>150</v>
      </c>
      <c r="Z16" s="531">
        <v>75</v>
      </c>
      <c r="AA16" s="531">
        <v>118</v>
      </c>
      <c r="AB16" s="531">
        <v>54</v>
      </c>
      <c r="AC16" s="531">
        <v>115</v>
      </c>
      <c r="AD16" s="531">
        <v>48</v>
      </c>
      <c r="AE16" s="531">
        <v>630</v>
      </c>
      <c r="AF16" s="531">
        <v>290</v>
      </c>
      <c r="AG16" s="531">
        <v>6</v>
      </c>
      <c r="AH16" s="1408">
        <f t="shared" si="1"/>
        <v>2</v>
      </c>
      <c r="AI16" s="531">
        <v>4</v>
      </c>
      <c r="AK16" s="1627" t="s">
        <v>68</v>
      </c>
      <c r="AL16" s="1628"/>
      <c r="AM16" s="531">
        <v>22</v>
      </c>
      <c r="AN16" s="531">
        <v>22</v>
      </c>
      <c r="AO16" s="531">
        <v>23</v>
      </c>
      <c r="AP16" s="531">
        <v>19</v>
      </c>
      <c r="AQ16" s="531">
        <v>18</v>
      </c>
      <c r="AR16" s="531">
        <v>104</v>
      </c>
      <c r="AS16" s="531">
        <v>1</v>
      </c>
      <c r="AT16" s="531">
        <v>89</v>
      </c>
      <c r="AU16" s="531">
        <v>7</v>
      </c>
      <c r="AV16" s="531">
        <v>96</v>
      </c>
      <c r="AW16" s="531">
        <v>19</v>
      </c>
      <c r="AY16" s="606" t="s">
        <v>68</v>
      </c>
      <c r="AZ16" s="598"/>
      <c r="BA16" s="531">
        <v>92</v>
      </c>
      <c r="BB16" s="531">
        <v>72</v>
      </c>
      <c r="BC16" s="531">
        <v>2</v>
      </c>
      <c r="BD16" s="531">
        <v>0</v>
      </c>
      <c r="BE16" s="531">
        <v>9</v>
      </c>
      <c r="BF16" s="531">
        <v>19</v>
      </c>
    </row>
    <row r="17" spans="1:61" s="524" customFormat="1" ht="15.75" customHeight="1">
      <c r="A17" s="1633" t="s">
        <v>72</v>
      </c>
      <c r="B17" s="1628"/>
      <c r="C17" s="531">
        <v>6552</v>
      </c>
      <c r="D17" s="531">
        <v>3337</v>
      </c>
      <c r="E17" s="531">
        <v>5970</v>
      </c>
      <c r="F17" s="531">
        <v>2957</v>
      </c>
      <c r="G17" s="531">
        <v>5950</v>
      </c>
      <c r="H17" s="531">
        <v>2925</v>
      </c>
      <c r="I17" s="531">
        <v>5059</v>
      </c>
      <c r="J17" s="531">
        <v>2544</v>
      </c>
      <c r="K17" s="531">
        <v>4506</v>
      </c>
      <c r="L17" s="531">
        <v>2298</v>
      </c>
      <c r="M17" s="531">
        <v>28037</v>
      </c>
      <c r="N17" s="531">
        <v>14061</v>
      </c>
      <c r="O17" s="531">
        <v>90</v>
      </c>
      <c r="P17" s="1408">
        <f t="shared" si="0"/>
        <v>46</v>
      </c>
      <c r="Q17" s="531">
        <v>44</v>
      </c>
      <c r="S17" s="1627" t="s">
        <v>72</v>
      </c>
      <c r="T17" s="1628"/>
      <c r="U17" s="531">
        <v>385</v>
      </c>
      <c r="V17" s="531">
        <v>160</v>
      </c>
      <c r="W17" s="531">
        <v>420</v>
      </c>
      <c r="X17" s="531">
        <v>188</v>
      </c>
      <c r="Y17" s="531">
        <v>548</v>
      </c>
      <c r="Z17" s="531">
        <v>226</v>
      </c>
      <c r="AA17" s="531">
        <v>392</v>
      </c>
      <c r="AB17" s="531">
        <v>197</v>
      </c>
      <c r="AC17" s="531">
        <v>354</v>
      </c>
      <c r="AD17" s="531">
        <v>183</v>
      </c>
      <c r="AE17" s="531">
        <v>2099</v>
      </c>
      <c r="AF17" s="531">
        <v>954</v>
      </c>
      <c r="AG17" s="531">
        <v>9</v>
      </c>
      <c r="AH17" s="1408">
        <f t="shared" si="1"/>
        <v>5</v>
      </c>
      <c r="AI17" s="531">
        <v>4</v>
      </c>
      <c r="AK17" s="1627" t="s">
        <v>72</v>
      </c>
      <c r="AL17" s="1628"/>
      <c r="AM17" s="531">
        <v>203</v>
      </c>
      <c r="AN17" s="531">
        <v>194</v>
      </c>
      <c r="AO17" s="531">
        <v>195</v>
      </c>
      <c r="AP17" s="531">
        <v>170</v>
      </c>
      <c r="AQ17" s="531">
        <v>160</v>
      </c>
      <c r="AR17" s="531">
        <v>922</v>
      </c>
      <c r="AS17" s="531">
        <v>3</v>
      </c>
      <c r="AT17" s="531">
        <v>707</v>
      </c>
      <c r="AU17" s="531">
        <v>68</v>
      </c>
      <c r="AV17" s="531">
        <v>775</v>
      </c>
      <c r="AW17" s="531">
        <v>166</v>
      </c>
      <c r="AY17" s="606" t="s">
        <v>72</v>
      </c>
      <c r="AZ17" s="598"/>
      <c r="BA17" s="531">
        <v>762</v>
      </c>
      <c r="BB17" s="531">
        <v>593</v>
      </c>
      <c r="BC17" s="531">
        <v>9</v>
      </c>
      <c r="BD17" s="531">
        <v>5</v>
      </c>
      <c r="BE17" s="531">
        <v>57</v>
      </c>
      <c r="BF17" s="531">
        <v>205</v>
      </c>
    </row>
    <row r="18" spans="1:61" s="524" customFormat="1" ht="15.75" customHeight="1">
      <c r="A18" s="1633" t="s">
        <v>79</v>
      </c>
      <c r="B18" s="1628"/>
      <c r="C18" s="531">
        <v>9825</v>
      </c>
      <c r="D18" s="531">
        <v>4852</v>
      </c>
      <c r="E18" s="531">
        <v>6926</v>
      </c>
      <c r="F18" s="531">
        <v>3420</v>
      </c>
      <c r="G18" s="531">
        <v>6255</v>
      </c>
      <c r="H18" s="531">
        <v>3071</v>
      </c>
      <c r="I18" s="531">
        <v>4790</v>
      </c>
      <c r="J18" s="531">
        <v>2410</v>
      </c>
      <c r="K18" s="531">
        <v>3931</v>
      </c>
      <c r="L18" s="531">
        <v>1963</v>
      </c>
      <c r="M18" s="531">
        <v>31727</v>
      </c>
      <c r="N18" s="531">
        <v>15716</v>
      </c>
      <c r="O18" s="531">
        <v>0</v>
      </c>
      <c r="P18" s="1408">
        <f t="shared" si="0"/>
        <v>0</v>
      </c>
      <c r="Q18" s="531">
        <v>0</v>
      </c>
      <c r="S18" s="1627" t="s">
        <v>79</v>
      </c>
      <c r="T18" s="1628"/>
      <c r="U18" s="531">
        <v>1400</v>
      </c>
      <c r="V18" s="531">
        <v>681</v>
      </c>
      <c r="W18" s="531">
        <v>1164</v>
      </c>
      <c r="X18" s="531">
        <v>538</v>
      </c>
      <c r="Y18" s="531">
        <v>1099</v>
      </c>
      <c r="Z18" s="531">
        <v>507</v>
      </c>
      <c r="AA18" s="531">
        <v>648</v>
      </c>
      <c r="AB18" s="531">
        <v>291</v>
      </c>
      <c r="AC18" s="531">
        <v>559</v>
      </c>
      <c r="AD18" s="531">
        <v>264</v>
      </c>
      <c r="AE18" s="531">
        <v>4870</v>
      </c>
      <c r="AF18" s="531">
        <v>2281</v>
      </c>
      <c r="AG18" s="531">
        <v>0</v>
      </c>
      <c r="AH18" s="1408">
        <f t="shared" si="1"/>
        <v>0</v>
      </c>
      <c r="AI18" s="531">
        <v>0</v>
      </c>
      <c r="AK18" s="1627" t="s">
        <v>79</v>
      </c>
      <c r="AL18" s="1628"/>
      <c r="AM18" s="531">
        <v>297</v>
      </c>
      <c r="AN18" s="531">
        <v>283</v>
      </c>
      <c r="AO18" s="531">
        <v>282</v>
      </c>
      <c r="AP18" s="531">
        <v>257</v>
      </c>
      <c r="AQ18" s="531">
        <v>230</v>
      </c>
      <c r="AR18" s="531">
        <v>1349</v>
      </c>
      <c r="AS18" s="531">
        <v>0</v>
      </c>
      <c r="AT18" s="531">
        <v>665</v>
      </c>
      <c r="AU18" s="531">
        <v>126</v>
      </c>
      <c r="AV18" s="531">
        <v>791</v>
      </c>
      <c r="AW18" s="531">
        <v>273</v>
      </c>
      <c r="AY18" s="606" t="s">
        <v>79</v>
      </c>
      <c r="AZ18" s="598"/>
      <c r="BA18" s="531">
        <v>744</v>
      </c>
      <c r="BB18" s="531">
        <v>416</v>
      </c>
      <c r="BC18" s="531">
        <v>0</v>
      </c>
      <c r="BD18" s="531">
        <v>0</v>
      </c>
      <c r="BE18" s="531">
        <v>38</v>
      </c>
      <c r="BF18" s="531">
        <v>25</v>
      </c>
    </row>
    <row r="19" spans="1:61" s="524" customFormat="1" ht="15.75" customHeight="1">
      <c r="A19" s="1633" t="s">
        <v>82</v>
      </c>
      <c r="B19" s="1628"/>
      <c r="C19" s="531">
        <v>8410</v>
      </c>
      <c r="D19" s="531">
        <v>4409</v>
      </c>
      <c r="E19" s="531">
        <v>7538</v>
      </c>
      <c r="F19" s="531">
        <v>3859</v>
      </c>
      <c r="G19" s="531">
        <v>7825</v>
      </c>
      <c r="H19" s="531">
        <v>3907</v>
      </c>
      <c r="I19" s="531">
        <v>6431</v>
      </c>
      <c r="J19" s="531">
        <v>3391</v>
      </c>
      <c r="K19" s="531">
        <v>5664</v>
      </c>
      <c r="L19" s="531">
        <v>3035</v>
      </c>
      <c r="M19" s="531">
        <v>35868</v>
      </c>
      <c r="N19" s="531">
        <v>18601</v>
      </c>
      <c r="O19" s="531">
        <v>825</v>
      </c>
      <c r="P19" s="1408">
        <f t="shared" si="0"/>
        <v>390</v>
      </c>
      <c r="Q19" s="531">
        <v>435</v>
      </c>
      <c r="S19" s="1627" t="s">
        <v>82</v>
      </c>
      <c r="T19" s="1628"/>
      <c r="U19" s="531">
        <v>729</v>
      </c>
      <c r="V19" s="531">
        <v>323</v>
      </c>
      <c r="W19" s="531">
        <v>758</v>
      </c>
      <c r="X19" s="531">
        <v>349</v>
      </c>
      <c r="Y19" s="531">
        <v>969</v>
      </c>
      <c r="Z19" s="531">
        <v>443</v>
      </c>
      <c r="AA19" s="531">
        <v>623</v>
      </c>
      <c r="AB19" s="531">
        <v>312</v>
      </c>
      <c r="AC19" s="531">
        <v>419</v>
      </c>
      <c r="AD19" s="531">
        <v>220</v>
      </c>
      <c r="AE19" s="531">
        <v>3498</v>
      </c>
      <c r="AF19" s="531">
        <v>1647</v>
      </c>
      <c r="AG19" s="531">
        <v>55</v>
      </c>
      <c r="AH19" s="1408">
        <f t="shared" si="1"/>
        <v>21</v>
      </c>
      <c r="AI19" s="531">
        <v>34</v>
      </c>
      <c r="AK19" s="1627" t="s">
        <v>82</v>
      </c>
      <c r="AL19" s="1628"/>
      <c r="AM19" s="531">
        <v>223</v>
      </c>
      <c r="AN19" s="531">
        <v>222</v>
      </c>
      <c r="AO19" s="531">
        <v>221</v>
      </c>
      <c r="AP19" s="531">
        <v>208</v>
      </c>
      <c r="AQ19" s="531">
        <v>191</v>
      </c>
      <c r="AR19" s="531">
        <v>1065</v>
      </c>
      <c r="AS19" s="531">
        <v>17</v>
      </c>
      <c r="AT19" s="531">
        <v>785</v>
      </c>
      <c r="AU19" s="531">
        <v>141</v>
      </c>
      <c r="AV19" s="531">
        <v>926</v>
      </c>
      <c r="AW19" s="531">
        <v>196</v>
      </c>
      <c r="AY19" s="606" t="s">
        <v>82</v>
      </c>
      <c r="AZ19" s="598"/>
      <c r="BA19" s="531">
        <v>914</v>
      </c>
      <c r="BB19" s="531">
        <v>649</v>
      </c>
      <c r="BC19" s="531">
        <v>42</v>
      </c>
      <c r="BD19" s="531">
        <v>12</v>
      </c>
      <c r="BE19" s="531">
        <v>46</v>
      </c>
      <c r="BF19" s="531">
        <v>192</v>
      </c>
    </row>
    <row r="20" spans="1:61" s="524" customFormat="1" ht="15.75" customHeight="1">
      <c r="A20" s="1633" t="s">
        <v>88</v>
      </c>
      <c r="B20" s="1628"/>
      <c r="C20" s="531">
        <v>19303</v>
      </c>
      <c r="D20" s="531">
        <v>9557</v>
      </c>
      <c r="E20" s="531">
        <v>15212</v>
      </c>
      <c r="F20" s="531">
        <v>7569</v>
      </c>
      <c r="G20" s="531">
        <v>13068</v>
      </c>
      <c r="H20" s="531">
        <v>6571</v>
      </c>
      <c r="I20" s="531">
        <v>9175</v>
      </c>
      <c r="J20" s="531">
        <v>4812</v>
      </c>
      <c r="K20" s="531">
        <v>7125</v>
      </c>
      <c r="L20" s="531">
        <v>3724</v>
      </c>
      <c r="M20" s="531">
        <v>63883</v>
      </c>
      <c r="N20" s="531">
        <v>32233</v>
      </c>
      <c r="O20" s="531">
        <v>61</v>
      </c>
      <c r="P20" s="1408">
        <f t="shared" si="0"/>
        <v>22</v>
      </c>
      <c r="Q20" s="531">
        <v>39</v>
      </c>
      <c r="S20" s="1627" t="s">
        <v>88</v>
      </c>
      <c r="T20" s="1628"/>
      <c r="U20" s="531">
        <v>1273</v>
      </c>
      <c r="V20" s="531">
        <v>610</v>
      </c>
      <c r="W20" s="531">
        <v>3052</v>
      </c>
      <c r="X20" s="531">
        <v>1395</v>
      </c>
      <c r="Y20" s="531">
        <v>2493</v>
      </c>
      <c r="Z20" s="531">
        <v>1185</v>
      </c>
      <c r="AA20" s="531">
        <v>629</v>
      </c>
      <c r="AB20" s="531">
        <v>318</v>
      </c>
      <c r="AC20" s="531">
        <v>755</v>
      </c>
      <c r="AD20" s="531">
        <v>388</v>
      </c>
      <c r="AE20" s="531">
        <v>8202</v>
      </c>
      <c r="AF20" s="531">
        <v>3896</v>
      </c>
      <c r="AG20" s="531">
        <v>0</v>
      </c>
      <c r="AH20" s="1408">
        <f t="shared" si="1"/>
        <v>0</v>
      </c>
      <c r="AI20" s="531">
        <v>0</v>
      </c>
      <c r="AK20" s="1627" t="s">
        <v>88</v>
      </c>
      <c r="AL20" s="1628"/>
      <c r="AM20" s="531">
        <v>547</v>
      </c>
      <c r="AN20" s="531">
        <v>517</v>
      </c>
      <c r="AO20" s="531">
        <v>507</v>
      </c>
      <c r="AP20" s="531">
        <v>432</v>
      </c>
      <c r="AQ20" s="531">
        <v>385</v>
      </c>
      <c r="AR20" s="531">
        <v>2388</v>
      </c>
      <c r="AS20" s="531">
        <v>2</v>
      </c>
      <c r="AT20" s="531">
        <v>1351</v>
      </c>
      <c r="AU20" s="531">
        <v>181</v>
      </c>
      <c r="AV20" s="531">
        <v>1532</v>
      </c>
      <c r="AW20" s="531">
        <v>487</v>
      </c>
      <c r="AY20" s="606" t="s">
        <v>88</v>
      </c>
      <c r="AZ20" s="598"/>
      <c r="BA20" s="531">
        <v>1451</v>
      </c>
      <c r="BB20" s="531">
        <v>819</v>
      </c>
      <c r="BC20" s="531">
        <v>6</v>
      </c>
      <c r="BD20" s="531">
        <v>5</v>
      </c>
      <c r="BE20" s="531">
        <v>82</v>
      </c>
      <c r="BF20" s="531">
        <v>159</v>
      </c>
    </row>
    <row r="21" spans="1:61" s="524" customFormat="1" ht="15.75" customHeight="1">
      <c r="A21" s="1633" t="s">
        <v>94</v>
      </c>
      <c r="B21" s="1628"/>
      <c r="C21" s="531">
        <v>3009</v>
      </c>
      <c r="D21" s="531">
        <v>1465</v>
      </c>
      <c r="E21" s="531">
        <v>1991</v>
      </c>
      <c r="F21" s="531">
        <v>995</v>
      </c>
      <c r="G21" s="531">
        <v>1976</v>
      </c>
      <c r="H21" s="531">
        <v>997</v>
      </c>
      <c r="I21" s="531">
        <v>1205</v>
      </c>
      <c r="J21" s="531">
        <v>626</v>
      </c>
      <c r="K21" s="531">
        <v>889</v>
      </c>
      <c r="L21" s="531">
        <v>439</v>
      </c>
      <c r="M21" s="531">
        <v>9070</v>
      </c>
      <c r="N21" s="531">
        <v>4522</v>
      </c>
      <c r="O21" s="531">
        <v>0</v>
      </c>
      <c r="P21" s="1408">
        <f t="shared" si="0"/>
        <v>0</v>
      </c>
      <c r="Q21" s="531">
        <v>0</v>
      </c>
      <c r="S21" s="1627" t="s">
        <v>94</v>
      </c>
      <c r="T21" s="1628"/>
      <c r="U21" s="531">
        <v>391</v>
      </c>
      <c r="V21" s="531">
        <v>163</v>
      </c>
      <c r="W21" s="531">
        <v>217</v>
      </c>
      <c r="X21" s="531">
        <v>97</v>
      </c>
      <c r="Y21" s="531">
        <v>251</v>
      </c>
      <c r="Z21" s="531">
        <v>121</v>
      </c>
      <c r="AA21" s="531">
        <v>135</v>
      </c>
      <c r="AB21" s="531">
        <v>71</v>
      </c>
      <c r="AC21" s="531">
        <v>35</v>
      </c>
      <c r="AD21" s="531">
        <v>19</v>
      </c>
      <c r="AE21" s="531">
        <v>1029</v>
      </c>
      <c r="AF21" s="531">
        <v>471</v>
      </c>
      <c r="AG21" s="531">
        <v>0</v>
      </c>
      <c r="AH21" s="1408">
        <f t="shared" si="1"/>
        <v>0</v>
      </c>
      <c r="AI21" s="531">
        <v>0</v>
      </c>
      <c r="AK21" s="1627" t="s">
        <v>94</v>
      </c>
      <c r="AL21" s="1628"/>
      <c r="AM21" s="531">
        <v>73</v>
      </c>
      <c r="AN21" s="531">
        <v>57</v>
      </c>
      <c r="AO21" s="531">
        <v>61</v>
      </c>
      <c r="AP21" s="531">
        <v>44</v>
      </c>
      <c r="AQ21" s="531">
        <v>41</v>
      </c>
      <c r="AR21" s="531">
        <v>276</v>
      </c>
      <c r="AS21" s="531">
        <v>0</v>
      </c>
      <c r="AT21" s="531">
        <v>212</v>
      </c>
      <c r="AU21" s="531">
        <v>17</v>
      </c>
      <c r="AV21" s="531">
        <v>229</v>
      </c>
      <c r="AW21" s="531">
        <v>48</v>
      </c>
      <c r="AY21" s="606" t="s">
        <v>94</v>
      </c>
      <c r="AZ21" s="598"/>
      <c r="BA21" s="531">
        <v>221</v>
      </c>
      <c r="BB21" s="531">
        <v>144</v>
      </c>
      <c r="BC21" s="531">
        <v>0</v>
      </c>
      <c r="BD21" s="531">
        <v>0</v>
      </c>
      <c r="BE21" s="531">
        <v>14</v>
      </c>
      <c r="BF21" s="531">
        <v>26</v>
      </c>
    </row>
    <row r="22" spans="1:61" s="524" customFormat="1" ht="15.75" customHeight="1">
      <c r="A22" s="1633" t="s">
        <v>98</v>
      </c>
      <c r="B22" s="1628"/>
      <c r="C22" s="531">
        <v>12878</v>
      </c>
      <c r="D22" s="531">
        <v>6399</v>
      </c>
      <c r="E22" s="531">
        <v>11049</v>
      </c>
      <c r="F22" s="531">
        <v>5411</v>
      </c>
      <c r="G22" s="531">
        <v>10254</v>
      </c>
      <c r="H22" s="531">
        <v>4971</v>
      </c>
      <c r="I22" s="531">
        <v>8599</v>
      </c>
      <c r="J22" s="531">
        <v>4339</v>
      </c>
      <c r="K22" s="531">
        <v>6800</v>
      </c>
      <c r="L22" s="531">
        <v>3498</v>
      </c>
      <c r="M22" s="531">
        <v>49580</v>
      </c>
      <c r="N22" s="531">
        <v>24618</v>
      </c>
      <c r="O22" s="531">
        <v>406</v>
      </c>
      <c r="P22" s="1408">
        <f t="shared" si="0"/>
        <v>196</v>
      </c>
      <c r="Q22" s="531">
        <v>210</v>
      </c>
      <c r="S22" s="1627" t="s">
        <v>98</v>
      </c>
      <c r="T22" s="1628"/>
      <c r="U22" s="531">
        <v>1837</v>
      </c>
      <c r="V22" s="531">
        <v>852</v>
      </c>
      <c r="W22" s="531">
        <v>1959</v>
      </c>
      <c r="X22" s="531">
        <v>869</v>
      </c>
      <c r="Y22" s="531">
        <v>1829</v>
      </c>
      <c r="Z22" s="531">
        <v>805</v>
      </c>
      <c r="AA22" s="531">
        <v>1176</v>
      </c>
      <c r="AB22" s="531">
        <v>536</v>
      </c>
      <c r="AC22" s="531">
        <v>925</v>
      </c>
      <c r="AD22" s="531">
        <v>491</v>
      </c>
      <c r="AE22" s="531">
        <v>7726</v>
      </c>
      <c r="AF22" s="531">
        <v>3553</v>
      </c>
      <c r="AG22" s="531">
        <v>32</v>
      </c>
      <c r="AH22" s="1408">
        <f t="shared" si="1"/>
        <v>11</v>
      </c>
      <c r="AI22" s="531">
        <v>21</v>
      </c>
      <c r="AK22" s="1627" t="s">
        <v>98</v>
      </c>
      <c r="AL22" s="1628"/>
      <c r="AM22" s="531">
        <v>467</v>
      </c>
      <c r="AN22" s="531">
        <v>460</v>
      </c>
      <c r="AO22" s="531">
        <v>451</v>
      </c>
      <c r="AP22" s="531">
        <v>436</v>
      </c>
      <c r="AQ22" s="531">
        <v>415</v>
      </c>
      <c r="AR22" s="531">
        <v>2229</v>
      </c>
      <c r="AS22" s="531">
        <v>13</v>
      </c>
      <c r="AT22" s="531">
        <v>1107</v>
      </c>
      <c r="AU22" s="531">
        <v>190</v>
      </c>
      <c r="AV22" s="531">
        <v>1297</v>
      </c>
      <c r="AW22" s="531">
        <v>448</v>
      </c>
      <c r="AY22" s="606" t="s">
        <v>98</v>
      </c>
      <c r="AZ22" s="598"/>
      <c r="BA22" s="531">
        <v>1199</v>
      </c>
      <c r="BB22" s="531">
        <v>723</v>
      </c>
      <c r="BC22" s="531">
        <v>39</v>
      </c>
      <c r="BD22" s="531">
        <v>15</v>
      </c>
      <c r="BE22" s="531">
        <v>66</v>
      </c>
      <c r="BF22" s="531">
        <v>86</v>
      </c>
    </row>
    <row r="23" spans="1:61" s="524" customFormat="1" ht="15.75" customHeight="1">
      <c r="A23" s="1633" t="s">
        <v>102</v>
      </c>
      <c r="B23" s="1628"/>
      <c r="C23" s="531">
        <v>937</v>
      </c>
      <c r="D23" s="531">
        <v>461</v>
      </c>
      <c r="E23" s="531">
        <v>707</v>
      </c>
      <c r="F23" s="531">
        <v>354</v>
      </c>
      <c r="G23" s="531">
        <v>630</v>
      </c>
      <c r="H23" s="531">
        <v>328</v>
      </c>
      <c r="I23" s="531">
        <v>467</v>
      </c>
      <c r="J23" s="531">
        <v>240</v>
      </c>
      <c r="K23" s="531">
        <v>384</v>
      </c>
      <c r="L23" s="531">
        <v>205</v>
      </c>
      <c r="M23" s="531">
        <v>3125</v>
      </c>
      <c r="N23" s="531">
        <v>1588</v>
      </c>
      <c r="O23" s="531">
        <v>0</v>
      </c>
      <c r="P23" s="1408">
        <f t="shared" si="0"/>
        <v>0</v>
      </c>
      <c r="Q23" s="531">
        <v>0</v>
      </c>
      <c r="S23" s="1627" t="s">
        <v>102</v>
      </c>
      <c r="T23" s="1628"/>
      <c r="U23" s="531">
        <v>83</v>
      </c>
      <c r="V23" s="531">
        <v>34</v>
      </c>
      <c r="W23" s="531">
        <v>76</v>
      </c>
      <c r="X23" s="531">
        <v>38</v>
      </c>
      <c r="Y23" s="531">
        <v>90</v>
      </c>
      <c r="Z23" s="531">
        <v>35</v>
      </c>
      <c r="AA23" s="531">
        <v>54</v>
      </c>
      <c r="AB23" s="531">
        <v>27</v>
      </c>
      <c r="AC23" s="531">
        <v>50</v>
      </c>
      <c r="AD23" s="531">
        <v>26</v>
      </c>
      <c r="AE23" s="531">
        <v>353</v>
      </c>
      <c r="AF23" s="531">
        <v>160</v>
      </c>
      <c r="AG23" s="531">
        <v>0</v>
      </c>
      <c r="AH23" s="1408">
        <f t="shared" si="1"/>
        <v>0</v>
      </c>
      <c r="AI23" s="531">
        <v>0</v>
      </c>
      <c r="AK23" s="1627" t="s">
        <v>102</v>
      </c>
      <c r="AL23" s="1628"/>
      <c r="AM23" s="531">
        <v>24</v>
      </c>
      <c r="AN23" s="531">
        <v>23</v>
      </c>
      <c r="AO23" s="531">
        <v>23</v>
      </c>
      <c r="AP23" s="531">
        <v>21</v>
      </c>
      <c r="AQ23" s="531">
        <v>16</v>
      </c>
      <c r="AR23" s="531">
        <v>107</v>
      </c>
      <c r="AS23" s="531">
        <v>0</v>
      </c>
      <c r="AT23" s="531">
        <v>62</v>
      </c>
      <c r="AU23" s="531">
        <v>8</v>
      </c>
      <c r="AV23" s="531">
        <v>70</v>
      </c>
      <c r="AW23" s="531">
        <v>22</v>
      </c>
      <c r="AY23" s="606" t="s">
        <v>102</v>
      </c>
      <c r="AZ23" s="598"/>
      <c r="BA23" s="531">
        <v>78</v>
      </c>
      <c r="BB23" s="531">
        <v>41</v>
      </c>
      <c r="BC23" s="531">
        <v>0</v>
      </c>
      <c r="BD23" s="531">
        <v>0</v>
      </c>
      <c r="BE23" s="531">
        <v>5</v>
      </c>
      <c r="BF23" s="531">
        <v>8</v>
      </c>
    </row>
    <row r="24" spans="1:61" s="524" customFormat="1" ht="15.75" customHeight="1">
      <c r="A24" s="1633" t="s">
        <v>108</v>
      </c>
      <c r="B24" s="1628"/>
      <c r="C24" s="531">
        <v>3341</v>
      </c>
      <c r="D24" s="531">
        <v>1748</v>
      </c>
      <c r="E24" s="531">
        <v>2502</v>
      </c>
      <c r="F24" s="531">
        <v>1247</v>
      </c>
      <c r="G24" s="531">
        <v>2230</v>
      </c>
      <c r="H24" s="531">
        <v>1149</v>
      </c>
      <c r="I24" s="531">
        <v>1854</v>
      </c>
      <c r="J24" s="531">
        <v>968</v>
      </c>
      <c r="K24" s="531">
        <v>1451</v>
      </c>
      <c r="L24" s="531">
        <v>753</v>
      </c>
      <c r="M24" s="531">
        <v>11378</v>
      </c>
      <c r="N24" s="531">
        <v>5865</v>
      </c>
      <c r="O24" s="531">
        <v>0</v>
      </c>
      <c r="P24" s="1408">
        <f t="shared" si="0"/>
        <v>0</v>
      </c>
      <c r="Q24" s="531">
        <v>0</v>
      </c>
      <c r="S24" s="1627" t="s">
        <v>108</v>
      </c>
      <c r="T24" s="1628"/>
      <c r="U24" s="531">
        <v>284</v>
      </c>
      <c r="V24" s="531">
        <v>131</v>
      </c>
      <c r="W24" s="531">
        <v>288</v>
      </c>
      <c r="X24" s="531">
        <v>123</v>
      </c>
      <c r="Y24" s="531">
        <v>264</v>
      </c>
      <c r="Z24" s="531">
        <v>132</v>
      </c>
      <c r="AA24" s="531">
        <v>187</v>
      </c>
      <c r="AB24" s="531">
        <v>108</v>
      </c>
      <c r="AC24" s="531">
        <v>135</v>
      </c>
      <c r="AD24" s="531">
        <v>80</v>
      </c>
      <c r="AE24" s="531">
        <v>1158</v>
      </c>
      <c r="AF24" s="531">
        <v>574</v>
      </c>
      <c r="AG24" s="531">
        <v>0</v>
      </c>
      <c r="AH24" s="1408">
        <f t="shared" si="1"/>
        <v>0</v>
      </c>
      <c r="AI24" s="531">
        <v>0</v>
      </c>
      <c r="AK24" s="1627" t="s">
        <v>108</v>
      </c>
      <c r="AL24" s="1628"/>
      <c r="AM24" s="531">
        <v>83</v>
      </c>
      <c r="AN24" s="531">
        <v>78</v>
      </c>
      <c r="AO24" s="531">
        <v>78</v>
      </c>
      <c r="AP24" s="531">
        <v>69</v>
      </c>
      <c r="AQ24" s="531">
        <v>62</v>
      </c>
      <c r="AR24" s="531">
        <v>370</v>
      </c>
      <c r="AS24" s="531">
        <v>0</v>
      </c>
      <c r="AT24" s="531">
        <v>250</v>
      </c>
      <c r="AU24" s="531">
        <v>29</v>
      </c>
      <c r="AV24" s="531">
        <v>279</v>
      </c>
      <c r="AW24" s="531">
        <v>74</v>
      </c>
      <c r="AY24" s="606" t="s">
        <v>108</v>
      </c>
      <c r="AZ24" s="598"/>
      <c r="BA24" s="531">
        <v>279</v>
      </c>
      <c r="BB24" s="531">
        <v>187</v>
      </c>
      <c r="BC24" s="531">
        <v>0</v>
      </c>
      <c r="BD24" s="531">
        <v>0</v>
      </c>
      <c r="BE24" s="531">
        <v>17</v>
      </c>
      <c r="BF24" s="531">
        <v>60</v>
      </c>
    </row>
    <row r="25" spans="1:61" s="524" customFormat="1" ht="15.75" customHeight="1">
      <c r="A25" s="1633" t="s">
        <v>114</v>
      </c>
      <c r="B25" s="1628"/>
      <c r="C25" s="531">
        <v>8207</v>
      </c>
      <c r="D25" s="531">
        <v>4109</v>
      </c>
      <c r="E25" s="531">
        <v>6930</v>
      </c>
      <c r="F25" s="531">
        <v>3441</v>
      </c>
      <c r="G25" s="531">
        <v>6248</v>
      </c>
      <c r="H25" s="531">
        <v>3206</v>
      </c>
      <c r="I25" s="531">
        <v>5612</v>
      </c>
      <c r="J25" s="531">
        <v>2824</v>
      </c>
      <c r="K25" s="531">
        <v>5449</v>
      </c>
      <c r="L25" s="531">
        <v>2789</v>
      </c>
      <c r="M25" s="531">
        <v>32446</v>
      </c>
      <c r="N25" s="531">
        <v>16369</v>
      </c>
      <c r="O25" s="531">
        <v>807</v>
      </c>
      <c r="P25" s="1408">
        <f t="shared" si="0"/>
        <v>415</v>
      </c>
      <c r="Q25" s="531">
        <v>392</v>
      </c>
      <c r="S25" s="1627" t="s">
        <v>114</v>
      </c>
      <c r="T25" s="1628"/>
      <c r="U25" s="531">
        <v>771</v>
      </c>
      <c r="V25" s="531">
        <v>347</v>
      </c>
      <c r="W25" s="531">
        <v>705</v>
      </c>
      <c r="X25" s="531">
        <v>323</v>
      </c>
      <c r="Y25" s="531">
        <v>812</v>
      </c>
      <c r="Z25" s="531">
        <v>392</v>
      </c>
      <c r="AA25" s="531">
        <v>519</v>
      </c>
      <c r="AB25" s="531">
        <v>254</v>
      </c>
      <c r="AC25" s="531">
        <v>667</v>
      </c>
      <c r="AD25" s="531">
        <v>326</v>
      </c>
      <c r="AE25" s="531">
        <v>3474</v>
      </c>
      <c r="AF25" s="531">
        <v>1642</v>
      </c>
      <c r="AG25" s="531">
        <v>10</v>
      </c>
      <c r="AH25" s="1408">
        <f t="shared" si="1"/>
        <v>4</v>
      </c>
      <c r="AI25" s="531">
        <v>6</v>
      </c>
      <c r="AK25" s="1627" t="s">
        <v>114</v>
      </c>
      <c r="AL25" s="1628"/>
      <c r="AM25" s="531">
        <v>231</v>
      </c>
      <c r="AN25" s="531">
        <v>220</v>
      </c>
      <c r="AO25" s="531">
        <v>211</v>
      </c>
      <c r="AP25" s="531">
        <v>203</v>
      </c>
      <c r="AQ25" s="531">
        <v>188</v>
      </c>
      <c r="AR25" s="531">
        <v>1053</v>
      </c>
      <c r="AS25" s="531">
        <v>23</v>
      </c>
      <c r="AT25" s="531">
        <v>464</v>
      </c>
      <c r="AU25" s="531">
        <v>357</v>
      </c>
      <c r="AV25" s="531">
        <v>821</v>
      </c>
      <c r="AW25" s="531">
        <v>211</v>
      </c>
      <c r="AY25" s="606" t="s">
        <v>114</v>
      </c>
      <c r="AZ25" s="598"/>
      <c r="BA25" s="531">
        <v>729</v>
      </c>
      <c r="BB25" s="531">
        <v>334</v>
      </c>
      <c r="BC25" s="531">
        <v>53</v>
      </c>
      <c r="BD25" s="531">
        <v>9</v>
      </c>
      <c r="BE25" s="531">
        <v>34</v>
      </c>
      <c r="BF25" s="531">
        <v>72</v>
      </c>
    </row>
    <row r="26" spans="1:61" s="524" customFormat="1" ht="15.75" customHeight="1">
      <c r="A26" s="1633" t="s">
        <v>119</v>
      </c>
      <c r="B26" s="1628"/>
      <c r="C26" s="531">
        <v>5848</v>
      </c>
      <c r="D26" s="531">
        <v>2923</v>
      </c>
      <c r="E26" s="531">
        <v>5055</v>
      </c>
      <c r="F26" s="531">
        <v>2455</v>
      </c>
      <c r="G26" s="531">
        <v>4966</v>
      </c>
      <c r="H26" s="531">
        <v>2506</v>
      </c>
      <c r="I26" s="531">
        <v>4393</v>
      </c>
      <c r="J26" s="531">
        <v>2172</v>
      </c>
      <c r="K26" s="531">
        <v>3921</v>
      </c>
      <c r="L26" s="531">
        <v>2017</v>
      </c>
      <c r="M26" s="531">
        <v>24183</v>
      </c>
      <c r="N26" s="531">
        <v>12073</v>
      </c>
      <c r="O26" s="531">
        <v>20</v>
      </c>
      <c r="P26" s="1408">
        <f t="shared" si="0"/>
        <v>6</v>
      </c>
      <c r="Q26" s="531">
        <v>14</v>
      </c>
      <c r="S26" s="1627" t="s">
        <v>119</v>
      </c>
      <c r="T26" s="1628"/>
      <c r="U26" s="531">
        <v>626</v>
      </c>
      <c r="V26" s="531">
        <v>272</v>
      </c>
      <c r="W26" s="531">
        <v>641</v>
      </c>
      <c r="X26" s="531">
        <v>272</v>
      </c>
      <c r="Y26" s="531">
        <v>663</v>
      </c>
      <c r="Z26" s="531">
        <v>308</v>
      </c>
      <c r="AA26" s="531">
        <v>552</v>
      </c>
      <c r="AB26" s="531">
        <v>257</v>
      </c>
      <c r="AC26" s="531">
        <v>600</v>
      </c>
      <c r="AD26" s="531">
        <v>309</v>
      </c>
      <c r="AE26" s="531">
        <v>3082</v>
      </c>
      <c r="AF26" s="531">
        <v>1418</v>
      </c>
      <c r="AG26" s="531">
        <v>0</v>
      </c>
      <c r="AH26" s="1408">
        <f t="shared" si="1"/>
        <v>0</v>
      </c>
      <c r="AI26" s="531">
        <v>0</v>
      </c>
      <c r="AK26" s="1627" t="s">
        <v>119</v>
      </c>
      <c r="AL26" s="1628"/>
      <c r="AM26" s="531">
        <v>151</v>
      </c>
      <c r="AN26" s="531">
        <v>145</v>
      </c>
      <c r="AO26" s="531">
        <v>144</v>
      </c>
      <c r="AP26" s="531">
        <v>130</v>
      </c>
      <c r="AQ26" s="531">
        <v>116</v>
      </c>
      <c r="AR26" s="531">
        <v>686</v>
      </c>
      <c r="AS26" s="531">
        <v>1</v>
      </c>
      <c r="AT26" s="531">
        <v>454</v>
      </c>
      <c r="AU26" s="531">
        <v>109</v>
      </c>
      <c r="AV26" s="531">
        <v>563</v>
      </c>
      <c r="AW26" s="531">
        <v>125</v>
      </c>
      <c r="AY26" s="606" t="s">
        <v>119</v>
      </c>
      <c r="AZ26" s="598"/>
      <c r="BA26" s="531">
        <v>565</v>
      </c>
      <c r="BB26" s="531">
        <v>322</v>
      </c>
      <c r="BC26" s="531">
        <v>1</v>
      </c>
      <c r="BD26" s="531">
        <v>0</v>
      </c>
      <c r="BE26" s="531">
        <v>71</v>
      </c>
      <c r="BF26" s="531">
        <v>51</v>
      </c>
    </row>
    <row r="27" spans="1:61" s="524" customFormat="1" ht="15.75" customHeight="1">
      <c r="A27" s="1633" t="s">
        <v>127</v>
      </c>
      <c r="B27" s="1628"/>
      <c r="C27" s="531">
        <v>26605</v>
      </c>
      <c r="D27" s="531">
        <v>12917</v>
      </c>
      <c r="E27" s="531">
        <v>22406</v>
      </c>
      <c r="F27" s="531">
        <v>10790</v>
      </c>
      <c r="G27" s="531">
        <v>21284</v>
      </c>
      <c r="H27" s="531">
        <v>10412</v>
      </c>
      <c r="I27" s="531">
        <v>17126</v>
      </c>
      <c r="J27" s="531">
        <v>8426</v>
      </c>
      <c r="K27" s="531">
        <v>13457</v>
      </c>
      <c r="L27" s="531">
        <v>6563</v>
      </c>
      <c r="M27" s="531">
        <v>100878</v>
      </c>
      <c r="N27" s="531">
        <v>49108</v>
      </c>
      <c r="O27" s="531">
        <v>190</v>
      </c>
      <c r="P27" s="1408">
        <f t="shared" si="0"/>
        <v>103</v>
      </c>
      <c r="Q27" s="531">
        <v>87</v>
      </c>
      <c r="S27" s="1627" t="s">
        <v>127</v>
      </c>
      <c r="T27" s="1628"/>
      <c r="U27" s="531">
        <v>3501</v>
      </c>
      <c r="V27" s="531">
        <v>1594</v>
      </c>
      <c r="W27" s="531">
        <v>3630</v>
      </c>
      <c r="X27" s="531">
        <v>1615</v>
      </c>
      <c r="Y27" s="531">
        <v>3635</v>
      </c>
      <c r="Z27" s="531">
        <v>1650</v>
      </c>
      <c r="AA27" s="531">
        <v>2034</v>
      </c>
      <c r="AB27" s="531">
        <v>967</v>
      </c>
      <c r="AC27" s="531">
        <v>1663</v>
      </c>
      <c r="AD27" s="531">
        <v>780</v>
      </c>
      <c r="AE27" s="531">
        <v>14463</v>
      </c>
      <c r="AF27" s="531">
        <v>6606</v>
      </c>
      <c r="AG27" s="531">
        <v>1</v>
      </c>
      <c r="AH27" s="1408">
        <f t="shared" si="1"/>
        <v>0</v>
      </c>
      <c r="AI27" s="531">
        <v>1</v>
      </c>
      <c r="AK27" s="1627" t="s">
        <v>127</v>
      </c>
      <c r="AL27" s="1628"/>
      <c r="AM27" s="531">
        <v>943</v>
      </c>
      <c r="AN27" s="531">
        <v>924</v>
      </c>
      <c r="AO27" s="531">
        <v>924</v>
      </c>
      <c r="AP27" s="531">
        <v>890</v>
      </c>
      <c r="AQ27" s="531">
        <v>858</v>
      </c>
      <c r="AR27" s="531">
        <v>4539</v>
      </c>
      <c r="AS27" s="531">
        <v>11</v>
      </c>
      <c r="AT27" s="531">
        <v>2523</v>
      </c>
      <c r="AU27" s="531">
        <v>275</v>
      </c>
      <c r="AV27" s="531">
        <v>2798</v>
      </c>
      <c r="AW27" s="531">
        <v>915</v>
      </c>
      <c r="AY27" s="606" t="s">
        <v>127</v>
      </c>
      <c r="AZ27" s="598"/>
      <c r="BA27" s="531">
        <v>2537</v>
      </c>
      <c r="BB27" s="531">
        <v>1472</v>
      </c>
      <c r="BC27" s="531">
        <v>29</v>
      </c>
      <c r="BD27" s="531">
        <v>11</v>
      </c>
      <c r="BE27" s="531">
        <v>109</v>
      </c>
      <c r="BF27" s="531">
        <v>252</v>
      </c>
    </row>
    <row r="28" spans="1:61" s="530" customFormat="1" ht="15.75" customHeight="1">
      <c r="A28" s="1629" t="s">
        <v>134</v>
      </c>
      <c r="B28" s="1630"/>
      <c r="C28" s="531">
        <v>5944</v>
      </c>
      <c r="D28" s="531">
        <v>2861</v>
      </c>
      <c r="E28" s="531">
        <v>4117</v>
      </c>
      <c r="F28" s="531">
        <v>1930</v>
      </c>
      <c r="G28" s="531">
        <v>3755</v>
      </c>
      <c r="H28" s="531">
        <v>1848</v>
      </c>
      <c r="I28" s="531">
        <v>3033</v>
      </c>
      <c r="J28" s="531">
        <v>1511</v>
      </c>
      <c r="K28" s="531">
        <v>2413</v>
      </c>
      <c r="L28" s="531">
        <v>1211</v>
      </c>
      <c r="M28" s="531">
        <v>19262</v>
      </c>
      <c r="N28" s="531">
        <v>9361</v>
      </c>
      <c r="O28" s="531">
        <v>106</v>
      </c>
      <c r="P28" s="1408">
        <f t="shared" si="0"/>
        <v>62</v>
      </c>
      <c r="Q28" s="531">
        <v>44</v>
      </c>
      <c r="S28" s="1629" t="s">
        <v>134</v>
      </c>
      <c r="T28" s="1630"/>
      <c r="U28" s="531">
        <v>806</v>
      </c>
      <c r="V28" s="531">
        <v>363</v>
      </c>
      <c r="W28" s="531">
        <v>676</v>
      </c>
      <c r="X28" s="531">
        <v>308</v>
      </c>
      <c r="Y28" s="531">
        <v>629</v>
      </c>
      <c r="Z28" s="531">
        <v>286</v>
      </c>
      <c r="AA28" s="531">
        <v>369</v>
      </c>
      <c r="AB28" s="531">
        <v>194</v>
      </c>
      <c r="AC28" s="531">
        <v>259</v>
      </c>
      <c r="AD28" s="531">
        <v>127</v>
      </c>
      <c r="AE28" s="531">
        <v>2739</v>
      </c>
      <c r="AF28" s="531">
        <v>1278</v>
      </c>
      <c r="AG28" s="531">
        <v>10</v>
      </c>
      <c r="AH28" s="1408">
        <f t="shared" si="1"/>
        <v>7</v>
      </c>
      <c r="AI28" s="531">
        <v>3</v>
      </c>
      <c r="AK28" s="1629" t="s">
        <v>134</v>
      </c>
      <c r="AL28" s="1630"/>
      <c r="AM28" s="531">
        <v>148</v>
      </c>
      <c r="AN28" s="531">
        <v>131</v>
      </c>
      <c r="AO28" s="531">
        <v>132</v>
      </c>
      <c r="AP28" s="531">
        <v>106</v>
      </c>
      <c r="AQ28" s="531">
        <v>97</v>
      </c>
      <c r="AR28" s="531">
        <v>614</v>
      </c>
      <c r="AS28" s="531">
        <v>4</v>
      </c>
      <c r="AT28" s="531">
        <v>449</v>
      </c>
      <c r="AU28" s="531">
        <v>55</v>
      </c>
      <c r="AV28" s="531">
        <v>504</v>
      </c>
      <c r="AW28" s="531">
        <v>125</v>
      </c>
      <c r="AY28" s="606" t="s">
        <v>134</v>
      </c>
      <c r="AZ28" s="598"/>
      <c r="BA28" s="531">
        <v>475</v>
      </c>
      <c r="BB28" s="531">
        <v>250</v>
      </c>
      <c r="BC28" s="531">
        <v>8</v>
      </c>
      <c r="BD28" s="531">
        <v>3</v>
      </c>
      <c r="BE28" s="531">
        <v>39</v>
      </c>
      <c r="BF28" s="531">
        <v>71</v>
      </c>
    </row>
    <row r="29" spans="1:61" s="524" customFormat="1" ht="19.5" customHeight="1">
      <c r="A29" s="1546" t="s">
        <v>143</v>
      </c>
      <c r="B29" s="1547"/>
      <c r="C29" s="523">
        <f t="shared" ref="C29:AI29" si="2">SUM(C7:C28)</f>
        <v>208306</v>
      </c>
      <c r="D29" s="523">
        <f t="shared" si="2"/>
        <v>103531</v>
      </c>
      <c r="E29" s="523">
        <f t="shared" si="2"/>
        <v>169436</v>
      </c>
      <c r="F29" s="523">
        <f t="shared" si="2"/>
        <v>83827</v>
      </c>
      <c r="G29" s="523">
        <f t="shared" si="2"/>
        <v>160869</v>
      </c>
      <c r="H29" s="523">
        <f t="shared" si="2"/>
        <v>80014</v>
      </c>
      <c r="I29" s="523">
        <f t="shared" si="2"/>
        <v>130240</v>
      </c>
      <c r="J29" s="523">
        <f t="shared" si="2"/>
        <v>65417</v>
      </c>
      <c r="K29" s="523">
        <f t="shared" si="2"/>
        <v>109017</v>
      </c>
      <c r="L29" s="523">
        <f t="shared" si="2"/>
        <v>55256</v>
      </c>
      <c r="M29" s="523">
        <f t="shared" si="2"/>
        <v>777868</v>
      </c>
      <c r="N29" s="523">
        <f t="shared" si="2"/>
        <v>388045</v>
      </c>
      <c r="O29" s="523">
        <f t="shared" si="2"/>
        <v>4260</v>
      </c>
      <c r="P29" s="1408">
        <f t="shared" si="0"/>
        <v>2136</v>
      </c>
      <c r="Q29" s="523">
        <f t="shared" si="2"/>
        <v>2124</v>
      </c>
      <c r="S29" s="1546" t="s">
        <v>143</v>
      </c>
      <c r="T29" s="1547"/>
      <c r="U29" s="523">
        <f t="shared" si="2"/>
        <v>20071</v>
      </c>
      <c r="V29" s="523">
        <f t="shared" si="2"/>
        <v>9232</v>
      </c>
      <c r="W29" s="523">
        <f t="shared" si="2"/>
        <v>21278</v>
      </c>
      <c r="X29" s="523">
        <f t="shared" si="2"/>
        <v>9539</v>
      </c>
      <c r="Y29" s="523">
        <f t="shared" si="2"/>
        <v>21202</v>
      </c>
      <c r="Z29" s="523">
        <f t="shared" si="2"/>
        <v>9661</v>
      </c>
      <c r="AA29" s="523">
        <f t="shared" si="2"/>
        <v>11669</v>
      </c>
      <c r="AB29" s="523">
        <f t="shared" si="2"/>
        <v>5567</v>
      </c>
      <c r="AC29" s="523">
        <f t="shared" si="2"/>
        <v>9881</v>
      </c>
      <c r="AD29" s="523">
        <f t="shared" si="2"/>
        <v>4934</v>
      </c>
      <c r="AE29" s="523">
        <f t="shared" si="2"/>
        <v>84101</v>
      </c>
      <c r="AF29" s="523">
        <f t="shared" si="2"/>
        <v>38933</v>
      </c>
      <c r="AG29" s="734">
        <f t="shared" si="2"/>
        <v>223</v>
      </c>
      <c r="AH29" s="1408">
        <f t="shared" si="1"/>
        <v>114</v>
      </c>
      <c r="AI29" s="734">
        <f t="shared" si="2"/>
        <v>109</v>
      </c>
      <c r="AK29" s="1546" t="s">
        <v>143</v>
      </c>
      <c r="AL29" s="1547"/>
      <c r="AM29" s="523">
        <f t="shared" ref="AM29:BF29" si="3">SUM(AM7:AM28)</f>
        <v>6450</v>
      </c>
      <c r="AN29" s="523">
        <f t="shared" si="3"/>
        <v>6162</v>
      </c>
      <c r="AO29" s="523">
        <f t="shared" si="3"/>
        <v>6120</v>
      </c>
      <c r="AP29" s="523">
        <f t="shared" si="3"/>
        <v>5515</v>
      </c>
      <c r="AQ29" s="523">
        <f t="shared" si="3"/>
        <v>5132</v>
      </c>
      <c r="AR29" s="523">
        <f t="shared" si="3"/>
        <v>29379</v>
      </c>
      <c r="AS29" s="523">
        <f t="shared" si="3"/>
        <v>130</v>
      </c>
      <c r="AT29" s="523">
        <f t="shared" si="3"/>
        <v>19157</v>
      </c>
      <c r="AU29" s="523">
        <f t="shared" si="3"/>
        <v>2572</v>
      </c>
      <c r="AV29" s="523">
        <f t="shared" si="3"/>
        <v>21729</v>
      </c>
      <c r="AW29" s="523">
        <f t="shared" si="3"/>
        <v>5819</v>
      </c>
      <c r="AY29" s="525" t="s">
        <v>143</v>
      </c>
      <c r="AZ29" s="516"/>
      <c r="BA29" s="523">
        <f t="shared" si="3"/>
        <v>20652</v>
      </c>
      <c r="BB29" s="523">
        <f t="shared" si="3"/>
        <v>14409</v>
      </c>
      <c r="BC29" s="523">
        <f>SUM(BC7:BC28)</f>
        <v>349</v>
      </c>
      <c r="BD29" s="523">
        <f>SUM(BD7:BD28)</f>
        <v>150</v>
      </c>
      <c r="BE29" s="523">
        <f t="shared" si="3"/>
        <v>1688</v>
      </c>
      <c r="BF29" s="523">
        <f t="shared" si="3"/>
        <v>4595</v>
      </c>
      <c r="BH29" s="524">
        <f>+BA29+BC29</f>
        <v>21001</v>
      </c>
      <c r="BI29" s="524">
        <f>+BB29+BD29</f>
        <v>14559</v>
      </c>
    </row>
    <row r="30" spans="1:61" ht="6.75" customHeight="1">
      <c r="A30" s="582"/>
      <c r="B30" s="582"/>
      <c r="C30" s="582"/>
      <c r="D30" s="582"/>
      <c r="E30" s="582"/>
      <c r="F30" s="582"/>
      <c r="G30" s="582"/>
      <c r="H30" s="582"/>
      <c r="I30" s="582"/>
      <c r="J30" s="582"/>
      <c r="K30" s="582"/>
      <c r="L30" s="582"/>
      <c r="M30" s="582"/>
      <c r="N30" s="582"/>
      <c r="O30" s="582"/>
      <c r="P30" s="582"/>
      <c r="Q30" s="582"/>
      <c r="S30" s="582"/>
      <c r="T30" s="582"/>
      <c r="U30" s="582"/>
      <c r="V30" s="582"/>
      <c r="W30" s="582"/>
      <c r="X30" s="582"/>
      <c r="Y30" s="582"/>
      <c r="Z30" s="582"/>
      <c r="AA30" s="582"/>
      <c r="AB30" s="582"/>
      <c r="AC30" s="582"/>
      <c r="AD30" s="582"/>
      <c r="AE30" s="582"/>
      <c r="AF30" s="582"/>
      <c r="AG30" s="582"/>
      <c r="AH30" s="582"/>
      <c r="AI30" s="582"/>
      <c r="AK30" s="582"/>
      <c r="AL30" s="582"/>
      <c r="AM30" s="582"/>
      <c r="AN30" s="582"/>
      <c r="AO30" s="582"/>
      <c r="AP30" s="582"/>
      <c r="AQ30" s="582"/>
      <c r="AR30" s="582"/>
      <c r="AS30" s="582"/>
      <c r="AT30" s="582"/>
      <c r="AU30" s="582"/>
      <c r="AV30" s="582"/>
      <c r="AW30" s="582"/>
      <c r="AY30" s="582"/>
      <c r="AZ30" s="582"/>
      <c r="BA30" s="582"/>
      <c r="BB30" s="582"/>
      <c r="BC30" s="582"/>
      <c r="BD30" s="582"/>
      <c r="BE30" s="582"/>
      <c r="BF30" s="582"/>
    </row>
    <row r="31" spans="1:61" s="524" customFormat="1" ht="12" customHeight="1">
      <c r="A31" s="560" t="s">
        <v>626</v>
      </c>
      <c r="B31" s="560"/>
      <c r="C31" s="560"/>
      <c r="D31" s="560"/>
      <c r="E31" s="560"/>
      <c r="F31" s="560"/>
      <c r="G31" s="560"/>
      <c r="H31" s="560"/>
      <c r="I31" s="560"/>
      <c r="J31" s="560"/>
      <c r="K31" s="560"/>
      <c r="L31" s="560"/>
      <c r="M31" s="560"/>
      <c r="N31" s="560"/>
      <c r="O31" s="560"/>
      <c r="P31" s="560"/>
      <c r="Q31" s="560"/>
      <c r="R31" s="530"/>
      <c r="S31" s="560" t="s">
        <v>631</v>
      </c>
      <c r="T31" s="560"/>
      <c r="U31" s="560"/>
      <c r="V31" s="560"/>
      <c r="W31" s="560"/>
      <c r="X31" s="560"/>
      <c r="Y31" s="560"/>
      <c r="Z31" s="560"/>
      <c r="AA31" s="560"/>
      <c r="AB31" s="560"/>
      <c r="AC31" s="560"/>
      <c r="AD31" s="560"/>
      <c r="AE31" s="560"/>
      <c r="AF31" s="560"/>
      <c r="AG31" s="562"/>
      <c r="AH31" s="562"/>
      <c r="AI31" s="562"/>
      <c r="AJ31" s="530"/>
      <c r="AK31" s="560" t="s">
        <v>749</v>
      </c>
      <c r="AL31" s="560"/>
      <c r="AM31" s="560"/>
      <c r="AN31" s="560"/>
      <c r="AO31" s="560"/>
      <c r="AP31" s="560"/>
      <c r="AQ31" s="560"/>
      <c r="AR31" s="560"/>
      <c r="AS31" s="560"/>
      <c r="AT31" s="560"/>
      <c r="AU31" s="560"/>
      <c r="AV31" s="560"/>
      <c r="AW31" s="560"/>
      <c r="AX31" s="568"/>
      <c r="AY31" s="560" t="s">
        <v>636</v>
      </c>
      <c r="AZ31" s="560"/>
      <c r="BA31" s="560"/>
      <c r="BB31" s="560"/>
      <c r="BC31" s="560"/>
      <c r="BD31" s="560"/>
      <c r="BE31" s="560"/>
      <c r="BF31" s="560"/>
    </row>
    <row r="32" spans="1:61" s="461" customFormat="1" ht="13.5" customHeight="1">
      <c r="A32" s="549" t="s">
        <v>227</v>
      </c>
      <c r="B32" s="540"/>
      <c r="C32" s="540"/>
      <c r="D32" s="540"/>
      <c r="E32" s="540"/>
      <c r="F32" s="540"/>
      <c r="G32" s="540"/>
      <c r="H32" s="540"/>
      <c r="I32" s="540"/>
      <c r="J32" s="540"/>
      <c r="K32" s="540"/>
      <c r="L32" s="540"/>
      <c r="M32" s="540">
        <f>+M29+O29</f>
        <v>782128</v>
      </c>
      <c r="N32" s="540">
        <f>+N29+Q29</f>
        <v>390169</v>
      </c>
      <c r="O32" s="540"/>
      <c r="P32" s="540"/>
      <c r="Q32" s="540"/>
      <c r="S32" s="549" t="s">
        <v>227</v>
      </c>
      <c r="T32" s="550"/>
      <c r="U32" s="550"/>
      <c r="V32" s="550"/>
      <c r="W32" s="550"/>
      <c r="X32" s="550"/>
      <c r="Y32" s="550"/>
      <c r="Z32" s="550"/>
      <c r="AA32" s="550"/>
      <c r="AB32" s="550"/>
      <c r="AC32" s="550"/>
      <c r="AD32" s="550"/>
      <c r="AE32" s="550"/>
      <c r="AF32" s="550"/>
      <c r="AG32" s="554"/>
      <c r="AH32" s="554"/>
      <c r="AI32" s="554"/>
      <c r="AK32" s="549" t="s">
        <v>227</v>
      </c>
      <c r="AL32" s="550"/>
      <c r="AM32" s="550"/>
      <c r="AN32" s="550"/>
      <c r="AO32" s="550"/>
      <c r="AP32" s="550"/>
      <c r="AQ32" s="550"/>
      <c r="AR32" s="550"/>
      <c r="AS32" s="550"/>
      <c r="AT32" s="550"/>
      <c r="AU32" s="550"/>
      <c r="AV32" s="550"/>
      <c r="AW32" s="550"/>
      <c r="AX32" s="543"/>
      <c r="AY32" s="549" t="s">
        <v>227</v>
      </c>
      <c r="AZ32" s="554"/>
      <c r="BA32" s="540"/>
      <c r="BB32" s="540"/>
      <c r="BC32" s="540"/>
      <c r="BD32" s="540"/>
      <c r="BE32" s="540"/>
      <c r="BF32" s="540"/>
      <c r="BG32" s="555"/>
    </row>
    <row r="33" spans="1:59" ht="8.25" customHeight="1"/>
    <row r="34" spans="1:59" s="997" customFormat="1" ht="18.75" customHeight="1">
      <c r="A34" s="1520" t="s">
        <v>6</v>
      </c>
      <c r="B34" s="1631" t="s">
        <v>7</v>
      </c>
      <c r="C34" s="1514" t="s">
        <v>0</v>
      </c>
      <c r="D34" s="1634"/>
      <c r="E34" s="1514" t="s">
        <v>1</v>
      </c>
      <c r="F34" s="1634"/>
      <c r="G34" s="1514" t="s">
        <v>2</v>
      </c>
      <c r="H34" s="1634"/>
      <c r="I34" s="1506" t="s">
        <v>3</v>
      </c>
      <c r="J34" s="1507"/>
      <c r="K34" s="1506" t="s">
        <v>4</v>
      </c>
      <c r="L34" s="1507"/>
      <c r="M34" s="1532" t="s">
        <v>781</v>
      </c>
      <c r="N34" s="1533"/>
      <c r="O34" s="1543" t="s">
        <v>778</v>
      </c>
      <c r="P34" s="1544"/>
      <c r="Q34" s="1545"/>
      <c r="S34" s="1520" t="s">
        <v>6</v>
      </c>
      <c r="T34" s="1536" t="s">
        <v>7</v>
      </c>
      <c r="U34" s="1506" t="s">
        <v>0</v>
      </c>
      <c r="V34" s="1507"/>
      <c r="W34" s="1506" t="s">
        <v>1</v>
      </c>
      <c r="X34" s="1507"/>
      <c r="Y34" s="1506" t="s">
        <v>2</v>
      </c>
      <c r="Z34" s="1507"/>
      <c r="AA34" s="1506" t="s">
        <v>3</v>
      </c>
      <c r="AB34" s="1507"/>
      <c r="AC34" s="1506" t="s">
        <v>4</v>
      </c>
      <c r="AD34" s="1507"/>
      <c r="AE34" s="1532" t="s">
        <v>781</v>
      </c>
      <c r="AF34" s="1533"/>
      <c r="AG34" s="1543" t="s">
        <v>778</v>
      </c>
      <c r="AH34" s="1544"/>
      <c r="AI34" s="1545"/>
      <c r="AK34" s="1520" t="s">
        <v>6</v>
      </c>
      <c r="AL34" s="1631" t="s">
        <v>7</v>
      </c>
      <c r="AM34" s="998" t="s">
        <v>412</v>
      </c>
      <c r="AN34" s="999"/>
      <c r="AO34" s="999"/>
      <c r="AP34" s="999"/>
      <c r="AQ34" s="999"/>
      <c r="AR34" s="1000"/>
      <c r="AS34" s="1001"/>
      <c r="AT34" s="1001" t="s">
        <v>141</v>
      </c>
      <c r="AU34" s="1001"/>
      <c r="AV34" s="1002"/>
      <c r="AW34" s="1649" t="s">
        <v>153</v>
      </c>
      <c r="AY34" s="1651" t="s">
        <v>6</v>
      </c>
      <c r="AZ34" s="1631" t="s">
        <v>7</v>
      </c>
      <c r="BA34" s="1647" t="s">
        <v>166</v>
      </c>
      <c r="BB34" s="1652"/>
      <c r="BC34" s="1652"/>
      <c r="BD34" s="1648"/>
      <c r="BE34" s="1647" t="s">
        <v>167</v>
      </c>
      <c r="BF34" s="1648"/>
    </row>
    <row r="35" spans="1:59" s="997" customFormat="1" ht="20.399999999999999">
      <c r="A35" s="1521"/>
      <c r="B35" s="1632"/>
      <c r="C35" s="463" t="s">
        <v>395</v>
      </c>
      <c r="D35" s="463" t="s">
        <v>396</v>
      </c>
      <c r="E35" s="463" t="s">
        <v>395</v>
      </c>
      <c r="F35" s="463" t="s">
        <v>396</v>
      </c>
      <c r="G35" s="463" t="s">
        <v>395</v>
      </c>
      <c r="H35" s="463" t="s">
        <v>396</v>
      </c>
      <c r="I35" s="463" t="s">
        <v>395</v>
      </c>
      <c r="J35" s="463" t="s">
        <v>396</v>
      </c>
      <c r="K35" s="463" t="s">
        <v>395</v>
      </c>
      <c r="L35" s="463" t="s">
        <v>396</v>
      </c>
      <c r="M35" s="463" t="s">
        <v>395</v>
      </c>
      <c r="N35" s="463" t="s">
        <v>396</v>
      </c>
      <c r="O35" s="463" t="s">
        <v>395</v>
      </c>
      <c r="P35" s="1394"/>
      <c r="Q35" s="463" t="s">
        <v>396</v>
      </c>
      <c r="S35" s="1521"/>
      <c r="T35" s="1537"/>
      <c r="U35" s="463" t="s">
        <v>395</v>
      </c>
      <c r="V35" s="463" t="s">
        <v>396</v>
      </c>
      <c r="W35" s="463" t="s">
        <v>395</v>
      </c>
      <c r="X35" s="463" t="s">
        <v>396</v>
      </c>
      <c r="Y35" s="463" t="s">
        <v>395</v>
      </c>
      <c r="Z35" s="463" t="s">
        <v>396</v>
      </c>
      <c r="AA35" s="463" t="s">
        <v>395</v>
      </c>
      <c r="AB35" s="463" t="s">
        <v>396</v>
      </c>
      <c r="AC35" s="463" t="s">
        <v>395</v>
      </c>
      <c r="AD35" s="463" t="s">
        <v>396</v>
      </c>
      <c r="AE35" s="463" t="s">
        <v>395</v>
      </c>
      <c r="AF35" s="463" t="s">
        <v>396</v>
      </c>
      <c r="AG35" s="463" t="s">
        <v>395</v>
      </c>
      <c r="AH35" s="1394"/>
      <c r="AI35" s="463" t="s">
        <v>396</v>
      </c>
      <c r="AK35" s="1521"/>
      <c r="AL35" s="1632"/>
      <c r="AM35" s="463" t="s">
        <v>0</v>
      </c>
      <c r="AN35" s="463" t="s">
        <v>1</v>
      </c>
      <c r="AO35" s="463" t="s">
        <v>2</v>
      </c>
      <c r="AP35" s="463" t="s">
        <v>3</v>
      </c>
      <c r="AQ35" s="463" t="s">
        <v>4</v>
      </c>
      <c r="AR35" s="996" t="s">
        <v>779</v>
      </c>
      <c r="AS35" s="996" t="s">
        <v>265</v>
      </c>
      <c r="AT35" s="463" t="s">
        <v>736</v>
      </c>
      <c r="AU35" s="463" t="s">
        <v>156</v>
      </c>
      <c r="AV35" s="463" t="s">
        <v>142</v>
      </c>
      <c r="AW35" s="1650"/>
      <c r="AY35" s="1615"/>
      <c r="AZ35" s="1632"/>
      <c r="BA35" s="521" t="s">
        <v>413</v>
      </c>
      <c r="BB35" s="521" t="s">
        <v>151</v>
      </c>
      <c r="BC35" s="521" t="s">
        <v>777</v>
      </c>
      <c r="BD35" s="521" t="s">
        <v>151</v>
      </c>
      <c r="BE35" s="521" t="s">
        <v>735</v>
      </c>
      <c r="BF35" s="521" t="s">
        <v>145</v>
      </c>
    </row>
    <row r="36" spans="1:59" s="490" customFormat="1" ht="12.9" customHeight="1">
      <c r="A36" s="663" t="s">
        <v>8</v>
      </c>
      <c r="B36" s="664"/>
      <c r="C36" s="665"/>
      <c r="D36" s="665"/>
      <c r="E36" s="665"/>
      <c r="F36" s="665"/>
      <c r="G36" s="665"/>
      <c r="H36" s="665"/>
      <c r="I36" s="665"/>
      <c r="J36" s="665"/>
      <c r="K36" s="665"/>
      <c r="L36" s="665"/>
      <c r="M36" s="665"/>
      <c r="N36" s="665"/>
      <c r="O36" s="665"/>
      <c r="P36" s="1409"/>
      <c r="Q36" s="665"/>
      <c r="R36" s="527"/>
      <c r="S36" s="663" t="s">
        <v>8</v>
      </c>
      <c r="T36" s="664"/>
      <c r="U36" s="665"/>
      <c r="V36" s="665"/>
      <c r="W36" s="665"/>
      <c r="X36" s="665"/>
      <c r="Y36" s="665"/>
      <c r="Z36" s="665"/>
      <c r="AA36" s="665"/>
      <c r="AB36" s="665"/>
      <c r="AC36" s="665"/>
      <c r="AD36" s="665"/>
      <c r="AE36" s="665"/>
      <c r="AF36" s="665"/>
      <c r="AG36" s="665"/>
      <c r="AH36" s="1409"/>
      <c r="AI36" s="665"/>
      <c r="AJ36" s="527"/>
      <c r="AK36" s="663" t="s">
        <v>8</v>
      </c>
      <c r="AL36" s="664"/>
      <c r="AM36" s="665"/>
      <c r="AN36" s="665"/>
      <c r="AO36" s="665"/>
      <c r="AP36" s="665"/>
      <c r="AQ36" s="665"/>
      <c r="AR36" s="665"/>
      <c r="AS36" s="665"/>
      <c r="AT36" s="665"/>
      <c r="AU36" s="665"/>
      <c r="AV36" s="665"/>
      <c r="AW36" s="665"/>
      <c r="AX36" s="527"/>
      <c r="AY36" s="663" t="s">
        <v>8</v>
      </c>
      <c r="AZ36" s="666"/>
      <c r="BA36" s="665"/>
      <c r="BB36" s="665"/>
      <c r="BC36" s="665"/>
      <c r="BD36" s="665"/>
      <c r="BE36" s="665"/>
      <c r="BF36" s="665"/>
    </row>
    <row r="37" spans="1:59" s="490" customFormat="1" ht="12.9" customHeight="1">
      <c r="A37" s="517" t="s">
        <v>9</v>
      </c>
      <c r="B37" s="503">
        <v>313</v>
      </c>
      <c r="C37" s="520">
        <v>1997</v>
      </c>
      <c r="D37" s="520">
        <v>1007</v>
      </c>
      <c r="E37" s="520">
        <v>1711</v>
      </c>
      <c r="F37" s="520">
        <v>849</v>
      </c>
      <c r="G37" s="520">
        <v>1786</v>
      </c>
      <c r="H37" s="520">
        <v>887</v>
      </c>
      <c r="I37" s="520">
        <v>1737</v>
      </c>
      <c r="J37" s="520">
        <v>819</v>
      </c>
      <c r="K37" s="520">
        <v>1414</v>
      </c>
      <c r="L37" s="520">
        <v>701</v>
      </c>
      <c r="M37" s="520">
        <v>8645</v>
      </c>
      <c r="N37" s="520">
        <v>4263</v>
      </c>
      <c r="O37" s="520">
        <v>0</v>
      </c>
      <c r="P37" s="1410"/>
      <c r="Q37" s="520">
        <v>0</v>
      </c>
      <c r="R37" s="527"/>
      <c r="S37" s="517" t="s">
        <v>9</v>
      </c>
      <c r="T37" s="503">
        <v>313</v>
      </c>
      <c r="U37" s="520">
        <v>111</v>
      </c>
      <c r="V37" s="520">
        <v>48</v>
      </c>
      <c r="W37" s="520">
        <v>108</v>
      </c>
      <c r="X37" s="520">
        <v>40</v>
      </c>
      <c r="Y37" s="520">
        <v>153</v>
      </c>
      <c r="Z37" s="520">
        <v>61</v>
      </c>
      <c r="AA37" s="520">
        <v>132</v>
      </c>
      <c r="AB37" s="520">
        <v>59</v>
      </c>
      <c r="AC37" s="520">
        <v>99</v>
      </c>
      <c r="AD37" s="520">
        <v>50</v>
      </c>
      <c r="AE37" s="520">
        <v>603</v>
      </c>
      <c r="AF37" s="520">
        <v>258</v>
      </c>
      <c r="AG37" s="520">
        <v>0</v>
      </c>
      <c r="AH37" s="1410"/>
      <c r="AI37" s="520">
        <v>0</v>
      </c>
      <c r="AJ37" s="527"/>
      <c r="AK37" s="517" t="s">
        <v>9</v>
      </c>
      <c r="AL37" s="503">
        <v>313</v>
      </c>
      <c r="AM37" s="520">
        <v>65</v>
      </c>
      <c r="AN37" s="520">
        <v>64</v>
      </c>
      <c r="AO37" s="520">
        <v>64</v>
      </c>
      <c r="AP37" s="520">
        <v>63</v>
      </c>
      <c r="AQ37" s="520">
        <v>59</v>
      </c>
      <c r="AR37" s="520">
        <v>315</v>
      </c>
      <c r="AS37" s="520">
        <v>0</v>
      </c>
      <c r="AT37" s="520">
        <v>214</v>
      </c>
      <c r="AU37" s="520">
        <v>61</v>
      </c>
      <c r="AV37" s="520">
        <v>275</v>
      </c>
      <c r="AW37" s="520">
        <v>59</v>
      </c>
      <c r="AX37" s="527"/>
      <c r="AY37" s="517" t="s">
        <v>9</v>
      </c>
      <c r="AZ37" s="528">
        <v>313</v>
      </c>
      <c r="BA37" s="520">
        <v>259</v>
      </c>
      <c r="BB37" s="520">
        <v>191</v>
      </c>
      <c r="BC37" s="520">
        <v>0</v>
      </c>
      <c r="BD37" s="520">
        <v>0</v>
      </c>
      <c r="BE37" s="520">
        <v>20</v>
      </c>
      <c r="BF37" s="520">
        <v>49</v>
      </c>
      <c r="BG37" s="490">
        <f>+BB37/BA37</f>
        <v>0.73745173745173742</v>
      </c>
    </row>
    <row r="38" spans="1:59" s="490" customFormat="1" ht="12.9" customHeight="1">
      <c r="A38" s="517" t="s">
        <v>10</v>
      </c>
      <c r="B38" s="503">
        <v>312</v>
      </c>
      <c r="C38" s="520">
        <v>1905</v>
      </c>
      <c r="D38" s="520">
        <v>957</v>
      </c>
      <c r="E38" s="520">
        <v>1546</v>
      </c>
      <c r="F38" s="520">
        <v>735</v>
      </c>
      <c r="G38" s="520">
        <v>1515</v>
      </c>
      <c r="H38" s="520">
        <v>741</v>
      </c>
      <c r="I38" s="520">
        <v>1404</v>
      </c>
      <c r="J38" s="520">
        <v>712</v>
      </c>
      <c r="K38" s="520">
        <v>1128</v>
      </c>
      <c r="L38" s="520">
        <v>567</v>
      </c>
      <c r="M38" s="520">
        <v>7498</v>
      </c>
      <c r="N38" s="520">
        <v>3712</v>
      </c>
      <c r="O38" s="520">
        <v>458</v>
      </c>
      <c r="P38" s="1410"/>
      <c r="Q38" s="520">
        <v>225</v>
      </c>
      <c r="R38" s="527"/>
      <c r="S38" s="517" t="s">
        <v>10</v>
      </c>
      <c r="T38" s="503">
        <v>312</v>
      </c>
      <c r="U38" s="520">
        <v>94</v>
      </c>
      <c r="V38" s="520">
        <v>41</v>
      </c>
      <c r="W38" s="520">
        <v>93</v>
      </c>
      <c r="X38" s="520">
        <v>33</v>
      </c>
      <c r="Y38" s="520">
        <v>145</v>
      </c>
      <c r="Z38" s="520">
        <v>66</v>
      </c>
      <c r="AA38" s="520">
        <v>80</v>
      </c>
      <c r="AB38" s="520">
        <v>38</v>
      </c>
      <c r="AC38" s="520">
        <v>79</v>
      </c>
      <c r="AD38" s="520">
        <v>43</v>
      </c>
      <c r="AE38" s="520">
        <v>491</v>
      </c>
      <c r="AF38" s="520">
        <v>221</v>
      </c>
      <c r="AG38" s="520">
        <v>38</v>
      </c>
      <c r="AH38" s="1410"/>
      <c r="AI38" s="520">
        <v>14</v>
      </c>
      <c r="AJ38" s="527"/>
      <c r="AK38" s="517" t="s">
        <v>10</v>
      </c>
      <c r="AL38" s="503">
        <v>312</v>
      </c>
      <c r="AM38" s="520">
        <v>63</v>
      </c>
      <c r="AN38" s="520">
        <v>60</v>
      </c>
      <c r="AO38" s="520">
        <v>58</v>
      </c>
      <c r="AP38" s="520">
        <v>56</v>
      </c>
      <c r="AQ38" s="520">
        <v>53</v>
      </c>
      <c r="AR38" s="520">
        <v>290</v>
      </c>
      <c r="AS38" s="520">
        <v>14</v>
      </c>
      <c r="AT38" s="520">
        <v>186</v>
      </c>
      <c r="AU38" s="520">
        <v>51</v>
      </c>
      <c r="AV38" s="520">
        <v>237</v>
      </c>
      <c r="AW38" s="520">
        <v>64</v>
      </c>
      <c r="AX38" s="527"/>
      <c r="AY38" s="517" t="s">
        <v>10</v>
      </c>
      <c r="AZ38" s="528">
        <v>312</v>
      </c>
      <c r="BA38" s="520">
        <v>220</v>
      </c>
      <c r="BB38" s="520">
        <v>156</v>
      </c>
      <c r="BC38" s="520">
        <v>36</v>
      </c>
      <c r="BD38" s="520">
        <v>20</v>
      </c>
      <c r="BE38" s="520">
        <v>30</v>
      </c>
      <c r="BF38" s="520">
        <v>20</v>
      </c>
      <c r="BG38" s="490">
        <f t="shared" ref="BG38:BG41" si="4">+BB38/BA38</f>
        <v>0.70909090909090911</v>
      </c>
    </row>
    <row r="39" spans="1:59" s="490" customFormat="1" ht="12.9" customHeight="1">
      <c r="A39" s="517" t="s">
        <v>11</v>
      </c>
      <c r="B39" s="503">
        <v>316</v>
      </c>
      <c r="C39" s="520">
        <v>300</v>
      </c>
      <c r="D39" s="520">
        <v>159</v>
      </c>
      <c r="E39" s="520">
        <v>277</v>
      </c>
      <c r="F39" s="520">
        <v>128</v>
      </c>
      <c r="G39" s="520">
        <v>263</v>
      </c>
      <c r="H39" s="520">
        <v>124</v>
      </c>
      <c r="I39" s="520">
        <v>203</v>
      </c>
      <c r="J39" s="520">
        <v>105</v>
      </c>
      <c r="K39" s="520">
        <v>169</v>
      </c>
      <c r="L39" s="520">
        <v>93</v>
      </c>
      <c r="M39" s="520">
        <v>1212</v>
      </c>
      <c r="N39" s="520">
        <v>609</v>
      </c>
      <c r="O39" s="520">
        <v>0</v>
      </c>
      <c r="P39" s="1410"/>
      <c r="Q39" s="520">
        <v>0</v>
      </c>
      <c r="R39" s="527"/>
      <c r="S39" s="517" t="s">
        <v>11</v>
      </c>
      <c r="T39" s="503">
        <v>316</v>
      </c>
      <c r="U39" s="520">
        <v>6</v>
      </c>
      <c r="V39" s="520">
        <v>0</v>
      </c>
      <c r="W39" s="520">
        <v>19</v>
      </c>
      <c r="X39" s="520">
        <v>8</v>
      </c>
      <c r="Y39" s="520">
        <v>20</v>
      </c>
      <c r="Z39" s="520">
        <v>6</v>
      </c>
      <c r="AA39" s="520">
        <v>9</v>
      </c>
      <c r="AB39" s="520">
        <v>3</v>
      </c>
      <c r="AC39" s="520">
        <v>0</v>
      </c>
      <c r="AD39" s="520">
        <v>0</v>
      </c>
      <c r="AE39" s="520">
        <v>54</v>
      </c>
      <c r="AF39" s="520">
        <v>17</v>
      </c>
      <c r="AG39" s="520">
        <v>0</v>
      </c>
      <c r="AH39" s="1410"/>
      <c r="AI39" s="520">
        <v>0</v>
      </c>
      <c r="AJ39" s="527"/>
      <c r="AK39" s="517" t="s">
        <v>11</v>
      </c>
      <c r="AL39" s="503">
        <v>316</v>
      </c>
      <c r="AM39" s="520">
        <v>9</v>
      </c>
      <c r="AN39" s="520">
        <v>8</v>
      </c>
      <c r="AO39" s="520">
        <v>8</v>
      </c>
      <c r="AP39" s="520">
        <v>7</v>
      </c>
      <c r="AQ39" s="520">
        <v>7</v>
      </c>
      <c r="AR39" s="520">
        <v>39</v>
      </c>
      <c r="AS39" s="520">
        <v>0</v>
      </c>
      <c r="AT39" s="520">
        <v>35</v>
      </c>
      <c r="AU39" s="520">
        <v>1</v>
      </c>
      <c r="AV39" s="520">
        <v>36</v>
      </c>
      <c r="AW39" s="520">
        <v>7</v>
      </c>
      <c r="AX39" s="527"/>
      <c r="AY39" s="517" t="s">
        <v>11</v>
      </c>
      <c r="AZ39" s="528">
        <v>316</v>
      </c>
      <c r="BA39" s="520">
        <v>34</v>
      </c>
      <c r="BB39" s="520">
        <v>24</v>
      </c>
      <c r="BC39" s="520">
        <v>0</v>
      </c>
      <c r="BD39" s="520">
        <v>0</v>
      </c>
      <c r="BE39" s="520">
        <v>2</v>
      </c>
      <c r="BF39" s="520">
        <v>2</v>
      </c>
      <c r="BG39" s="490">
        <f t="shared" si="4"/>
        <v>0.70588235294117652</v>
      </c>
    </row>
    <row r="40" spans="1:59" s="490" customFormat="1" ht="12.9" customHeight="1">
      <c r="A40" s="517" t="s">
        <v>12</v>
      </c>
      <c r="B40" s="503">
        <v>317</v>
      </c>
      <c r="C40" s="520">
        <v>66</v>
      </c>
      <c r="D40" s="520">
        <v>31</v>
      </c>
      <c r="E40" s="520">
        <v>72</v>
      </c>
      <c r="F40" s="520">
        <v>32</v>
      </c>
      <c r="G40" s="520">
        <v>39</v>
      </c>
      <c r="H40" s="520">
        <v>20</v>
      </c>
      <c r="I40" s="520">
        <v>50</v>
      </c>
      <c r="J40" s="520">
        <v>19</v>
      </c>
      <c r="K40" s="520">
        <v>47</v>
      </c>
      <c r="L40" s="520">
        <v>23</v>
      </c>
      <c r="M40" s="520">
        <v>274</v>
      </c>
      <c r="N40" s="520">
        <v>125</v>
      </c>
      <c r="O40" s="520">
        <v>0</v>
      </c>
      <c r="P40" s="1410"/>
      <c r="Q40" s="520">
        <v>0</v>
      </c>
      <c r="R40" s="527"/>
      <c r="S40" s="517" t="s">
        <v>12</v>
      </c>
      <c r="T40" s="503">
        <v>317</v>
      </c>
      <c r="U40" s="520">
        <v>11</v>
      </c>
      <c r="V40" s="520">
        <v>3</v>
      </c>
      <c r="W40" s="520">
        <v>25</v>
      </c>
      <c r="X40" s="520">
        <v>9</v>
      </c>
      <c r="Y40" s="520">
        <v>0</v>
      </c>
      <c r="Z40" s="520">
        <v>0</v>
      </c>
      <c r="AA40" s="520">
        <v>3</v>
      </c>
      <c r="AB40" s="520">
        <v>2</v>
      </c>
      <c r="AC40" s="520">
        <v>4</v>
      </c>
      <c r="AD40" s="520">
        <v>2</v>
      </c>
      <c r="AE40" s="520">
        <v>43</v>
      </c>
      <c r="AF40" s="520">
        <v>16</v>
      </c>
      <c r="AG40" s="520">
        <v>0</v>
      </c>
      <c r="AH40" s="1410"/>
      <c r="AI40" s="520">
        <v>0</v>
      </c>
      <c r="AJ40" s="527"/>
      <c r="AK40" s="517" t="s">
        <v>12</v>
      </c>
      <c r="AL40" s="503">
        <v>317</v>
      </c>
      <c r="AM40" s="520">
        <v>2</v>
      </c>
      <c r="AN40" s="520">
        <v>2</v>
      </c>
      <c r="AO40" s="520">
        <v>2</v>
      </c>
      <c r="AP40" s="520">
        <v>2</v>
      </c>
      <c r="AQ40" s="520">
        <v>2</v>
      </c>
      <c r="AR40" s="520">
        <v>10</v>
      </c>
      <c r="AS40" s="520">
        <v>0</v>
      </c>
      <c r="AT40" s="520">
        <v>7</v>
      </c>
      <c r="AU40" s="520">
        <v>0</v>
      </c>
      <c r="AV40" s="520">
        <v>7</v>
      </c>
      <c r="AW40" s="520">
        <v>2</v>
      </c>
      <c r="AX40" s="527"/>
      <c r="AY40" s="517" t="s">
        <v>12</v>
      </c>
      <c r="AZ40" s="528">
        <v>317</v>
      </c>
      <c r="BA40" s="520">
        <v>7</v>
      </c>
      <c r="BB40" s="520">
        <v>4</v>
      </c>
      <c r="BC40" s="520">
        <v>0</v>
      </c>
      <c r="BD40" s="520">
        <v>0</v>
      </c>
      <c r="BE40" s="520">
        <v>0</v>
      </c>
      <c r="BF40" s="520">
        <v>0</v>
      </c>
      <c r="BG40" s="490">
        <f t="shared" si="4"/>
        <v>0.5714285714285714</v>
      </c>
    </row>
    <row r="41" spans="1:59" s="490" customFormat="1" ht="12.9" customHeight="1">
      <c r="A41" s="517" t="s">
        <v>13</v>
      </c>
      <c r="B41" s="503">
        <v>314</v>
      </c>
      <c r="C41" s="520">
        <v>1555</v>
      </c>
      <c r="D41" s="520">
        <v>785</v>
      </c>
      <c r="E41" s="520">
        <v>1347</v>
      </c>
      <c r="F41" s="520">
        <v>652</v>
      </c>
      <c r="G41" s="520">
        <v>1280</v>
      </c>
      <c r="H41" s="520">
        <v>648</v>
      </c>
      <c r="I41" s="520">
        <v>1093</v>
      </c>
      <c r="J41" s="520">
        <v>570</v>
      </c>
      <c r="K41" s="520">
        <v>996</v>
      </c>
      <c r="L41" s="520">
        <v>505</v>
      </c>
      <c r="M41" s="520">
        <v>6271</v>
      </c>
      <c r="N41" s="520">
        <v>3160</v>
      </c>
      <c r="O41" s="520">
        <v>96</v>
      </c>
      <c r="P41" s="1410"/>
      <c r="Q41" s="520">
        <v>51</v>
      </c>
      <c r="R41" s="527"/>
      <c r="S41" s="517" t="s">
        <v>13</v>
      </c>
      <c r="T41" s="503">
        <v>314</v>
      </c>
      <c r="U41" s="520">
        <v>60</v>
      </c>
      <c r="V41" s="520">
        <v>19</v>
      </c>
      <c r="W41" s="520">
        <v>163</v>
      </c>
      <c r="X41" s="520">
        <v>75</v>
      </c>
      <c r="Y41" s="520">
        <v>149</v>
      </c>
      <c r="Z41" s="520">
        <v>75</v>
      </c>
      <c r="AA41" s="520">
        <v>49</v>
      </c>
      <c r="AB41" s="520">
        <v>22</v>
      </c>
      <c r="AC41" s="520">
        <v>71</v>
      </c>
      <c r="AD41" s="520">
        <v>36</v>
      </c>
      <c r="AE41" s="520">
        <v>492</v>
      </c>
      <c r="AF41" s="520">
        <v>227</v>
      </c>
      <c r="AG41" s="520">
        <v>0</v>
      </c>
      <c r="AH41" s="1410"/>
      <c r="AI41" s="520">
        <v>0</v>
      </c>
      <c r="AJ41" s="527"/>
      <c r="AK41" s="517" t="s">
        <v>13</v>
      </c>
      <c r="AL41" s="503">
        <v>314</v>
      </c>
      <c r="AM41" s="520">
        <v>53</v>
      </c>
      <c r="AN41" s="520">
        <v>50</v>
      </c>
      <c r="AO41" s="520">
        <v>48</v>
      </c>
      <c r="AP41" s="520">
        <v>47</v>
      </c>
      <c r="AQ41" s="520">
        <v>46</v>
      </c>
      <c r="AR41" s="520">
        <v>244</v>
      </c>
      <c r="AS41" s="520">
        <v>4</v>
      </c>
      <c r="AT41" s="520">
        <v>178</v>
      </c>
      <c r="AU41" s="520">
        <v>26</v>
      </c>
      <c r="AV41" s="520">
        <v>204</v>
      </c>
      <c r="AW41" s="520">
        <v>47</v>
      </c>
      <c r="AX41" s="527"/>
      <c r="AY41" s="517" t="s">
        <v>13</v>
      </c>
      <c r="AZ41" s="528">
        <v>314</v>
      </c>
      <c r="BA41" s="520">
        <v>185</v>
      </c>
      <c r="BB41" s="520">
        <v>153</v>
      </c>
      <c r="BC41" s="520">
        <v>7</v>
      </c>
      <c r="BD41" s="520">
        <v>4</v>
      </c>
      <c r="BE41" s="520">
        <v>11</v>
      </c>
      <c r="BF41" s="520">
        <v>27</v>
      </c>
      <c r="BG41" s="490">
        <f t="shared" si="4"/>
        <v>0.82702702702702702</v>
      </c>
    </row>
    <row r="42" spans="1:59" s="490" customFormat="1" ht="12.9" customHeight="1">
      <c r="A42" s="529" t="s">
        <v>14</v>
      </c>
      <c r="B42" s="503"/>
      <c r="C42" s="520"/>
      <c r="D42" s="520"/>
      <c r="E42" s="520"/>
      <c r="F42" s="520"/>
      <c r="G42" s="520"/>
      <c r="H42" s="520"/>
      <c r="I42" s="520"/>
      <c r="J42" s="520"/>
      <c r="K42" s="520"/>
      <c r="L42" s="520"/>
      <c r="M42" s="520"/>
      <c r="N42" s="520"/>
      <c r="O42" s="520"/>
      <c r="P42" s="1410"/>
      <c r="Q42" s="520"/>
      <c r="R42" s="527"/>
      <c r="S42" s="529" t="s">
        <v>14</v>
      </c>
      <c r="T42" s="503"/>
      <c r="U42" s="520"/>
      <c r="V42" s="520"/>
      <c r="W42" s="520"/>
      <c r="X42" s="520"/>
      <c r="Y42" s="520"/>
      <c r="Z42" s="520"/>
      <c r="AA42" s="520"/>
      <c r="AB42" s="520"/>
      <c r="AC42" s="520"/>
      <c r="AD42" s="520"/>
      <c r="AE42" s="520"/>
      <c r="AF42" s="520"/>
      <c r="AG42" s="520"/>
      <c r="AH42" s="1410"/>
      <c r="AI42" s="520"/>
      <c r="AJ42" s="527"/>
      <c r="AK42" s="529" t="s">
        <v>14</v>
      </c>
      <c r="AL42" s="503"/>
      <c r="AM42" s="520"/>
      <c r="AN42" s="520"/>
      <c r="AO42" s="520"/>
      <c r="AP42" s="520"/>
      <c r="AQ42" s="520"/>
      <c r="AR42" s="520"/>
      <c r="AS42" s="520"/>
      <c r="AT42" s="520"/>
      <c r="AU42" s="520"/>
      <c r="AV42" s="520"/>
      <c r="AW42" s="520"/>
      <c r="AX42" s="527"/>
      <c r="AY42" s="529" t="s">
        <v>14</v>
      </c>
      <c r="AZ42" s="528"/>
      <c r="BA42" s="520"/>
      <c r="BB42" s="520"/>
      <c r="BC42" s="520"/>
      <c r="BD42" s="520"/>
      <c r="BE42" s="520"/>
      <c r="BF42" s="520"/>
    </row>
    <row r="43" spans="1:59" s="490" customFormat="1" ht="12.9" customHeight="1">
      <c r="A43" s="517" t="s">
        <v>15</v>
      </c>
      <c r="B43" s="503">
        <v>202</v>
      </c>
      <c r="C43" s="520">
        <v>1745</v>
      </c>
      <c r="D43" s="520">
        <v>832</v>
      </c>
      <c r="E43" s="520">
        <v>1316</v>
      </c>
      <c r="F43" s="520">
        <v>621</v>
      </c>
      <c r="G43" s="520">
        <v>1112</v>
      </c>
      <c r="H43" s="520">
        <v>555</v>
      </c>
      <c r="I43" s="520">
        <v>814</v>
      </c>
      <c r="J43" s="520">
        <v>396</v>
      </c>
      <c r="K43" s="520">
        <v>584</v>
      </c>
      <c r="L43" s="520">
        <v>284</v>
      </c>
      <c r="M43" s="520">
        <v>5571</v>
      </c>
      <c r="N43" s="520">
        <v>2688</v>
      </c>
      <c r="O43" s="520">
        <v>0</v>
      </c>
      <c r="P43" s="1410"/>
      <c r="Q43" s="520">
        <v>0</v>
      </c>
      <c r="R43" s="527"/>
      <c r="S43" s="517" t="s">
        <v>15</v>
      </c>
      <c r="T43" s="503">
        <v>202</v>
      </c>
      <c r="U43" s="520">
        <v>216</v>
      </c>
      <c r="V43" s="520">
        <v>97</v>
      </c>
      <c r="W43" s="520">
        <v>263</v>
      </c>
      <c r="X43" s="520">
        <v>127</v>
      </c>
      <c r="Y43" s="520">
        <v>180</v>
      </c>
      <c r="Z43" s="520">
        <v>80</v>
      </c>
      <c r="AA43" s="520">
        <v>108</v>
      </c>
      <c r="AB43" s="520">
        <v>49</v>
      </c>
      <c r="AC43" s="520">
        <v>85</v>
      </c>
      <c r="AD43" s="520">
        <v>52</v>
      </c>
      <c r="AE43" s="520">
        <v>852</v>
      </c>
      <c r="AF43" s="520">
        <v>405</v>
      </c>
      <c r="AG43" s="520">
        <v>0</v>
      </c>
      <c r="AH43" s="1410"/>
      <c r="AI43" s="520">
        <v>0</v>
      </c>
      <c r="AJ43" s="527"/>
      <c r="AK43" s="517" t="s">
        <v>15</v>
      </c>
      <c r="AL43" s="503">
        <v>202</v>
      </c>
      <c r="AM43" s="520">
        <v>44</v>
      </c>
      <c r="AN43" s="520">
        <v>44</v>
      </c>
      <c r="AO43" s="520">
        <v>44</v>
      </c>
      <c r="AP43" s="520">
        <v>37</v>
      </c>
      <c r="AQ43" s="520">
        <v>34</v>
      </c>
      <c r="AR43" s="520">
        <v>203</v>
      </c>
      <c r="AS43" s="520">
        <v>0</v>
      </c>
      <c r="AT43" s="520">
        <v>109</v>
      </c>
      <c r="AU43" s="520">
        <v>13</v>
      </c>
      <c r="AV43" s="520">
        <v>122</v>
      </c>
      <c r="AW43" s="520">
        <v>41</v>
      </c>
      <c r="AX43" s="527"/>
      <c r="AY43" s="517" t="s">
        <v>15</v>
      </c>
      <c r="AZ43" s="528">
        <v>202</v>
      </c>
      <c r="BA43" s="520">
        <v>109</v>
      </c>
      <c r="BB43" s="520">
        <v>47</v>
      </c>
      <c r="BC43" s="520">
        <v>0</v>
      </c>
      <c r="BD43" s="520">
        <v>0</v>
      </c>
      <c r="BE43" s="520">
        <v>3</v>
      </c>
      <c r="BF43" s="520">
        <v>0</v>
      </c>
    </row>
    <row r="44" spans="1:59" s="490" customFormat="1" ht="12.9" customHeight="1">
      <c r="A44" s="517" t="s">
        <v>16</v>
      </c>
      <c r="B44" s="503">
        <v>203</v>
      </c>
      <c r="C44" s="520">
        <v>2024</v>
      </c>
      <c r="D44" s="520">
        <v>1000</v>
      </c>
      <c r="E44" s="520">
        <v>1599</v>
      </c>
      <c r="F44" s="520">
        <v>761</v>
      </c>
      <c r="G44" s="520">
        <v>1394</v>
      </c>
      <c r="H44" s="520">
        <v>683</v>
      </c>
      <c r="I44" s="520">
        <v>1179</v>
      </c>
      <c r="J44" s="520">
        <v>596</v>
      </c>
      <c r="K44" s="520">
        <v>878</v>
      </c>
      <c r="L44" s="520">
        <v>452</v>
      </c>
      <c r="M44" s="520">
        <v>7074</v>
      </c>
      <c r="N44" s="520">
        <v>3492</v>
      </c>
      <c r="O44" s="520">
        <v>279</v>
      </c>
      <c r="P44" s="1410"/>
      <c r="Q44" s="520">
        <v>139</v>
      </c>
      <c r="R44" s="527"/>
      <c r="S44" s="517" t="s">
        <v>16</v>
      </c>
      <c r="T44" s="503">
        <v>203</v>
      </c>
      <c r="U44" s="520">
        <v>283</v>
      </c>
      <c r="V44" s="520">
        <v>137</v>
      </c>
      <c r="W44" s="520">
        <v>228</v>
      </c>
      <c r="X44" s="520">
        <v>112</v>
      </c>
      <c r="Y44" s="520">
        <v>173</v>
      </c>
      <c r="Z44" s="520">
        <v>81</v>
      </c>
      <c r="AA44" s="520">
        <v>136</v>
      </c>
      <c r="AB44" s="520">
        <v>63</v>
      </c>
      <c r="AC44" s="520">
        <v>102</v>
      </c>
      <c r="AD44" s="520">
        <v>56</v>
      </c>
      <c r="AE44" s="520">
        <v>922</v>
      </c>
      <c r="AF44" s="520">
        <v>449</v>
      </c>
      <c r="AG44" s="520">
        <v>6</v>
      </c>
      <c r="AH44" s="1410"/>
      <c r="AI44" s="520">
        <v>1</v>
      </c>
      <c r="AJ44" s="527"/>
      <c r="AK44" s="517" t="s">
        <v>16</v>
      </c>
      <c r="AL44" s="503">
        <v>203</v>
      </c>
      <c r="AM44" s="520">
        <v>72</v>
      </c>
      <c r="AN44" s="520">
        <v>68</v>
      </c>
      <c r="AO44" s="520">
        <v>66</v>
      </c>
      <c r="AP44" s="520">
        <v>58</v>
      </c>
      <c r="AQ44" s="520">
        <v>49</v>
      </c>
      <c r="AR44" s="520">
        <v>313</v>
      </c>
      <c r="AS44" s="520">
        <v>7</v>
      </c>
      <c r="AT44" s="520">
        <v>169</v>
      </c>
      <c r="AU44" s="520">
        <v>14</v>
      </c>
      <c r="AV44" s="520">
        <v>183</v>
      </c>
      <c r="AW44" s="520">
        <v>66</v>
      </c>
      <c r="AX44" s="527"/>
      <c r="AY44" s="517" t="s">
        <v>16</v>
      </c>
      <c r="AZ44" s="528">
        <v>203</v>
      </c>
      <c r="BA44" s="520">
        <v>170</v>
      </c>
      <c r="BB44" s="520">
        <v>101</v>
      </c>
      <c r="BC44" s="520">
        <v>20</v>
      </c>
      <c r="BD44" s="520">
        <v>12</v>
      </c>
      <c r="BE44" s="520">
        <v>3</v>
      </c>
      <c r="BF44" s="520">
        <v>12</v>
      </c>
    </row>
    <row r="45" spans="1:59" s="490" customFormat="1" ht="12.9" customHeight="1">
      <c r="A45" s="517" t="s">
        <v>17</v>
      </c>
      <c r="B45" s="503">
        <v>204</v>
      </c>
      <c r="C45" s="520">
        <v>1442</v>
      </c>
      <c r="D45" s="520">
        <v>669</v>
      </c>
      <c r="E45" s="520">
        <v>1081</v>
      </c>
      <c r="F45" s="520">
        <v>521</v>
      </c>
      <c r="G45" s="520">
        <v>1171</v>
      </c>
      <c r="H45" s="520">
        <v>567</v>
      </c>
      <c r="I45" s="520">
        <v>908</v>
      </c>
      <c r="J45" s="520">
        <v>433</v>
      </c>
      <c r="K45" s="520">
        <v>790</v>
      </c>
      <c r="L45" s="520">
        <v>396</v>
      </c>
      <c r="M45" s="520">
        <v>5392</v>
      </c>
      <c r="N45" s="520">
        <v>2586</v>
      </c>
      <c r="O45" s="520">
        <v>163</v>
      </c>
      <c r="P45" s="1410"/>
      <c r="Q45" s="520">
        <v>85</v>
      </c>
      <c r="R45" s="527"/>
      <c r="S45" s="517" t="s">
        <v>17</v>
      </c>
      <c r="T45" s="503">
        <v>204</v>
      </c>
      <c r="U45" s="520">
        <v>245</v>
      </c>
      <c r="V45" s="520">
        <v>99</v>
      </c>
      <c r="W45" s="520">
        <v>216</v>
      </c>
      <c r="X45" s="520">
        <v>96</v>
      </c>
      <c r="Y45" s="520">
        <v>207</v>
      </c>
      <c r="Z45" s="520">
        <v>92</v>
      </c>
      <c r="AA45" s="520">
        <v>121</v>
      </c>
      <c r="AB45" s="520">
        <v>60</v>
      </c>
      <c r="AC45" s="520">
        <v>81</v>
      </c>
      <c r="AD45" s="520">
        <v>39</v>
      </c>
      <c r="AE45" s="520">
        <v>870</v>
      </c>
      <c r="AF45" s="520">
        <v>386</v>
      </c>
      <c r="AG45" s="520">
        <v>3</v>
      </c>
      <c r="AH45" s="1410"/>
      <c r="AI45" s="520">
        <v>2</v>
      </c>
      <c r="AJ45" s="527"/>
      <c r="AK45" s="517" t="s">
        <v>17</v>
      </c>
      <c r="AL45" s="503">
        <v>204</v>
      </c>
      <c r="AM45" s="520">
        <v>61</v>
      </c>
      <c r="AN45" s="520">
        <v>59</v>
      </c>
      <c r="AO45" s="520">
        <v>59</v>
      </c>
      <c r="AP45" s="520">
        <v>58</v>
      </c>
      <c r="AQ45" s="520">
        <v>56</v>
      </c>
      <c r="AR45" s="520">
        <v>293</v>
      </c>
      <c r="AS45" s="520">
        <v>6</v>
      </c>
      <c r="AT45" s="520">
        <v>171</v>
      </c>
      <c r="AU45" s="520">
        <v>23</v>
      </c>
      <c r="AV45" s="520">
        <v>194</v>
      </c>
      <c r="AW45" s="520">
        <v>58</v>
      </c>
      <c r="AX45" s="527"/>
      <c r="AY45" s="517" t="s">
        <v>17</v>
      </c>
      <c r="AZ45" s="528">
        <v>204</v>
      </c>
      <c r="BA45" s="520">
        <v>165</v>
      </c>
      <c r="BB45" s="520">
        <v>92</v>
      </c>
      <c r="BC45" s="520">
        <v>20</v>
      </c>
      <c r="BD45" s="520">
        <v>14</v>
      </c>
      <c r="BE45" s="520">
        <v>1</v>
      </c>
      <c r="BF45" s="520">
        <v>3</v>
      </c>
    </row>
    <row r="46" spans="1:59" s="490" customFormat="1" ht="12.9" customHeight="1">
      <c r="A46" s="517" t="s">
        <v>18</v>
      </c>
      <c r="B46" s="503">
        <v>223</v>
      </c>
      <c r="C46" s="520">
        <v>604</v>
      </c>
      <c r="D46" s="520">
        <v>303</v>
      </c>
      <c r="E46" s="520">
        <v>445</v>
      </c>
      <c r="F46" s="520">
        <v>219</v>
      </c>
      <c r="G46" s="520">
        <v>343</v>
      </c>
      <c r="H46" s="520">
        <v>178</v>
      </c>
      <c r="I46" s="520">
        <v>213</v>
      </c>
      <c r="J46" s="520">
        <v>97</v>
      </c>
      <c r="K46" s="520">
        <v>158</v>
      </c>
      <c r="L46" s="520">
        <v>81</v>
      </c>
      <c r="M46" s="520">
        <v>1763</v>
      </c>
      <c r="N46" s="520">
        <v>878</v>
      </c>
      <c r="O46" s="520">
        <v>0</v>
      </c>
      <c r="P46" s="1410"/>
      <c r="Q46" s="520">
        <v>0</v>
      </c>
      <c r="R46" s="527"/>
      <c r="S46" s="517" t="s">
        <v>18</v>
      </c>
      <c r="T46" s="503">
        <v>223</v>
      </c>
      <c r="U46" s="520">
        <v>18</v>
      </c>
      <c r="V46" s="520">
        <v>8</v>
      </c>
      <c r="W46" s="520">
        <v>72</v>
      </c>
      <c r="X46" s="520">
        <v>35</v>
      </c>
      <c r="Y46" s="520">
        <v>55</v>
      </c>
      <c r="Z46" s="520">
        <v>29</v>
      </c>
      <c r="AA46" s="520">
        <v>17</v>
      </c>
      <c r="AB46" s="520">
        <v>2</v>
      </c>
      <c r="AC46" s="520">
        <v>18</v>
      </c>
      <c r="AD46" s="520">
        <v>7</v>
      </c>
      <c r="AE46" s="520">
        <v>180</v>
      </c>
      <c r="AF46" s="520">
        <v>81</v>
      </c>
      <c r="AG46" s="520">
        <v>0</v>
      </c>
      <c r="AH46" s="1410"/>
      <c r="AI46" s="520">
        <v>0</v>
      </c>
      <c r="AJ46" s="527"/>
      <c r="AK46" s="517" t="s">
        <v>18</v>
      </c>
      <c r="AL46" s="503">
        <v>223</v>
      </c>
      <c r="AM46" s="520">
        <v>25</v>
      </c>
      <c r="AN46" s="520">
        <v>23</v>
      </c>
      <c r="AO46" s="520">
        <v>22</v>
      </c>
      <c r="AP46" s="520">
        <v>14</v>
      </c>
      <c r="AQ46" s="520">
        <v>12</v>
      </c>
      <c r="AR46" s="520">
        <v>96</v>
      </c>
      <c r="AS46" s="520">
        <v>0</v>
      </c>
      <c r="AT46" s="520">
        <v>50</v>
      </c>
      <c r="AU46" s="520">
        <v>3</v>
      </c>
      <c r="AV46" s="520">
        <v>53</v>
      </c>
      <c r="AW46" s="520">
        <v>25</v>
      </c>
      <c r="AX46" s="527"/>
      <c r="AY46" s="517" t="s">
        <v>18</v>
      </c>
      <c r="AZ46" s="528">
        <v>223</v>
      </c>
      <c r="BA46" s="520">
        <v>46</v>
      </c>
      <c r="BB46" s="520">
        <v>29</v>
      </c>
      <c r="BC46" s="520">
        <v>0</v>
      </c>
      <c r="BD46" s="520">
        <v>0</v>
      </c>
      <c r="BE46" s="520">
        <v>10</v>
      </c>
      <c r="BF46" s="520">
        <v>1</v>
      </c>
    </row>
    <row r="47" spans="1:59" s="490" customFormat="1" ht="12.9" customHeight="1">
      <c r="A47" s="529" t="s">
        <v>19</v>
      </c>
      <c r="B47" s="503"/>
      <c r="C47" s="520"/>
      <c r="D47" s="520"/>
      <c r="E47" s="520"/>
      <c r="F47" s="520"/>
      <c r="G47" s="520"/>
      <c r="H47" s="520"/>
      <c r="I47" s="520"/>
      <c r="J47" s="520"/>
      <c r="K47" s="520"/>
      <c r="L47" s="520"/>
      <c r="M47" s="520"/>
      <c r="N47" s="520"/>
      <c r="O47" s="520"/>
      <c r="P47" s="1410"/>
      <c r="Q47" s="520"/>
      <c r="R47" s="527"/>
      <c r="S47" s="529" t="s">
        <v>19</v>
      </c>
      <c r="T47" s="503"/>
      <c r="U47" s="520"/>
      <c r="V47" s="520"/>
      <c r="W47" s="520"/>
      <c r="X47" s="520"/>
      <c r="Y47" s="520"/>
      <c r="Z47" s="520"/>
      <c r="AA47" s="520"/>
      <c r="AB47" s="520"/>
      <c r="AC47" s="520"/>
      <c r="AD47" s="520"/>
      <c r="AE47" s="520"/>
      <c r="AF47" s="520"/>
      <c r="AG47" s="520"/>
      <c r="AH47" s="1410"/>
      <c r="AI47" s="520"/>
      <c r="AJ47" s="527"/>
      <c r="AK47" s="529" t="s">
        <v>19</v>
      </c>
      <c r="AL47" s="503"/>
      <c r="AM47" s="520"/>
      <c r="AN47" s="520"/>
      <c r="AO47" s="520"/>
      <c r="AP47" s="520"/>
      <c r="AQ47" s="520"/>
      <c r="AR47" s="520"/>
      <c r="AS47" s="520"/>
      <c r="AT47" s="520"/>
      <c r="AU47" s="520"/>
      <c r="AV47" s="520"/>
      <c r="AW47" s="520"/>
      <c r="AX47" s="527"/>
      <c r="AY47" s="529" t="s">
        <v>19</v>
      </c>
      <c r="AZ47" s="528"/>
      <c r="BA47" s="520"/>
      <c r="BB47" s="520"/>
      <c r="BC47" s="520"/>
      <c r="BD47" s="520"/>
      <c r="BE47" s="520"/>
      <c r="BF47" s="520"/>
    </row>
    <row r="48" spans="1:59" s="490" customFormat="1" ht="12.9" customHeight="1">
      <c r="A48" s="517" t="s">
        <v>20</v>
      </c>
      <c r="B48" s="503">
        <v>103</v>
      </c>
      <c r="C48" s="520">
        <v>6457</v>
      </c>
      <c r="D48" s="520">
        <v>3147</v>
      </c>
      <c r="E48" s="520">
        <v>5466</v>
      </c>
      <c r="F48" s="520">
        <v>2671</v>
      </c>
      <c r="G48" s="520">
        <v>5151</v>
      </c>
      <c r="H48" s="520">
        <v>2541</v>
      </c>
      <c r="I48" s="520">
        <v>4556</v>
      </c>
      <c r="J48" s="520">
        <v>2264</v>
      </c>
      <c r="K48" s="520">
        <v>4011</v>
      </c>
      <c r="L48" s="520">
        <v>1928</v>
      </c>
      <c r="M48" s="520">
        <v>25641</v>
      </c>
      <c r="N48" s="520">
        <v>12551</v>
      </c>
      <c r="O48" s="520">
        <v>0</v>
      </c>
      <c r="P48" s="1410"/>
      <c r="Q48" s="520">
        <v>0</v>
      </c>
      <c r="R48" s="527"/>
      <c r="S48" s="517"/>
      <c r="T48" s="503">
        <v>103</v>
      </c>
      <c r="U48" s="520">
        <v>332</v>
      </c>
      <c r="V48" s="520">
        <v>141</v>
      </c>
      <c r="W48" s="520">
        <v>388</v>
      </c>
      <c r="X48" s="520">
        <v>171</v>
      </c>
      <c r="Y48" s="520">
        <v>433</v>
      </c>
      <c r="Z48" s="520">
        <v>169</v>
      </c>
      <c r="AA48" s="520">
        <v>308</v>
      </c>
      <c r="AB48" s="520">
        <v>124</v>
      </c>
      <c r="AC48" s="520">
        <v>341</v>
      </c>
      <c r="AD48" s="520">
        <v>170</v>
      </c>
      <c r="AE48" s="520">
        <v>1802</v>
      </c>
      <c r="AF48" s="520">
        <v>775</v>
      </c>
      <c r="AG48" s="520">
        <v>0</v>
      </c>
      <c r="AH48" s="1410"/>
      <c r="AI48" s="520">
        <v>0</v>
      </c>
      <c r="AJ48" s="527"/>
      <c r="AK48" s="517" t="s">
        <v>20</v>
      </c>
      <c r="AL48" s="503">
        <v>103</v>
      </c>
      <c r="AM48" s="520">
        <v>247</v>
      </c>
      <c r="AN48" s="520">
        <v>237</v>
      </c>
      <c r="AO48" s="520">
        <v>233</v>
      </c>
      <c r="AP48" s="520">
        <v>221</v>
      </c>
      <c r="AQ48" s="520">
        <v>205</v>
      </c>
      <c r="AR48" s="520">
        <v>1143</v>
      </c>
      <c r="AS48" s="520">
        <v>0</v>
      </c>
      <c r="AT48" s="520">
        <v>898</v>
      </c>
      <c r="AU48" s="520">
        <v>30</v>
      </c>
      <c r="AV48" s="520">
        <v>928</v>
      </c>
      <c r="AW48" s="520">
        <v>227</v>
      </c>
      <c r="AX48" s="527"/>
      <c r="AY48" s="517" t="s">
        <v>20</v>
      </c>
      <c r="AZ48" s="528">
        <v>103</v>
      </c>
      <c r="BA48" s="520">
        <v>884</v>
      </c>
      <c r="BB48" s="520">
        <v>721</v>
      </c>
      <c r="BC48" s="520">
        <v>0</v>
      </c>
      <c r="BD48" s="520">
        <v>0</v>
      </c>
      <c r="BE48" s="520">
        <v>114</v>
      </c>
      <c r="BF48" s="520">
        <v>278</v>
      </c>
    </row>
    <row r="49" spans="1:58" s="490" customFormat="1" ht="12.9" customHeight="1">
      <c r="A49" s="517" t="s">
        <v>21</v>
      </c>
      <c r="B49" s="503">
        <v>115</v>
      </c>
      <c r="C49" s="520">
        <v>3266</v>
      </c>
      <c r="D49" s="520">
        <v>1534</v>
      </c>
      <c r="E49" s="520">
        <v>2932</v>
      </c>
      <c r="F49" s="520">
        <v>1413</v>
      </c>
      <c r="G49" s="520">
        <v>3020</v>
      </c>
      <c r="H49" s="520">
        <v>1432</v>
      </c>
      <c r="I49" s="520">
        <v>2812</v>
      </c>
      <c r="J49" s="520">
        <v>1378</v>
      </c>
      <c r="K49" s="520">
        <v>1942</v>
      </c>
      <c r="L49" s="520">
        <v>972</v>
      </c>
      <c r="M49" s="520">
        <v>13972</v>
      </c>
      <c r="N49" s="520">
        <v>6729</v>
      </c>
      <c r="O49" s="520">
        <v>0</v>
      </c>
      <c r="P49" s="1410"/>
      <c r="Q49" s="520">
        <v>0</v>
      </c>
      <c r="R49" s="527"/>
      <c r="S49" s="517" t="s">
        <v>21</v>
      </c>
      <c r="T49" s="503">
        <v>115</v>
      </c>
      <c r="U49" s="520">
        <v>256</v>
      </c>
      <c r="V49" s="520">
        <v>114</v>
      </c>
      <c r="W49" s="520">
        <v>420</v>
      </c>
      <c r="X49" s="520">
        <v>170</v>
      </c>
      <c r="Y49" s="520">
        <v>546</v>
      </c>
      <c r="Z49" s="520">
        <v>214</v>
      </c>
      <c r="AA49" s="520">
        <v>214</v>
      </c>
      <c r="AB49" s="520">
        <v>98</v>
      </c>
      <c r="AC49" s="520">
        <v>188</v>
      </c>
      <c r="AD49" s="520">
        <v>99</v>
      </c>
      <c r="AE49" s="520">
        <v>1624</v>
      </c>
      <c r="AF49" s="520">
        <v>695</v>
      </c>
      <c r="AG49" s="520">
        <v>0</v>
      </c>
      <c r="AH49" s="1410"/>
      <c r="AI49" s="520">
        <v>0</v>
      </c>
      <c r="AJ49" s="527"/>
      <c r="AK49" s="517" t="s">
        <v>21</v>
      </c>
      <c r="AL49" s="503">
        <v>115</v>
      </c>
      <c r="AM49" s="520">
        <v>120</v>
      </c>
      <c r="AN49" s="520">
        <v>123</v>
      </c>
      <c r="AO49" s="520">
        <v>120</v>
      </c>
      <c r="AP49" s="520">
        <v>119</v>
      </c>
      <c r="AQ49" s="520">
        <v>112</v>
      </c>
      <c r="AR49" s="520">
        <v>594</v>
      </c>
      <c r="AS49" s="520">
        <v>0</v>
      </c>
      <c r="AT49" s="520">
        <v>361</v>
      </c>
      <c r="AU49" s="520">
        <v>26</v>
      </c>
      <c r="AV49" s="520">
        <v>387</v>
      </c>
      <c r="AW49" s="520">
        <v>116</v>
      </c>
      <c r="AX49" s="527"/>
      <c r="AY49" s="517" t="s">
        <v>21</v>
      </c>
      <c r="AZ49" s="528">
        <v>115</v>
      </c>
      <c r="BA49" s="520">
        <v>363</v>
      </c>
      <c r="BB49" s="520">
        <v>210</v>
      </c>
      <c r="BC49" s="520">
        <v>0</v>
      </c>
      <c r="BD49" s="520">
        <v>0</v>
      </c>
      <c r="BE49" s="520">
        <v>3</v>
      </c>
      <c r="BF49" s="520">
        <v>2</v>
      </c>
    </row>
    <row r="50" spans="1:58" s="490" customFormat="1" ht="12.9" customHeight="1">
      <c r="A50" s="517" t="s">
        <v>22</v>
      </c>
      <c r="B50" s="503">
        <v>107</v>
      </c>
      <c r="C50" s="520">
        <v>1591</v>
      </c>
      <c r="D50" s="520">
        <v>783</v>
      </c>
      <c r="E50" s="520">
        <v>1415</v>
      </c>
      <c r="F50" s="520">
        <v>705</v>
      </c>
      <c r="G50" s="520">
        <v>1399</v>
      </c>
      <c r="H50" s="520">
        <v>668</v>
      </c>
      <c r="I50" s="520">
        <v>1194</v>
      </c>
      <c r="J50" s="520">
        <v>605</v>
      </c>
      <c r="K50" s="520">
        <v>1034</v>
      </c>
      <c r="L50" s="520">
        <v>556</v>
      </c>
      <c r="M50" s="520">
        <v>6633</v>
      </c>
      <c r="N50" s="520">
        <v>3317</v>
      </c>
      <c r="O50" s="520">
        <v>0</v>
      </c>
      <c r="P50" s="1410"/>
      <c r="Q50" s="520">
        <v>0</v>
      </c>
      <c r="R50" s="527"/>
      <c r="S50" s="517" t="s">
        <v>22</v>
      </c>
      <c r="T50" s="503">
        <v>107</v>
      </c>
      <c r="U50" s="520">
        <v>144</v>
      </c>
      <c r="V50" s="520">
        <v>66</v>
      </c>
      <c r="W50" s="520">
        <v>228</v>
      </c>
      <c r="X50" s="520">
        <v>113</v>
      </c>
      <c r="Y50" s="520">
        <v>296</v>
      </c>
      <c r="Z50" s="520">
        <v>137</v>
      </c>
      <c r="AA50" s="520">
        <v>137</v>
      </c>
      <c r="AB50" s="520">
        <v>71</v>
      </c>
      <c r="AC50" s="520">
        <v>195</v>
      </c>
      <c r="AD50" s="520">
        <v>105</v>
      </c>
      <c r="AE50" s="520">
        <v>1000</v>
      </c>
      <c r="AF50" s="520">
        <v>492</v>
      </c>
      <c r="AG50" s="520">
        <v>0</v>
      </c>
      <c r="AH50" s="1410"/>
      <c r="AI50" s="520">
        <v>0</v>
      </c>
      <c r="AJ50" s="527"/>
      <c r="AK50" s="517" t="s">
        <v>22</v>
      </c>
      <c r="AL50" s="503">
        <v>107</v>
      </c>
      <c r="AM50" s="520">
        <v>72</v>
      </c>
      <c r="AN50" s="520">
        <v>72</v>
      </c>
      <c r="AO50" s="520">
        <v>74</v>
      </c>
      <c r="AP50" s="520">
        <v>71</v>
      </c>
      <c r="AQ50" s="520">
        <v>69</v>
      </c>
      <c r="AR50" s="520">
        <v>358</v>
      </c>
      <c r="AS50" s="520">
        <v>0</v>
      </c>
      <c r="AT50" s="520">
        <v>167</v>
      </c>
      <c r="AU50" s="520">
        <v>12</v>
      </c>
      <c r="AV50" s="520">
        <v>179</v>
      </c>
      <c r="AW50" s="520">
        <v>71</v>
      </c>
      <c r="AX50" s="527"/>
      <c r="AY50" s="517" t="s">
        <v>22</v>
      </c>
      <c r="AZ50" s="528">
        <v>107</v>
      </c>
      <c r="BA50" s="520">
        <v>185</v>
      </c>
      <c r="BB50" s="520">
        <v>109</v>
      </c>
      <c r="BC50" s="520">
        <v>0</v>
      </c>
      <c r="BD50" s="520">
        <v>0</v>
      </c>
      <c r="BE50" s="520">
        <v>2</v>
      </c>
      <c r="BF50" s="520">
        <v>5</v>
      </c>
    </row>
    <row r="51" spans="1:58" s="490" customFormat="1" ht="12.9" customHeight="1">
      <c r="A51" s="517" t="s">
        <v>23</v>
      </c>
      <c r="B51" s="503">
        <v>104</v>
      </c>
      <c r="C51" s="520">
        <v>2894</v>
      </c>
      <c r="D51" s="520">
        <v>1433</v>
      </c>
      <c r="E51" s="520">
        <v>2268</v>
      </c>
      <c r="F51" s="520">
        <v>1082</v>
      </c>
      <c r="G51" s="520">
        <v>1966</v>
      </c>
      <c r="H51" s="520">
        <v>952</v>
      </c>
      <c r="I51" s="520">
        <v>1566</v>
      </c>
      <c r="J51" s="520">
        <v>757</v>
      </c>
      <c r="K51" s="520">
        <v>1150</v>
      </c>
      <c r="L51" s="520">
        <v>581</v>
      </c>
      <c r="M51" s="520">
        <v>9844</v>
      </c>
      <c r="N51" s="520">
        <v>4805</v>
      </c>
      <c r="O51" s="520">
        <v>348</v>
      </c>
      <c r="P51" s="1410"/>
      <c r="Q51" s="520">
        <v>168</v>
      </c>
      <c r="R51" s="527"/>
      <c r="S51" s="517" t="s">
        <v>23</v>
      </c>
      <c r="T51" s="503">
        <v>104</v>
      </c>
      <c r="U51" s="520">
        <v>361</v>
      </c>
      <c r="V51" s="520">
        <v>171</v>
      </c>
      <c r="W51" s="520">
        <v>356</v>
      </c>
      <c r="X51" s="520">
        <v>178</v>
      </c>
      <c r="Y51" s="520">
        <v>345</v>
      </c>
      <c r="Z51" s="520">
        <v>157</v>
      </c>
      <c r="AA51" s="520">
        <v>209</v>
      </c>
      <c r="AB51" s="520">
        <v>102</v>
      </c>
      <c r="AC51" s="520">
        <v>154</v>
      </c>
      <c r="AD51" s="520">
        <v>73</v>
      </c>
      <c r="AE51" s="520">
        <v>1425</v>
      </c>
      <c r="AF51" s="520">
        <v>681</v>
      </c>
      <c r="AG51" s="520">
        <v>50</v>
      </c>
      <c r="AH51" s="1410"/>
      <c r="AI51" s="520">
        <v>17</v>
      </c>
      <c r="AJ51" s="527"/>
      <c r="AK51" s="517" t="s">
        <v>23</v>
      </c>
      <c r="AL51" s="503">
        <v>104</v>
      </c>
      <c r="AM51" s="520">
        <v>100</v>
      </c>
      <c r="AN51" s="520">
        <v>99</v>
      </c>
      <c r="AO51" s="520">
        <v>93</v>
      </c>
      <c r="AP51" s="520">
        <v>91</v>
      </c>
      <c r="AQ51" s="520">
        <v>80</v>
      </c>
      <c r="AR51" s="520">
        <v>463</v>
      </c>
      <c r="AS51" s="520">
        <v>8</v>
      </c>
      <c r="AT51" s="520">
        <v>238</v>
      </c>
      <c r="AU51" s="520">
        <v>25</v>
      </c>
      <c r="AV51" s="520">
        <v>263</v>
      </c>
      <c r="AW51" s="520">
        <v>96</v>
      </c>
      <c r="AX51" s="527"/>
      <c r="AY51" s="517" t="s">
        <v>23</v>
      </c>
      <c r="AZ51" s="528">
        <v>104</v>
      </c>
      <c r="BA51" s="520">
        <v>255</v>
      </c>
      <c r="BB51" s="520">
        <v>152</v>
      </c>
      <c r="BC51" s="520">
        <v>21</v>
      </c>
      <c r="BD51" s="520">
        <v>14</v>
      </c>
      <c r="BE51" s="520">
        <v>11</v>
      </c>
      <c r="BF51" s="520">
        <v>7</v>
      </c>
    </row>
    <row r="52" spans="1:58" s="490" customFormat="1" ht="12.9" customHeight="1">
      <c r="A52" s="517" t="s">
        <v>24</v>
      </c>
      <c r="B52" s="503">
        <v>117</v>
      </c>
      <c r="C52" s="520">
        <v>9315</v>
      </c>
      <c r="D52" s="520">
        <v>4577</v>
      </c>
      <c r="E52" s="520">
        <v>8019</v>
      </c>
      <c r="F52" s="520">
        <v>3864</v>
      </c>
      <c r="G52" s="520">
        <v>7541</v>
      </c>
      <c r="H52" s="520">
        <v>3674</v>
      </c>
      <c r="I52" s="520">
        <v>6801</v>
      </c>
      <c r="J52" s="520">
        <v>3333</v>
      </c>
      <c r="K52" s="520">
        <v>6212</v>
      </c>
      <c r="L52" s="520">
        <v>3074</v>
      </c>
      <c r="M52" s="520">
        <v>37888</v>
      </c>
      <c r="N52" s="520">
        <v>18522</v>
      </c>
      <c r="O52" s="520">
        <v>78</v>
      </c>
      <c r="P52" s="1410"/>
      <c r="Q52" s="520">
        <v>36</v>
      </c>
      <c r="R52" s="527"/>
      <c r="S52" s="517" t="s">
        <v>24</v>
      </c>
      <c r="T52" s="503">
        <v>117</v>
      </c>
      <c r="U52" s="520">
        <v>424</v>
      </c>
      <c r="V52" s="520">
        <v>166</v>
      </c>
      <c r="W52" s="520">
        <v>488</v>
      </c>
      <c r="X52" s="520">
        <v>197</v>
      </c>
      <c r="Y52" s="520">
        <v>537</v>
      </c>
      <c r="Z52" s="520">
        <v>223</v>
      </c>
      <c r="AA52" s="520">
        <v>500</v>
      </c>
      <c r="AB52" s="520">
        <v>213</v>
      </c>
      <c r="AC52" s="520">
        <v>397</v>
      </c>
      <c r="AD52" s="520">
        <v>181</v>
      </c>
      <c r="AE52" s="520">
        <v>2346</v>
      </c>
      <c r="AF52" s="520">
        <v>980</v>
      </c>
      <c r="AG52" s="520">
        <v>0</v>
      </c>
      <c r="AH52" s="1410"/>
      <c r="AI52" s="520">
        <v>0</v>
      </c>
      <c r="AJ52" s="527"/>
      <c r="AK52" s="517" t="s">
        <v>24</v>
      </c>
      <c r="AL52" s="503">
        <v>117</v>
      </c>
      <c r="AM52" s="520">
        <v>315</v>
      </c>
      <c r="AN52" s="520">
        <v>296</v>
      </c>
      <c r="AO52" s="520">
        <v>292</v>
      </c>
      <c r="AP52" s="520">
        <v>275</v>
      </c>
      <c r="AQ52" s="520">
        <v>269</v>
      </c>
      <c r="AR52" s="520">
        <v>1447</v>
      </c>
      <c r="AS52" s="520">
        <v>6</v>
      </c>
      <c r="AT52" s="520">
        <v>1010</v>
      </c>
      <c r="AU52" s="520">
        <v>310</v>
      </c>
      <c r="AV52" s="520">
        <v>1320</v>
      </c>
      <c r="AW52" s="520">
        <v>274</v>
      </c>
      <c r="AX52" s="527"/>
      <c r="AY52" s="517" t="s">
        <v>24</v>
      </c>
      <c r="AZ52" s="528">
        <v>117</v>
      </c>
      <c r="BA52" s="520">
        <v>1280</v>
      </c>
      <c r="BB52" s="520">
        <v>1142</v>
      </c>
      <c r="BC52" s="520">
        <v>22</v>
      </c>
      <c r="BD52" s="520">
        <v>14</v>
      </c>
      <c r="BE52" s="520">
        <v>173</v>
      </c>
      <c r="BF52" s="520">
        <v>455</v>
      </c>
    </row>
    <row r="53" spans="1:58" s="490" customFormat="1" ht="12.9" customHeight="1">
      <c r="A53" s="517" t="s">
        <v>25</v>
      </c>
      <c r="B53" s="503">
        <v>102</v>
      </c>
      <c r="C53" s="520">
        <v>6065</v>
      </c>
      <c r="D53" s="520">
        <v>3040</v>
      </c>
      <c r="E53" s="520">
        <v>5831</v>
      </c>
      <c r="F53" s="520">
        <v>2880</v>
      </c>
      <c r="G53" s="520">
        <v>6024</v>
      </c>
      <c r="H53" s="520">
        <v>2993</v>
      </c>
      <c r="I53" s="520">
        <v>4715</v>
      </c>
      <c r="J53" s="520">
        <v>2375</v>
      </c>
      <c r="K53" s="520">
        <v>4106</v>
      </c>
      <c r="L53" s="520">
        <v>2086</v>
      </c>
      <c r="M53" s="520">
        <v>26741</v>
      </c>
      <c r="N53" s="520">
        <v>13374</v>
      </c>
      <c r="O53" s="520">
        <v>0</v>
      </c>
      <c r="P53" s="1410"/>
      <c r="Q53" s="520">
        <v>0</v>
      </c>
      <c r="R53" s="527"/>
      <c r="S53" s="517" t="s">
        <v>25</v>
      </c>
      <c r="T53" s="503">
        <v>102</v>
      </c>
      <c r="U53" s="520">
        <v>204</v>
      </c>
      <c r="V53" s="520">
        <v>89</v>
      </c>
      <c r="W53" s="520">
        <v>555</v>
      </c>
      <c r="X53" s="520">
        <v>213</v>
      </c>
      <c r="Y53" s="520">
        <v>899</v>
      </c>
      <c r="Z53" s="520">
        <v>408</v>
      </c>
      <c r="AA53" s="520">
        <v>168</v>
      </c>
      <c r="AB53" s="520">
        <v>78</v>
      </c>
      <c r="AC53" s="520">
        <v>240</v>
      </c>
      <c r="AD53" s="520">
        <v>125</v>
      </c>
      <c r="AE53" s="520">
        <v>2066</v>
      </c>
      <c r="AF53" s="520">
        <v>913</v>
      </c>
      <c r="AG53" s="520">
        <v>0</v>
      </c>
      <c r="AH53" s="1410"/>
      <c r="AI53" s="520">
        <v>0</v>
      </c>
      <c r="AJ53" s="527"/>
      <c r="AK53" s="517" t="s">
        <v>25</v>
      </c>
      <c r="AL53" s="503">
        <v>102</v>
      </c>
      <c r="AM53" s="520">
        <v>251</v>
      </c>
      <c r="AN53" s="520">
        <v>237</v>
      </c>
      <c r="AO53" s="520">
        <v>236</v>
      </c>
      <c r="AP53" s="520">
        <v>219</v>
      </c>
      <c r="AQ53" s="520">
        <v>213</v>
      </c>
      <c r="AR53" s="520">
        <v>1156</v>
      </c>
      <c r="AS53" s="520">
        <v>0</v>
      </c>
      <c r="AT53" s="520">
        <v>947</v>
      </c>
      <c r="AU53" s="520">
        <v>41</v>
      </c>
      <c r="AV53" s="520">
        <v>988</v>
      </c>
      <c r="AW53" s="520">
        <v>225</v>
      </c>
      <c r="AX53" s="527"/>
      <c r="AY53" s="517" t="s">
        <v>25</v>
      </c>
      <c r="AZ53" s="528">
        <v>102</v>
      </c>
      <c r="BA53" s="520">
        <v>964</v>
      </c>
      <c r="BB53" s="520">
        <v>848</v>
      </c>
      <c r="BC53" s="520">
        <v>0</v>
      </c>
      <c r="BD53" s="520">
        <v>0</v>
      </c>
      <c r="BE53" s="520">
        <v>68</v>
      </c>
      <c r="BF53" s="520">
        <v>239</v>
      </c>
    </row>
    <row r="54" spans="1:58" s="490" customFormat="1" ht="12.9" customHeight="1">
      <c r="A54" s="517" t="s">
        <v>26</v>
      </c>
      <c r="B54" s="503">
        <v>101</v>
      </c>
      <c r="C54" s="520">
        <v>21561</v>
      </c>
      <c r="D54" s="520">
        <v>10585</v>
      </c>
      <c r="E54" s="520">
        <v>19366</v>
      </c>
      <c r="F54" s="520">
        <v>9623</v>
      </c>
      <c r="G54" s="520">
        <v>19421</v>
      </c>
      <c r="H54" s="520">
        <v>9582</v>
      </c>
      <c r="I54" s="520">
        <v>17045</v>
      </c>
      <c r="J54" s="520">
        <v>8437</v>
      </c>
      <c r="K54" s="520">
        <v>14748</v>
      </c>
      <c r="L54" s="520">
        <v>7372</v>
      </c>
      <c r="M54" s="520">
        <v>92141</v>
      </c>
      <c r="N54" s="520">
        <v>45599</v>
      </c>
      <c r="O54" s="520">
        <v>39</v>
      </c>
      <c r="P54" s="1410"/>
      <c r="Q54" s="520">
        <v>18</v>
      </c>
      <c r="R54" s="527"/>
      <c r="S54" s="517" t="s">
        <v>26</v>
      </c>
      <c r="T54" s="503">
        <v>101</v>
      </c>
      <c r="U54" s="520">
        <v>661</v>
      </c>
      <c r="V54" s="520">
        <v>258</v>
      </c>
      <c r="W54" s="520">
        <v>853</v>
      </c>
      <c r="X54" s="520">
        <v>330</v>
      </c>
      <c r="Y54" s="520">
        <v>955</v>
      </c>
      <c r="Z54" s="520">
        <v>404</v>
      </c>
      <c r="AA54" s="520">
        <v>713</v>
      </c>
      <c r="AB54" s="520">
        <v>303</v>
      </c>
      <c r="AC54" s="520">
        <v>572</v>
      </c>
      <c r="AD54" s="520">
        <v>265</v>
      </c>
      <c r="AE54" s="520">
        <v>3754</v>
      </c>
      <c r="AF54" s="520">
        <v>1560</v>
      </c>
      <c r="AG54" s="520">
        <v>0</v>
      </c>
      <c r="AH54" s="1410"/>
      <c r="AI54" s="520">
        <v>0</v>
      </c>
      <c r="AJ54" s="527"/>
      <c r="AK54" s="517" t="s">
        <v>26</v>
      </c>
      <c r="AL54" s="503">
        <v>101</v>
      </c>
      <c r="AM54" s="520">
        <v>651</v>
      </c>
      <c r="AN54" s="520">
        <v>618</v>
      </c>
      <c r="AO54" s="520">
        <v>630</v>
      </c>
      <c r="AP54" s="520">
        <v>589</v>
      </c>
      <c r="AQ54" s="520">
        <v>551</v>
      </c>
      <c r="AR54" s="520">
        <v>3039</v>
      </c>
      <c r="AS54" s="520">
        <v>2</v>
      </c>
      <c r="AT54" s="520">
        <v>2887</v>
      </c>
      <c r="AU54" s="520">
        <v>75</v>
      </c>
      <c r="AV54" s="520">
        <v>2962</v>
      </c>
      <c r="AW54" s="520">
        <v>511</v>
      </c>
      <c r="AX54" s="527"/>
      <c r="AY54" s="517" t="s">
        <v>26</v>
      </c>
      <c r="AZ54" s="528">
        <v>101</v>
      </c>
      <c r="BA54" s="520">
        <v>2847</v>
      </c>
      <c r="BB54" s="520">
        <v>2677</v>
      </c>
      <c r="BC54" s="520">
        <v>8</v>
      </c>
      <c r="BD54" s="520">
        <v>4</v>
      </c>
      <c r="BE54" s="520">
        <v>434</v>
      </c>
      <c r="BF54" s="520">
        <v>1646</v>
      </c>
    </row>
    <row r="55" spans="1:58" s="490" customFormat="1" ht="12.9" customHeight="1">
      <c r="A55" s="517" t="s">
        <v>27</v>
      </c>
      <c r="B55" s="503">
        <v>106</v>
      </c>
      <c r="C55" s="520">
        <v>2079</v>
      </c>
      <c r="D55" s="520">
        <v>999</v>
      </c>
      <c r="E55" s="520">
        <v>1698</v>
      </c>
      <c r="F55" s="520">
        <v>840</v>
      </c>
      <c r="G55" s="520">
        <v>1646</v>
      </c>
      <c r="H55" s="520">
        <v>805</v>
      </c>
      <c r="I55" s="520">
        <v>1409</v>
      </c>
      <c r="J55" s="520">
        <v>686</v>
      </c>
      <c r="K55" s="520">
        <v>1246</v>
      </c>
      <c r="L55" s="520">
        <v>647</v>
      </c>
      <c r="M55" s="520">
        <v>8078</v>
      </c>
      <c r="N55" s="520">
        <v>3977</v>
      </c>
      <c r="O55" s="520">
        <v>0</v>
      </c>
      <c r="P55" s="1410"/>
      <c r="Q55" s="520">
        <v>0</v>
      </c>
      <c r="R55" s="527"/>
      <c r="S55" s="517" t="s">
        <v>27</v>
      </c>
      <c r="T55" s="503">
        <v>106</v>
      </c>
      <c r="U55" s="520">
        <v>205</v>
      </c>
      <c r="V55" s="520">
        <v>90</v>
      </c>
      <c r="W55" s="520">
        <v>197</v>
      </c>
      <c r="X55" s="520">
        <v>74</v>
      </c>
      <c r="Y55" s="520">
        <v>266</v>
      </c>
      <c r="Z55" s="520">
        <v>112</v>
      </c>
      <c r="AA55" s="520">
        <v>176</v>
      </c>
      <c r="AB55" s="520">
        <v>73</v>
      </c>
      <c r="AC55" s="520">
        <v>153</v>
      </c>
      <c r="AD55" s="520">
        <v>82</v>
      </c>
      <c r="AE55" s="520">
        <v>997</v>
      </c>
      <c r="AF55" s="520">
        <v>431</v>
      </c>
      <c r="AG55" s="520">
        <v>0</v>
      </c>
      <c r="AH55" s="1410"/>
      <c r="AI55" s="520">
        <v>0</v>
      </c>
      <c r="AJ55" s="527"/>
      <c r="AK55" s="517" t="s">
        <v>27</v>
      </c>
      <c r="AL55" s="503">
        <v>106</v>
      </c>
      <c r="AM55" s="520">
        <v>92</v>
      </c>
      <c r="AN55" s="520">
        <v>91</v>
      </c>
      <c r="AO55" s="520">
        <v>88</v>
      </c>
      <c r="AP55" s="520">
        <v>82</v>
      </c>
      <c r="AQ55" s="520">
        <v>81</v>
      </c>
      <c r="AR55" s="520">
        <v>434</v>
      </c>
      <c r="AS55" s="520">
        <v>0</v>
      </c>
      <c r="AT55" s="520">
        <v>284</v>
      </c>
      <c r="AU55" s="520">
        <v>23</v>
      </c>
      <c r="AV55" s="520">
        <v>307</v>
      </c>
      <c r="AW55" s="520">
        <v>91</v>
      </c>
      <c r="AX55" s="527"/>
      <c r="AY55" s="517" t="s">
        <v>27</v>
      </c>
      <c r="AZ55" s="528">
        <v>106</v>
      </c>
      <c r="BA55" s="520">
        <v>278</v>
      </c>
      <c r="BB55" s="520">
        <v>194</v>
      </c>
      <c r="BC55" s="520">
        <v>0</v>
      </c>
      <c r="BD55" s="520">
        <v>0</v>
      </c>
      <c r="BE55" s="520">
        <v>13</v>
      </c>
      <c r="BF55" s="520">
        <v>48</v>
      </c>
    </row>
    <row r="56" spans="1:58" s="490" customFormat="1" ht="12.9" customHeight="1">
      <c r="A56" s="529" t="s">
        <v>28</v>
      </c>
      <c r="B56" s="503"/>
      <c r="C56" s="520"/>
      <c r="D56" s="520"/>
      <c r="E56" s="520"/>
      <c r="F56" s="520"/>
      <c r="G56" s="520"/>
      <c r="H56" s="520"/>
      <c r="I56" s="520"/>
      <c r="J56" s="520"/>
      <c r="K56" s="520"/>
      <c r="L56" s="520"/>
      <c r="M56" s="520"/>
      <c r="N56" s="520"/>
      <c r="O56" s="520"/>
      <c r="P56" s="1410"/>
      <c r="Q56" s="520"/>
      <c r="R56" s="527"/>
      <c r="S56" s="529" t="s">
        <v>28</v>
      </c>
      <c r="T56" s="503"/>
      <c r="U56" s="520"/>
      <c r="V56" s="520"/>
      <c r="W56" s="520"/>
      <c r="X56" s="520"/>
      <c r="Y56" s="520"/>
      <c r="Z56" s="520"/>
      <c r="AA56" s="520"/>
      <c r="AB56" s="520"/>
      <c r="AC56" s="520"/>
      <c r="AD56" s="520"/>
      <c r="AE56" s="520"/>
      <c r="AF56" s="520"/>
      <c r="AG56" s="520"/>
      <c r="AH56" s="1410"/>
      <c r="AI56" s="520"/>
      <c r="AJ56" s="527"/>
      <c r="AK56" s="529" t="s">
        <v>28</v>
      </c>
      <c r="AL56" s="503"/>
      <c r="AM56" s="520"/>
      <c r="AN56" s="520"/>
      <c r="AO56" s="520"/>
      <c r="AP56" s="520"/>
      <c r="AQ56" s="520"/>
      <c r="AR56" s="520"/>
      <c r="AS56" s="520"/>
      <c r="AT56" s="520"/>
      <c r="AU56" s="520"/>
      <c r="AV56" s="520"/>
      <c r="AW56" s="520"/>
      <c r="AX56" s="527"/>
      <c r="AY56" s="529" t="s">
        <v>28</v>
      </c>
      <c r="AZ56" s="528"/>
      <c r="BA56" s="520"/>
      <c r="BB56" s="520"/>
      <c r="BC56" s="520"/>
      <c r="BD56" s="520"/>
      <c r="BE56" s="520"/>
      <c r="BF56" s="520"/>
    </row>
    <row r="57" spans="1:58" s="490" customFormat="1" ht="12.9" customHeight="1">
      <c r="A57" s="517" t="s">
        <v>29</v>
      </c>
      <c r="B57" s="503">
        <v>305</v>
      </c>
      <c r="C57" s="520">
        <v>1202</v>
      </c>
      <c r="D57" s="520">
        <v>611</v>
      </c>
      <c r="E57" s="520">
        <v>870</v>
      </c>
      <c r="F57" s="520">
        <v>467</v>
      </c>
      <c r="G57" s="520">
        <v>1063</v>
      </c>
      <c r="H57" s="520">
        <v>540</v>
      </c>
      <c r="I57" s="520">
        <v>732</v>
      </c>
      <c r="J57" s="520">
        <v>386</v>
      </c>
      <c r="K57" s="520">
        <v>682</v>
      </c>
      <c r="L57" s="520">
        <v>361</v>
      </c>
      <c r="M57" s="520">
        <v>4549</v>
      </c>
      <c r="N57" s="520">
        <v>2365</v>
      </c>
      <c r="O57" s="520">
        <v>124</v>
      </c>
      <c r="P57" s="1410"/>
      <c r="Q57" s="520">
        <v>64</v>
      </c>
      <c r="R57" s="527"/>
      <c r="S57" s="517" t="s">
        <v>29</v>
      </c>
      <c r="T57" s="503">
        <v>305</v>
      </c>
      <c r="U57" s="520">
        <v>148</v>
      </c>
      <c r="V57" s="520">
        <v>60</v>
      </c>
      <c r="W57" s="520">
        <v>160</v>
      </c>
      <c r="X57" s="520">
        <v>77</v>
      </c>
      <c r="Y57" s="520">
        <v>142</v>
      </c>
      <c r="Z57" s="520">
        <v>61</v>
      </c>
      <c r="AA57" s="520">
        <v>81</v>
      </c>
      <c r="AB57" s="520">
        <v>36</v>
      </c>
      <c r="AC57" s="520">
        <v>107</v>
      </c>
      <c r="AD57" s="520">
        <v>56</v>
      </c>
      <c r="AE57" s="520">
        <v>638</v>
      </c>
      <c r="AF57" s="520">
        <v>290</v>
      </c>
      <c r="AG57" s="520">
        <v>3</v>
      </c>
      <c r="AH57" s="1410"/>
      <c r="AI57" s="520">
        <v>2</v>
      </c>
      <c r="AJ57" s="527"/>
      <c r="AK57" s="517" t="s">
        <v>29</v>
      </c>
      <c r="AL57" s="503">
        <v>305</v>
      </c>
      <c r="AM57" s="520">
        <v>32</v>
      </c>
      <c r="AN57" s="520">
        <v>27</v>
      </c>
      <c r="AO57" s="520">
        <v>29</v>
      </c>
      <c r="AP57" s="520">
        <v>22</v>
      </c>
      <c r="AQ57" s="520">
        <v>21</v>
      </c>
      <c r="AR57" s="520">
        <v>131</v>
      </c>
      <c r="AS57" s="520">
        <v>3</v>
      </c>
      <c r="AT57" s="520">
        <v>91</v>
      </c>
      <c r="AU57" s="520">
        <v>29</v>
      </c>
      <c r="AV57" s="520">
        <v>120</v>
      </c>
      <c r="AW57" s="520">
        <v>24</v>
      </c>
      <c r="AX57" s="527"/>
      <c r="AY57" s="517" t="s">
        <v>29</v>
      </c>
      <c r="AZ57" s="528">
        <v>305</v>
      </c>
      <c r="BA57" s="520">
        <v>110</v>
      </c>
      <c r="BB57" s="520">
        <v>73</v>
      </c>
      <c r="BC57" s="520">
        <v>10</v>
      </c>
      <c r="BD57" s="520">
        <v>3</v>
      </c>
      <c r="BE57" s="520">
        <v>4</v>
      </c>
      <c r="BF57" s="520">
        <v>23</v>
      </c>
    </row>
    <row r="58" spans="1:58" s="490" customFormat="1" ht="12.9" customHeight="1">
      <c r="A58" s="517" t="s">
        <v>154</v>
      </c>
      <c r="B58" s="503">
        <v>304</v>
      </c>
      <c r="C58" s="520">
        <v>355</v>
      </c>
      <c r="D58" s="520">
        <v>176</v>
      </c>
      <c r="E58" s="520">
        <v>287</v>
      </c>
      <c r="F58" s="520">
        <v>144</v>
      </c>
      <c r="G58" s="520">
        <v>263</v>
      </c>
      <c r="H58" s="520">
        <v>136</v>
      </c>
      <c r="I58" s="520">
        <v>295</v>
      </c>
      <c r="J58" s="520">
        <v>152</v>
      </c>
      <c r="K58" s="520">
        <v>352</v>
      </c>
      <c r="L58" s="520">
        <v>182</v>
      </c>
      <c r="M58" s="520">
        <v>1552</v>
      </c>
      <c r="N58" s="520">
        <v>790</v>
      </c>
      <c r="O58" s="520">
        <v>0</v>
      </c>
      <c r="P58" s="1410"/>
      <c r="Q58" s="520">
        <v>0</v>
      </c>
      <c r="R58" s="527"/>
      <c r="S58" s="517" t="s">
        <v>154</v>
      </c>
      <c r="T58" s="503">
        <v>304</v>
      </c>
      <c r="U58" s="520">
        <v>38</v>
      </c>
      <c r="V58" s="520">
        <v>12</v>
      </c>
      <c r="W58" s="520">
        <v>29</v>
      </c>
      <c r="X58" s="520">
        <v>7</v>
      </c>
      <c r="Y58" s="520">
        <v>32</v>
      </c>
      <c r="Z58" s="520">
        <v>14</v>
      </c>
      <c r="AA58" s="520">
        <v>38</v>
      </c>
      <c r="AB58" s="520">
        <v>18</v>
      </c>
      <c r="AC58" s="520">
        <v>55</v>
      </c>
      <c r="AD58" s="520">
        <v>19</v>
      </c>
      <c r="AE58" s="520">
        <v>192</v>
      </c>
      <c r="AF58" s="520">
        <v>70</v>
      </c>
      <c r="AG58" s="520">
        <v>0</v>
      </c>
      <c r="AH58" s="1410"/>
      <c r="AI58" s="520">
        <v>0</v>
      </c>
      <c r="AJ58" s="527"/>
      <c r="AK58" s="517" t="s">
        <v>154</v>
      </c>
      <c r="AL58" s="503">
        <v>304</v>
      </c>
      <c r="AM58" s="520">
        <v>10</v>
      </c>
      <c r="AN58" s="520">
        <v>10</v>
      </c>
      <c r="AO58" s="520">
        <v>10</v>
      </c>
      <c r="AP58" s="520">
        <v>10</v>
      </c>
      <c r="AQ58" s="520">
        <v>10</v>
      </c>
      <c r="AR58" s="520">
        <v>50</v>
      </c>
      <c r="AS58" s="520">
        <v>0</v>
      </c>
      <c r="AT58" s="520">
        <v>43</v>
      </c>
      <c r="AU58" s="520">
        <v>1</v>
      </c>
      <c r="AV58" s="520">
        <v>44</v>
      </c>
      <c r="AW58" s="520">
        <v>49</v>
      </c>
      <c r="AX58" s="527"/>
      <c r="AY58" s="517" t="s">
        <v>154</v>
      </c>
      <c r="AZ58" s="528">
        <v>304</v>
      </c>
      <c r="BA58" s="520">
        <v>42</v>
      </c>
      <c r="BB58" s="520">
        <v>29</v>
      </c>
      <c r="BC58" s="520">
        <v>0</v>
      </c>
      <c r="BD58" s="520">
        <v>0</v>
      </c>
      <c r="BE58" s="520">
        <v>6</v>
      </c>
      <c r="BF58" s="520">
        <v>7</v>
      </c>
    </row>
    <row r="59" spans="1:58" s="490" customFormat="1" ht="12.9" customHeight="1">
      <c r="A59" s="517" t="s">
        <v>31</v>
      </c>
      <c r="B59" s="503">
        <v>303</v>
      </c>
      <c r="C59" s="520">
        <v>434</v>
      </c>
      <c r="D59" s="520">
        <v>208</v>
      </c>
      <c r="E59" s="520">
        <v>384</v>
      </c>
      <c r="F59" s="520">
        <v>202</v>
      </c>
      <c r="G59" s="520">
        <v>389</v>
      </c>
      <c r="H59" s="520">
        <v>214</v>
      </c>
      <c r="I59" s="520">
        <v>394</v>
      </c>
      <c r="J59" s="520">
        <v>210</v>
      </c>
      <c r="K59" s="520">
        <v>536</v>
      </c>
      <c r="L59" s="520">
        <v>276</v>
      </c>
      <c r="M59" s="520">
        <v>2137</v>
      </c>
      <c r="N59" s="520">
        <v>1110</v>
      </c>
      <c r="O59" s="520">
        <v>0</v>
      </c>
      <c r="P59" s="1410"/>
      <c r="Q59" s="520">
        <v>0</v>
      </c>
      <c r="R59" s="527"/>
      <c r="S59" s="517" t="s">
        <v>31</v>
      </c>
      <c r="T59" s="503">
        <v>303</v>
      </c>
      <c r="U59" s="520">
        <v>39</v>
      </c>
      <c r="V59" s="520">
        <v>15</v>
      </c>
      <c r="W59" s="520">
        <v>30</v>
      </c>
      <c r="X59" s="520">
        <v>11</v>
      </c>
      <c r="Y59" s="520">
        <v>33</v>
      </c>
      <c r="Z59" s="520">
        <v>20</v>
      </c>
      <c r="AA59" s="520">
        <v>25</v>
      </c>
      <c r="AB59" s="520">
        <v>16</v>
      </c>
      <c r="AC59" s="520">
        <v>67</v>
      </c>
      <c r="AD59" s="520">
        <v>43</v>
      </c>
      <c r="AE59" s="520">
        <v>194</v>
      </c>
      <c r="AF59" s="520">
        <v>105</v>
      </c>
      <c r="AG59" s="520">
        <v>0</v>
      </c>
      <c r="AH59" s="1410"/>
      <c r="AI59" s="520">
        <v>0</v>
      </c>
      <c r="AJ59" s="527"/>
      <c r="AK59" s="517" t="s">
        <v>31</v>
      </c>
      <c r="AL59" s="503">
        <v>303</v>
      </c>
      <c r="AM59" s="520">
        <v>10</v>
      </c>
      <c r="AN59" s="520">
        <v>9</v>
      </c>
      <c r="AO59" s="520">
        <v>9</v>
      </c>
      <c r="AP59" s="520">
        <v>9</v>
      </c>
      <c r="AQ59" s="520">
        <v>11</v>
      </c>
      <c r="AR59" s="520">
        <v>48</v>
      </c>
      <c r="AS59" s="520">
        <v>0</v>
      </c>
      <c r="AT59" s="520">
        <v>39</v>
      </c>
      <c r="AU59" s="520">
        <v>3</v>
      </c>
      <c r="AV59" s="520">
        <v>42</v>
      </c>
      <c r="AW59" s="520">
        <v>8</v>
      </c>
      <c r="AX59" s="527"/>
      <c r="AY59" s="517" t="s">
        <v>31</v>
      </c>
      <c r="AZ59" s="528">
        <v>303</v>
      </c>
      <c r="BA59" s="520">
        <v>45</v>
      </c>
      <c r="BB59" s="520">
        <v>24</v>
      </c>
      <c r="BC59" s="520">
        <v>0</v>
      </c>
      <c r="BD59" s="520">
        <v>0</v>
      </c>
      <c r="BE59" s="520">
        <v>3</v>
      </c>
      <c r="BF59" s="520">
        <v>8</v>
      </c>
    </row>
    <row r="60" spans="1:58" s="490" customFormat="1" ht="12.9" customHeight="1">
      <c r="A60" s="517" t="s">
        <v>32</v>
      </c>
      <c r="B60" s="503">
        <v>302</v>
      </c>
      <c r="C60" s="520">
        <v>98</v>
      </c>
      <c r="D60" s="520">
        <v>45</v>
      </c>
      <c r="E60" s="520">
        <v>70</v>
      </c>
      <c r="F60" s="520">
        <v>31</v>
      </c>
      <c r="G60" s="520">
        <v>93</v>
      </c>
      <c r="H60" s="520">
        <v>46</v>
      </c>
      <c r="I60" s="520">
        <v>59</v>
      </c>
      <c r="J60" s="520">
        <v>31</v>
      </c>
      <c r="K60" s="520">
        <v>27</v>
      </c>
      <c r="L60" s="520">
        <v>11</v>
      </c>
      <c r="M60" s="520">
        <v>347</v>
      </c>
      <c r="N60" s="520">
        <v>164</v>
      </c>
      <c r="O60" s="520">
        <v>0</v>
      </c>
      <c r="P60" s="1410"/>
      <c r="Q60" s="520">
        <v>0</v>
      </c>
      <c r="R60" s="527"/>
      <c r="S60" s="517" t="s">
        <v>32</v>
      </c>
      <c r="T60" s="503">
        <v>302</v>
      </c>
      <c r="U60" s="520">
        <v>4</v>
      </c>
      <c r="V60" s="520">
        <v>1</v>
      </c>
      <c r="W60" s="520">
        <v>12</v>
      </c>
      <c r="X60" s="520">
        <v>3</v>
      </c>
      <c r="Y60" s="520">
        <v>17</v>
      </c>
      <c r="Z60" s="520">
        <v>5</v>
      </c>
      <c r="AA60" s="520">
        <v>10</v>
      </c>
      <c r="AB60" s="520">
        <v>6</v>
      </c>
      <c r="AC60" s="520">
        <v>2</v>
      </c>
      <c r="AD60" s="520">
        <v>0</v>
      </c>
      <c r="AE60" s="520">
        <v>45</v>
      </c>
      <c r="AF60" s="520">
        <v>15</v>
      </c>
      <c r="AG60" s="520">
        <v>0</v>
      </c>
      <c r="AH60" s="1410"/>
      <c r="AI60" s="520">
        <v>0</v>
      </c>
      <c r="AJ60" s="527"/>
      <c r="AK60" s="517" t="s">
        <v>32</v>
      </c>
      <c r="AL60" s="503">
        <v>302</v>
      </c>
      <c r="AM60" s="520">
        <v>5</v>
      </c>
      <c r="AN60" s="520">
        <v>5</v>
      </c>
      <c r="AO60" s="520">
        <v>4</v>
      </c>
      <c r="AP60" s="520">
        <v>3</v>
      </c>
      <c r="AQ60" s="520">
        <v>2</v>
      </c>
      <c r="AR60" s="520">
        <v>19</v>
      </c>
      <c r="AS60" s="520">
        <v>0</v>
      </c>
      <c r="AT60" s="520">
        <v>13</v>
      </c>
      <c r="AU60" s="520">
        <v>3</v>
      </c>
      <c r="AV60" s="520">
        <v>16</v>
      </c>
      <c r="AW60" s="520">
        <v>8</v>
      </c>
      <c r="AX60" s="527"/>
      <c r="AY60" s="517" t="s">
        <v>32</v>
      </c>
      <c r="AZ60" s="528">
        <v>302</v>
      </c>
      <c r="BA60" s="520">
        <v>15</v>
      </c>
      <c r="BB60" s="520">
        <v>13</v>
      </c>
      <c r="BC60" s="520">
        <v>0</v>
      </c>
      <c r="BD60" s="520">
        <v>0</v>
      </c>
      <c r="BE60" s="520">
        <v>2</v>
      </c>
      <c r="BF60" s="520">
        <v>6</v>
      </c>
    </row>
    <row r="61" spans="1:58" s="490" customFormat="1" ht="12.9" customHeight="1">
      <c r="A61" s="517" t="s">
        <v>33</v>
      </c>
      <c r="B61" s="503">
        <v>318</v>
      </c>
      <c r="C61" s="520">
        <v>352</v>
      </c>
      <c r="D61" s="520">
        <v>177</v>
      </c>
      <c r="E61" s="520">
        <v>250</v>
      </c>
      <c r="F61" s="520">
        <v>114</v>
      </c>
      <c r="G61" s="520">
        <v>253</v>
      </c>
      <c r="H61" s="520">
        <v>131</v>
      </c>
      <c r="I61" s="520">
        <v>249</v>
      </c>
      <c r="J61" s="520">
        <v>131</v>
      </c>
      <c r="K61" s="520">
        <v>208</v>
      </c>
      <c r="L61" s="520">
        <v>100</v>
      </c>
      <c r="M61" s="520">
        <v>1312</v>
      </c>
      <c r="N61" s="520">
        <v>653</v>
      </c>
      <c r="O61" s="520">
        <v>0</v>
      </c>
      <c r="P61" s="1410"/>
      <c r="Q61" s="520">
        <v>0</v>
      </c>
      <c r="R61" s="527"/>
      <c r="S61" s="517" t="s">
        <v>33</v>
      </c>
      <c r="T61" s="503">
        <v>318</v>
      </c>
      <c r="U61" s="520">
        <v>48</v>
      </c>
      <c r="V61" s="520">
        <v>23</v>
      </c>
      <c r="W61" s="520">
        <v>22</v>
      </c>
      <c r="X61" s="520">
        <v>12</v>
      </c>
      <c r="Y61" s="520">
        <v>38</v>
      </c>
      <c r="Z61" s="520">
        <v>15</v>
      </c>
      <c r="AA61" s="520">
        <v>46</v>
      </c>
      <c r="AB61" s="520">
        <v>26</v>
      </c>
      <c r="AC61" s="520">
        <v>22</v>
      </c>
      <c r="AD61" s="520">
        <v>13</v>
      </c>
      <c r="AE61" s="520">
        <v>176</v>
      </c>
      <c r="AF61" s="520">
        <v>89</v>
      </c>
      <c r="AG61" s="520">
        <v>0</v>
      </c>
      <c r="AH61" s="1410"/>
      <c r="AI61" s="520">
        <v>0</v>
      </c>
      <c r="AJ61" s="527"/>
      <c r="AK61" s="517" t="s">
        <v>33</v>
      </c>
      <c r="AL61" s="503">
        <v>318</v>
      </c>
      <c r="AM61" s="520">
        <v>9</v>
      </c>
      <c r="AN61" s="520">
        <v>8</v>
      </c>
      <c r="AO61" s="520">
        <v>9</v>
      </c>
      <c r="AP61" s="520">
        <v>9</v>
      </c>
      <c r="AQ61" s="520">
        <v>8</v>
      </c>
      <c r="AR61" s="520">
        <v>43</v>
      </c>
      <c r="AS61" s="520">
        <v>0</v>
      </c>
      <c r="AT61" s="520">
        <v>34</v>
      </c>
      <c r="AU61" s="520">
        <v>2</v>
      </c>
      <c r="AV61" s="520">
        <v>36</v>
      </c>
      <c r="AW61" s="520">
        <v>7</v>
      </c>
      <c r="AX61" s="527"/>
      <c r="AY61" s="517" t="s">
        <v>33</v>
      </c>
      <c r="AZ61" s="528">
        <v>318</v>
      </c>
      <c r="BA61" s="520">
        <v>34</v>
      </c>
      <c r="BB61" s="520">
        <v>20</v>
      </c>
      <c r="BC61" s="520">
        <v>0</v>
      </c>
      <c r="BD61" s="520">
        <v>0</v>
      </c>
      <c r="BE61" s="520">
        <v>2</v>
      </c>
      <c r="BF61" s="520">
        <v>6</v>
      </c>
    </row>
    <row r="62" spans="1:58" s="490" customFormat="1" ht="12.9" customHeight="1">
      <c r="A62" s="517" t="s">
        <v>34</v>
      </c>
      <c r="B62" s="503">
        <v>315</v>
      </c>
      <c r="C62" s="520">
        <v>401</v>
      </c>
      <c r="D62" s="520">
        <v>222</v>
      </c>
      <c r="E62" s="520">
        <v>406</v>
      </c>
      <c r="F62" s="520">
        <v>209</v>
      </c>
      <c r="G62" s="520">
        <v>311</v>
      </c>
      <c r="H62" s="520">
        <v>160</v>
      </c>
      <c r="I62" s="520">
        <v>321</v>
      </c>
      <c r="J62" s="520">
        <v>146</v>
      </c>
      <c r="K62" s="520">
        <v>192</v>
      </c>
      <c r="L62" s="520">
        <v>95</v>
      </c>
      <c r="M62" s="520">
        <v>1631</v>
      </c>
      <c r="N62" s="520">
        <v>832</v>
      </c>
      <c r="O62" s="520">
        <v>0</v>
      </c>
      <c r="P62" s="1410"/>
      <c r="Q62" s="520">
        <v>0</v>
      </c>
      <c r="R62" s="527"/>
      <c r="S62" s="517" t="s">
        <v>34</v>
      </c>
      <c r="T62" s="503">
        <v>315</v>
      </c>
      <c r="U62" s="520">
        <v>4</v>
      </c>
      <c r="V62" s="520">
        <v>1</v>
      </c>
      <c r="W62" s="520">
        <v>28</v>
      </c>
      <c r="X62" s="520">
        <v>11</v>
      </c>
      <c r="Y62" s="520">
        <v>18</v>
      </c>
      <c r="Z62" s="520">
        <v>7</v>
      </c>
      <c r="AA62" s="520">
        <v>14</v>
      </c>
      <c r="AB62" s="520">
        <v>8</v>
      </c>
      <c r="AC62" s="520">
        <v>38</v>
      </c>
      <c r="AD62" s="520">
        <v>18</v>
      </c>
      <c r="AE62" s="520">
        <v>102</v>
      </c>
      <c r="AF62" s="520">
        <v>45</v>
      </c>
      <c r="AG62" s="520">
        <v>0</v>
      </c>
      <c r="AH62" s="1410"/>
      <c r="AI62" s="520">
        <v>0</v>
      </c>
      <c r="AJ62" s="527"/>
      <c r="AK62" s="517" t="s">
        <v>34</v>
      </c>
      <c r="AL62" s="503">
        <v>315</v>
      </c>
      <c r="AM62" s="520">
        <v>11</v>
      </c>
      <c r="AN62" s="520">
        <v>11</v>
      </c>
      <c r="AO62" s="520">
        <v>10</v>
      </c>
      <c r="AP62" s="520">
        <v>9</v>
      </c>
      <c r="AQ62" s="520">
        <v>5</v>
      </c>
      <c r="AR62" s="520">
        <v>46</v>
      </c>
      <c r="AS62" s="520">
        <v>0</v>
      </c>
      <c r="AT62" s="520">
        <v>27</v>
      </c>
      <c r="AU62" s="520">
        <v>12</v>
      </c>
      <c r="AV62" s="520">
        <v>39</v>
      </c>
      <c r="AW62" s="520">
        <v>16</v>
      </c>
      <c r="AX62" s="527"/>
      <c r="AY62" s="517" t="s">
        <v>34</v>
      </c>
      <c r="AZ62" s="528">
        <v>315</v>
      </c>
      <c r="BA62" s="520">
        <v>37</v>
      </c>
      <c r="BB62" s="520">
        <v>16</v>
      </c>
      <c r="BC62" s="520">
        <v>0</v>
      </c>
      <c r="BD62" s="520">
        <v>0</v>
      </c>
      <c r="BE62" s="520">
        <v>4</v>
      </c>
      <c r="BF62" s="520">
        <v>11</v>
      </c>
    </row>
    <row r="63" spans="1:58" s="490" customFormat="1" ht="12.9" customHeight="1">
      <c r="A63" s="529" t="s">
        <v>35</v>
      </c>
      <c r="B63" s="503"/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1410"/>
      <c r="Q63" s="520"/>
      <c r="R63" s="527"/>
      <c r="S63" s="529" t="s">
        <v>35</v>
      </c>
      <c r="T63" s="503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1410"/>
      <c r="AI63" s="520"/>
      <c r="AJ63" s="527"/>
      <c r="AK63" s="529" t="s">
        <v>35</v>
      </c>
      <c r="AL63" s="503"/>
      <c r="AM63" s="520"/>
      <c r="AN63" s="520"/>
      <c r="AO63" s="520"/>
      <c r="AP63" s="520"/>
      <c r="AQ63" s="520"/>
      <c r="AR63" s="520"/>
      <c r="AS63" s="520"/>
      <c r="AT63" s="520"/>
      <c r="AU63" s="520"/>
      <c r="AV63" s="520"/>
      <c r="AW63" s="520"/>
      <c r="AX63" s="527"/>
      <c r="AY63" s="529" t="s">
        <v>35</v>
      </c>
      <c r="AZ63" s="528"/>
      <c r="BA63" s="520"/>
      <c r="BB63" s="520"/>
      <c r="BC63" s="520"/>
      <c r="BD63" s="520"/>
      <c r="BE63" s="520"/>
      <c r="BF63" s="520"/>
    </row>
    <row r="64" spans="1:58" s="490" customFormat="1" ht="12.9" customHeight="1">
      <c r="A64" s="517" t="s">
        <v>36</v>
      </c>
      <c r="B64" s="503">
        <v>516</v>
      </c>
      <c r="C64" s="520">
        <v>3529</v>
      </c>
      <c r="D64" s="520">
        <v>1854</v>
      </c>
      <c r="E64" s="520">
        <v>1688</v>
      </c>
      <c r="F64" s="520">
        <v>933</v>
      </c>
      <c r="G64" s="520">
        <v>1452</v>
      </c>
      <c r="H64" s="520">
        <v>818</v>
      </c>
      <c r="I64" s="520">
        <v>528</v>
      </c>
      <c r="J64" s="520">
        <v>295</v>
      </c>
      <c r="K64" s="520">
        <v>385</v>
      </c>
      <c r="L64" s="520">
        <v>179</v>
      </c>
      <c r="M64" s="520">
        <v>7582</v>
      </c>
      <c r="N64" s="520">
        <v>4079</v>
      </c>
      <c r="O64" s="520">
        <v>20</v>
      </c>
      <c r="P64" s="1410"/>
      <c r="Q64" s="520">
        <v>7</v>
      </c>
      <c r="R64" s="527"/>
      <c r="S64" s="517" t="s">
        <v>36</v>
      </c>
      <c r="T64" s="503">
        <v>516</v>
      </c>
      <c r="U64" s="520">
        <v>76</v>
      </c>
      <c r="V64" s="520">
        <v>35</v>
      </c>
      <c r="W64" s="520">
        <v>328</v>
      </c>
      <c r="X64" s="520">
        <v>182</v>
      </c>
      <c r="Y64" s="520">
        <v>271</v>
      </c>
      <c r="Z64" s="520">
        <v>167</v>
      </c>
      <c r="AA64" s="520">
        <v>32</v>
      </c>
      <c r="AB64" s="520">
        <v>19</v>
      </c>
      <c r="AC64" s="520">
        <v>9</v>
      </c>
      <c r="AD64" s="520">
        <v>6</v>
      </c>
      <c r="AE64" s="520">
        <v>716</v>
      </c>
      <c r="AF64" s="520">
        <v>409</v>
      </c>
      <c r="AG64" s="520">
        <v>0</v>
      </c>
      <c r="AH64" s="1410"/>
      <c r="AI64" s="520">
        <v>0</v>
      </c>
      <c r="AJ64" s="527"/>
      <c r="AK64" s="517" t="s">
        <v>36</v>
      </c>
      <c r="AL64" s="503">
        <v>516</v>
      </c>
      <c r="AM64" s="520">
        <v>69</v>
      </c>
      <c r="AN64" s="520">
        <v>64</v>
      </c>
      <c r="AO64" s="520">
        <v>65</v>
      </c>
      <c r="AP64" s="520">
        <v>20</v>
      </c>
      <c r="AQ64" s="520">
        <v>18</v>
      </c>
      <c r="AR64" s="520">
        <v>236</v>
      </c>
      <c r="AS64" s="520">
        <v>1</v>
      </c>
      <c r="AT64" s="520">
        <v>108</v>
      </c>
      <c r="AU64" s="520">
        <v>5</v>
      </c>
      <c r="AV64" s="520">
        <v>113</v>
      </c>
      <c r="AW64" s="520">
        <v>63</v>
      </c>
      <c r="AX64" s="527"/>
      <c r="AY64" s="517" t="s">
        <v>36</v>
      </c>
      <c r="AZ64" s="528">
        <v>516</v>
      </c>
      <c r="BA64" s="520">
        <v>125</v>
      </c>
      <c r="BB64" s="520">
        <v>51</v>
      </c>
      <c r="BC64" s="520">
        <v>7</v>
      </c>
      <c r="BD64" s="520">
        <v>2</v>
      </c>
      <c r="BE64" s="520">
        <v>5</v>
      </c>
      <c r="BF64" s="520">
        <v>9</v>
      </c>
    </row>
    <row r="65" spans="1:59" s="490" customFormat="1" ht="12.9" customHeight="1">
      <c r="A65" s="517" t="s">
        <v>37</v>
      </c>
      <c r="B65" s="503">
        <v>518</v>
      </c>
      <c r="C65" s="520">
        <v>726</v>
      </c>
      <c r="D65" s="520">
        <v>376</v>
      </c>
      <c r="E65" s="520">
        <v>364</v>
      </c>
      <c r="F65" s="520">
        <v>181</v>
      </c>
      <c r="G65" s="520">
        <v>382</v>
      </c>
      <c r="H65" s="520">
        <v>185</v>
      </c>
      <c r="I65" s="520">
        <v>139</v>
      </c>
      <c r="J65" s="520">
        <v>70</v>
      </c>
      <c r="K65" s="520">
        <v>143</v>
      </c>
      <c r="L65" s="520">
        <v>79</v>
      </c>
      <c r="M65" s="520">
        <v>1754</v>
      </c>
      <c r="N65" s="520">
        <v>891</v>
      </c>
      <c r="O65" s="520">
        <v>0</v>
      </c>
      <c r="P65" s="1410"/>
      <c r="Q65" s="520">
        <v>0</v>
      </c>
      <c r="R65" s="527"/>
      <c r="S65" s="517" t="s">
        <v>37</v>
      </c>
      <c r="T65" s="503">
        <v>518</v>
      </c>
      <c r="U65" s="520">
        <v>229</v>
      </c>
      <c r="V65" s="520">
        <v>114</v>
      </c>
      <c r="W65" s="520">
        <v>80</v>
      </c>
      <c r="X65" s="520">
        <v>34</v>
      </c>
      <c r="Y65" s="520">
        <v>30</v>
      </c>
      <c r="Z65" s="520">
        <v>13</v>
      </c>
      <c r="AA65" s="520">
        <v>5</v>
      </c>
      <c r="AB65" s="520">
        <v>2</v>
      </c>
      <c r="AC65" s="520">
        <v>2</v>
      </c>
      <c r="AD65" s="520">
        <v>2</v>
      </c>
      <c r="AE65" s="520">
        <v>346</v>
      </c>
      <c r="AF65" s="520">
        <v>165</v>
      </c>
      <c r="AG65" s="520">
        <v>0</v>
      </c>
      <c r="AH65" s="1410"/>
      <c r="AI65" s="520">
        <v>0</v>
      </c>
      <c r="AJ65" s="527"/>
      <c r="AK65" s="517" t="s">
        <v>37</v>
      </c>
      <c r="AL65" s="503">
        <v>518</v>
      </c>
      <c r="AM65" s="520">
        <v>17</v>
      </c>
      <c r="AN65" s="520">
        <v>17</v>
      </c>
      <c r="AO65" s="520">
        <v>19</v>
      </c>
      <c r="AP65" s="520">
        <v>4</v>
      </c>
      <c r="AQ65" s="520">
        <v>4</v>
      </c>
      <c r="AR65" s="520">
        <v>61</v>
      </c>
      <c r="AS65" s="520">
        <v>0</v>
      </c>
      <c r="AT65" s="520">
        <v>30</v>
      </c>
      <c r="AU65" s="520">
        <v>6</v>
      </c>
      <c r="AV65" s="520">
        <v>36</v>
      </c>
      <c r="AW65" s="520">
        <v>17</v>
      </c>
      <c r="AX65" s="527"/>
      <c r="AY65" s="517" t="s">
        <v>37</v>
      </c>
      <c r="AZ65" s="528">
        <v>518</v>
      </c>
      <c r="BA65" s="520">
        <v>35</v>
      </c>
      <c r="BB65" s="520">
        <v>12</v>
      </c>
      <c r="BC65" s="520">
        <v>0</v>
      </c>
      <c r="BD65" s="520">
        <v>0</v>
      </c>
      <c r="BE65" s="520">
        <v>2</v>
      </c>
      <c r="BF65" s="520">
        <v>1</v>
      </c>
    </row>
    <row r="66" spans="1:59" s="490" customFormat="1" ht="12.9" customHeight="1">
      <c r="A66" s="517" t="s">
        <v>38</v>
      </c>
      <c r="B66" s="503">
        <v>513</v>
      </c>
      <c r="C66" s="520">
        <v>971</v>
      </c>
      <c r="D66" s="520">
        <v>520</v>
      </c>
      <c r="E66" s="520">
        <v>381</v>
      </c>
      <c r="F66" s="520">
        <v>227</v>
      </c>
      <c r="G66" s="520">
        <v>322</v>
      </c>
      <c r="H66" s="520">
        <v>197</v>
      </c>
      <c r="I66" s="520">
        <v>132</v>
      </c>
      <c r="J66" s="520">
        <v>60</v>
      </c>
      <c r="K66" s="520">
        <v>81</v>
      </c>
      <c r="L66" s="520">
        <v>57</v>
      </c>
      <c r="M66" s="520">
        <v>1887</v>
      </c>
      <c r="N66" s="520">
        <v>1061</v>
      </c>
      <c r="O66" s="520">
        <v>0</v>
      </c>
      <c r="P66" s="1410"/>
      <c r="Q66" s="520">
        <v>0</v>
      </c>
      <c r="R66" s="527"/>
      <c r="S66" s="517" t="s">
        <v>38</v>
      </c>
      <c r="T66" s="503">
        <v>513</v>
      </c>
      <c r="U66" s="520">
        <v>342</v>
      </c>
      <c r="V66" s="520">
        <v>176</v>
      </c>
      <c r="W66" s="520">
        <v>85</v>
      </c>
      <c r="X66" s="520">
        <v>51</v>
      </c>
      <c r="Y66" s="520">
        <v>48</v>
      </c>
      <c r="Z66" s="520">
        <v>33</v>
      </c>
      <c r="AA66" s="520">
        <v>16</v>
      </c>
      <c r="AB66" s="520">
        <v>8</v>
      </c>
      <c r="AC66" s="520">
        <v>0</v>
      </c>
      <c r="AD66" s="520">
        <v>0</v>
      </c>
      <c r="AE66" s="520">
        <v>491</v>
      </c>
      <c r="AF66" s="520">
        <v>268</v>
      </c>
      <c r="AG66" s="520">
        <v>0</v>
      </c>
      <c r="AH66" s="1410"/>
      <c r="AI66" s="520">
        <v>0</v>
      </c>
      <c r="AJ66" s="527"/>
      <c r="AK66" s="517" t="s">
        <v>38</v>
      </c>
      <c r="AL66" s="503">
        <v>513</v>
      </c>
      <c r="AM66" s="520">
        <v>24</v>
      </c>
      <c r="AN66" s="520">
        <v>21</v>
      </c>
      <c r="AO66" s="520">
        <v>21</v>
      </c>
      <c r="AP66" s="520">
        <v>4</v>
      </c>
      <c r="AQ66" s="520">
        <v>3</v>
      </c>
      <c r="AR66" s="520">
        <v>73</v>
      </c>
      <c r="AS66" s="520">
        <v>0</v>
      </c>
      <c r="AT66" s="520">
        <v>29</v>
      </c>
      <c r="AU66" s="520">
        <v>5</v>
      </c>
      <c r="AV66" s="520">
        <v>34</v>
      </c>
      <c r="AW66" s="520">
        <v>22</v>
      </c>
      <c r="AX66" s="527"/>
      <c r="AY66" s="517" t="s">
        <v>38</v>
      </c>
      <c r="AZ66" s="528">
        <v>513</v>
      </c>
      <c r="BA66" s="520">
        <v>35</v>
      </c>
      <c r="BB66" s="520">
        <v>16</v>
      </c>
      <c r="BC66" s="520">
        <v>0</v>
      </c>
      <c r="BD66" s="520">
        <v>0</v>
      </c>
      <c r="BE66" s="520">
        <v>0</v>
      </c>
      <c r="BF66" s="520">
        <v>2</v>
      </c>
    </row>
    <row r="67" spans="1:59" s="490" customFormat="1" ht="12.9" customHeight="1">
      <c r="A67" s="532" t="s">
        <v>39</v>
      </c>
      <c r="B67" s="505">
        <v>514</v>
      </c>
      <c r="C67" s="533">
        <v>322</v>
      </c>
      <c r="D67" s="533">
        <v>160</v>
      </c>
      <c r="E67" s="533">
        <v>200</v>
      </c>
      <c r="F67" s="533">
        <v>103</v>
      </c>
      <c r="G67" s="533">
        <v>222</v>
      </c>
      <c r="H67" s="533">
        <v>122</v>
      </c>
      <c r="I67" s="533">
        <v>56</v>
      </c>
      <c r="J67" s="533">
        <v>29</v>
      </c>
      <c r="K67" s="533">
        <v>37</v>
      </c>
      <c r="L67" s="533">
        <v>18</v>
      </c>
      <c r="M67" s="533">
        <v>837</v>
      </c>
      <c r="N67" s="533">
        <v>432</v>
      </c>
      <c r="O67" s="533">
        <v>0</v>
      </c>
      <c r="P67" s="1411"/>
      <c r="Q67" s="533">
        <v>0</v>
      </c>
      <c r="R67" s="527"/>
      <c r="S67" s="532" t="s">
        <v>39</v>
      </c>
      <c r="T67" s="505">
        <v>514</v>
      </c>
      <c r="U67" s="533">
        <v>31</v>
      </c>
      <c r="V67" s="533">
        <v>18</v>
      </c>
      <c r="W67" s="533">
        <v>33</v>
      </c>
      <c r="X67" s="533">
        <v>14</v>
      </c>
      <c r="Y67" s="533">
        <v>34</v>
      </c>
      <c r="Z67" s="533">
        <v>12</v>
      </c>
      <c r="AA67" s="533">
        <v>2</v>
      </c>
      <c r="AB67" s="533">
        <v>1</v>
      </c>
      <c r="AC67" s="533">
        <v>0</v>
      </c>
      <c r="AD67" s="533">
        <v>0</v>
      </c>
      <c r="AE67" s="533">
        <v>100</v>
      </c>
      <c r="AF67" s="533">
        <v>45</v>
      </c>
      <c r="AG67" s="533">
        <v>0</v>
      </c>
      <c r="AH67" s="1411"/>
      <c r="AI67" s="533">
        <v>0</v>
      </c>
      <c r="AJ67" s="527"/>
      <c r="AK67" s="534" t="s">
        <v>39</v>
      </c>
      <c r="AL67" s="505">
        <v>514</v>
      </c>
      <c r="AM67" s="533">
        <v>8</v>
      </c>
      <c r="AN67" s="533">
        <v>8</v>
      </c>
      <c r="AO67" s="533">
        <v>8</v>
      </c>
      <c r="AP67" s="533">
        <v>1</v>
      </c>
      <c r="AQ67" s="533">
        <v>1</v>
      </c>
      <c r="AR67" s="533">
        <v>26</v>
      </c>
      <c r="AS67" s="533">
        <v>0</v>
      </c>
      <c r="AT67" s="533">
        <v>14</v>
      </c>
      <c r="AU67" s="533">
        <v>0</v>
      </c>
      <c r="AV67" s="533">
        <v>14</v>
      </c>
      <c r="AW67" s="533">
        <v>7</v>
      </c>
      <c r="AX67" s="527"/>
      <c r="AY67" s="532" t="s">
        <v>39</v>
      </c>
      <c r="AZ67" s="534">
        <v>514</v>
      </c>
      <c r="BA67" s="533">
        <v>14</v>
      </c>
      <c r="BB67" s="533">
        <v>5</v>
      </c>
      <c r="BC67" s="533">
        <v>0</v>
      </c>
      <c r="BD67" s="533">
        <v>0</v>
      </c>
      <c r="BE67" s="533">
        <v>1</v>
      </c>
      <c r="BF67" s="533">
        <v>0</v>
      </c>
    </row>
    <row r="68" spans="1:59" s="490" customFormat="1" ht="13.5" customHeight="1">
      <c r="A68" s="585"/>
      <c r="B68" s="585"/>
      <c r="C68" s="585"/>
      <c r="D68" s="585"/>
      <c r="E68" s="585"/>
      <c r="F68" s="585"/>
      <c r="G68" s="585"/>
      <c r="H68" s="585"/>
      <c r="I68" s="585"/>
      <c r="J68" s="585"/>
      <c r="K68" s="585"/>
      <c r="L68" s="585"/>
      <c r="M68" s="585"/>
      <c r="N68" s="585"/>
      <c r="O68" s="585"/>
      <c r="P68" s="585"/>
      <c r="Q68" s="585"/>
      <c r="R68" s="527"/>
      <c r="S68" s="585"/>
      <c r="T68" s="585"/>
      <c r="U68" s="585"/>
      <c r="V68" s="585"/>
      <c r="W68" s="585"/>
      <c r="X68" s="585"/>
      <c r="Y68" s="585"/>
      <c r="Z68" s="585"/>
      <c r="AA68" s="585"/>
      <c r="AB68" s="585"/>
      <c r="AC68" s="585"/>
      <c r="AD68" s="585"/>
      <c r="AE68" s="585"/>
      <c r="AF68" s="585"/>
      <c r="AG68" s="585"/>
      <c r="AH68" s="585"/>
      <c r="AI68" s="585"/>
      <c r="AJ68" s="527"/>
      <c r="AK68" s="585"/>
      <c r="AL68" s="585"/>
      <c r="AM68" s="585"/>
      <c r="AN68" s="585"/>
      <c r="AO68" s="585"/>
      <c r="AP68" s="585"/>
      <c r="AQ68" s="585"/>
      <c r="AR68" s="585"/>
      <c r="AS68" s="585"/>
      <c r="AT68" s="585"/>
      <c r="AU68" s="585"/>
      <c r="AV68" s="585"/>
      <c r="AW68" s="585"/>
      <c r="AX68" s="527"/>
      <c r="AY68" s="585"/>
      <c r="AZ68" s="585"/>
      <c r="BA68" s="585"/>
      <c r="BB68" s="585"/>
      <c r="BC68" s="585"/>
      <c r="BD68" s="585"/>
      <c r="BE68" s="585"/>
      <c r="BF68" s="585"/>
    </row>
    <row r="69" spans="1:59" s="524" customFormat="1" ht="13.5" customHeight="1">
      <c r="A69" s="560" t="s">
        <v>627</v>
      </c>
      <c r="B69" s="560"/>
      <c r="C69" s="560"/>
      <c r="D69" s="560"/>
      <c r="E69" s="560"/>
      <c r="F69" s="560"/>
      <c r="G69" s="560"/>
      <c r="H69" s="560"/>
      <c r="I69" s="560"/>
      <c r="J69" s="560"/>
      <c r="K69" s="560"/>
      <c r="L69" s="560"/>
      <c r="M69" s="560"/>
      <c r="N69" s="560"/>
      <c r="O69" s="560"/>
      <c r="P69" s="560"/>
      <c r="Q69" s="560"/>
      <c r="R69" s="530"/>
      <c r="S69" s="560" t="s">
        <v>632</v>
      </c>
      <c r="T69" s="560"/>
      <c r="U69" s="560"/>
      <c r="V69" s="560"/>
      <c r="W69" s="560"/>
      <c r="X69" s="560"/>
      <c r="Y69" s="560"/>
      <c r="Z69" s="560"/>
      <c r="AA69" s="560"/>
      <c r="AB69" s="560"/>
      <c r="AC69" s="560"/>
      <c r="AD69" s="560"/>
      <c r="AE69" s="560"/>
      <c r="AF69" s="560"/>
      <c r="AG69" s="562"/>
      <c r="AH69" s="562"/>
      <c r="AI69" s="562"/>
      <c r="AJ69" s="530"/>
      <c r="AK69" s="560" t="s">
        <v>750</v>
      </c>
      <c r="AL69" s="560"/>
      <c r="AM69" s="560"/>
      <c r="AN69" s="560"/>
      <c r="AO69" s="560"/>
      <c r="AP69" s="560"/>
      <c r="AQ69" s="560"/>
      <c r="AR69" s="560"/>
      <c r="AS69" s="560"/>
      <c r="AT69" s="560"/>
      <c r="AU69" s="560"/>
      <c r="AV69" s="560"/>
      <c r="AW69" s="560"/>
      <c r="AX69" s="568"/>
      <c r="AY69" s="560" t="s">
        <v>637</v>
      </c>
      <c r="AZ69" s="560"/>
      <c r="BA69" s="560"/>
      <c r="BB69" s="560"/>
      <c r="BC69" s="560"/>
      <c r="BD69" s="560"/>
      <c r="BE69" s="560"/>
      <c r="BF69" s="560"/>
    </row>
    <row r="70" spans="1:59" s="557" customFormat="1" ht="13.5" customHeight="1">
      <c r="A70" s="549" t="s">
        <v>227</v>
      </c>
      <c r="B70" s="556"/>
      <c r="C70" s="556"/>
      <c r="D70" s="556"/>
      <c r="E70" s="556"/>
      <c r="F70" s="556"/>
      <c r="G70" s="556"/>
      <c r="H70" s="556"/>
      <c r="I70" s="556"/>
      <c r="J70" s="556"/>
      <c r="K70" s="556"/>
      <c r="L70" s="556"/>
      <c r="M70" s="556"/>
      <c r="N70" s="556"/>
      <c r="O70" s="556"/>
      <c r="P70" s="556"/>
      <c r="Q70" s="556"/>
      <c r="S70" s="549" t="s">
        <v>227</v>
      </c>
      <c r="T70" s="559"/>
      <c r="U70" s="559"/>
      <c r="V70" s="559"/>
      <c r="W70" s="559"/>
      <c r="X70" s="559"/>
      <c r="Y70" s="559"/>
      <c r="Z70" s="559"/>
      <c r="AA70" s="559"/>
      <c r="AB70" s="559"/>
      <c r="AC70" s="559"/>
      <c r="AD70" s="559"/>
      <c r="AE70" s="559"/>
      <c r="AF70" s="559"/>
      <c r="AG70" s="566"/>
      <c r="AH70" s="566"/>
      <c r="AI70" s="566"/>
      <c r="AK70" s="549" t="s">
        <v>227</v>
      </c>
      <c r="AL70" s="559"/>
      <c r="AM70" s="559"/>
      <c r="AN70" s="559"/>
      <c r="AO70" s="559"/>
      <c r="AP70" s="559"/>
      <c r="AQ70" s="559"/>
      <c r="AR70" s="559"/>
      <c r="AS70" s="559"/>
      <c r="AT70" s="559"/>
      <c r="AU70" s="559"/>
      <c r="AV70" s="559"/>
      <c r="AW70" s="559"/>
      <c r="AX70" s="558"/>
      <c r="AY70" s="549" t="s">
        <v>227</v>
      </c>
      <c r="AZ70" s="566"/>
      <c r="BA70" s="556"/>
      <c r="BB70" s="556"/>
      <c r="BC70" s="556"/>
      <c r="BD70" s="556"/>
      <c r="BE70" s="556"/>
      <c r="BF70" s="556"/>
      <c r="BG70" s="567"/>
    </row>
    <row r="71" spans="1:59" ht="8.25" customHeight="1"/>
    <row r="72" spans="1:59" s="997" customFormat="1" ht="21" customHeight="1">
      <c r="A72" s="1520" t="s">
        <v>6</v>
      </c>
      <c r="B72" s="1631" t="s">
        <v>7</v>
      </c>
      <c r="C72" s="1514" t="s">
        <v>0</v>
      </c>
      <c r="D72" s="1634"/>
      <c r="E72" s="1514" t="s">
        <v>1</v>
      </c>
      <c r="F72" s="1634"/>
      <c r="G72" s="1514" t="s">
        <v>2</v>
      </c>
      <c r="H72" s="1634"/>
      <c r="I72" s="1506" t="s">
        <v>3</v>
      </c>
      <c r="J72" s="1507"/>
      <c r="K72" s="1506" t="s">
        <v>4</v>
      </c>
      <c r="L72" s="1507"/>
      <c r="M72" s="1532" t="s">
        <v>781</v>
      </c>
      <c r="N72" s="1533"/>
      <c r="O72" s="1543" t="s">
        <v>778</v>
      </c>
      <c r="P72" s="1544"/>
      <c r="Q72" s="1545"/>
      <c r="S72" s="1520" t="s">
        <v>6</v>
      </c>
      <c r="T72" s="1536" t="s">
        <v>7</v>
      </c>
      <c r="U72" s="1506" t="s">
        <v>0</v>
      </c>
      <c r="V72" s="1507"/>
      <c r="W72" s="1506" t="s">
        <v>1</v>
      </c>
      <c r="X72" s="1507"/>
      <c r="Y72" s="1506" t="s">
        <v>2</v>
      </c>
      <c r="Z72" s="1507"/>
      <c r="AA72" s="1506" t="s">
        <v>3</v>
      </c>
      <c r="AB72" s="1507"/>
      <c r="AC72" s="1506" t="s">
        <v>4</v>
      </c>
      <c r="AD72" s="1507"/>
      <c r="AE72" s="1532" t="s">
        <v>781</v>
      </c>
      <c r="AF72" s="1533"/>
      <c r="AG72" s="1543" t="s">
        <v>778</v>
      </c>
      <c r="AH72" s="1544"/>
      <c r="AI72" s="1545"/>
      <c r="AK72" s="1520" t="s">
        <v>6</v>
      </c>
      <c r="AL72" s="1631" t="s">
        <v>7</v>
      </c>
      <c r="AM72" s="998" t="s">
        <v>412</v>
      </c>
      <c r="AN72" s="999"/>
      <c r="AO72" s="999"/>
      <c r="AP72" s="999"/>
      <c r="AQ72" s="999"/>
      <c r="AR72" s="1000"/>
      <c r="AS72" s="1001"/>
      <c r="AT72" s="1001" t="s">
        <v>141</v>
      </c>
      <c r="AU72" s="1001"/>
      <c r="AV72" s="1002"/>
      <c r="AW72" s="1649" t="s">
        <v>153</v>
      </c>
      <c r="AY72" s="1651" t="s">
        <v>6</v>
      </c>
      <c r="AZ72" s="1631" t="s">
        <v>7</v>
      </c>
      <c r="BA72" s="1647" t="s">
        <v>166</v>
      </c>
      <c r="BB72" s="1652"/>
      <c r="BC72" s="1652"/>
      <c r="BD72" s="1648"/>
      <c r="BE72" s="1647" t="s">
        <v>167</v>
      </c>
      <c r="BF72" s="1648"/>
    </row>
    <row r="73" spans="1:59" s="997" customFormat="1" ht="20.399999999999999">
      <c r="A73" s="1521"/>
      <c r="B73" s="1632"/>
      <c r="C73" s="463" t="s">
        <v>395</v>
      </c>
      <c r="D73" s="463" t="s">
        <v>396</v>
      </c>
      <c r="E73" s="463" t="s">
        <v>395</v>
      </c>
      <c r="F73" s="463" t="s">
        <v>396</v>
      </c>
      <c r="G73" s="463" t="s">
        <v>395</v>
      </c>
      <c r="H73" s="463" t="s">
        <v>396</v>
      </c>
      <c r="I73" s="463" t="s">
        <v>395</v>
      </c>
      <c r="J73" s="463" t="s">
        <v>396</v>
      </c>
      <c r="K73" s="463" t="s">
        <v>395</v>
      </c>
      <c r="L73" s="463" t="s">
        <v>396</v>
      </c>
      <c r="M73" s="463" t="s">
        <v>395</v>
      </c>
      <c r="N73" s="463" t="s">
        <v>396</v>
      </c>
      <c r="O73" s="463" t="s">
        <v>395</v>
      </c>
      <c r="P73" s="1394"/>
      <c r="Q73" s="463" t="s">
        <v>396</v>
      </c>
      <c r="S73" s="1521"/>
      <c r="T73" s="1537"/>
      <c r="U73" s="463" t="s">
        <v>395</v>
      </c>
      <c r="V73" s="463" t="s">
        <v>396</v>
      </c>
      <c r="W73" s="463" t="s">
        <v>395</v>
      </c>
      <c r="X73" s="463" t="s">
        <v>396</v>
      </c>
      <c r="Y73" s="463" t="s">
        <v>395</v>
      </c>
      <c r="Z73" s="463" t="s">
        <v>396</v>
      </c>
      <c r="AA73" s="463" t="s">
        <v>395</v>
      </c>
      <c r="AB73" s="463" t="s">
        <v>396</v>
      </c>
      <c r="AC73" s="463" t="s">
        <v>395</v>
      </c>
      <c r="AD73" s="463" t="s">
        <v>396</v>
      </c>
      <c r="AE73" s="463" t="s">
        <v>395</v>
      </c>
      <c r="AF73" s="463" t="s">
        <v>396</v>
      </c>
      <c r="AG73" s="463" t="s">
        <v>395</v>
      </c>
      <c r="AH73" s="1394"/>
      <c r="AI73" s="463" t="s">
        <v>396</v>
      </c>
      <c r="AK73" s="1521"/>
      <c r="AL73" s="1632"/>
      <c r="AM73" s="463" t="s">
        <v>0</v>
      </c>
      <c r="AN73" s="463" t="s">
        <v>1</v>
      </c>
      <c r="AO73" s="463" t="s">
        <v>2</v>
      </c>
      <c r="AP73" s="463" t="s">
        <v>3</v>
      </c>
      <c r="AQ73" s="463" t="s">
        <v>4</v>
      </c>
      <c r="AR73" s="996" t="s">
        <v>779</v>
      </c>
      <c r="AS73" s="996" t="s">
        <v>265</v>
      </c>
      <c r="AT73" s="463" t="s">
        <v>736</v>
      </c>
      <c r="AU73" s="463" t="s">
        <v>156</v>
      </c>
      <c r="AV73" s="463" t="s">
        <v>142</v>
      </c>
      <c r="AW73" s="1650"/>
      <c r="AY73" s="1615"/>
      <c r="AZ73" s="1632"/>
      <c r="BA73" s="521" t="s">
        <v>413</v>
      </c>
      <c r="BB73" s="521" t="s">
        <v>151</v>
      </c>
      <c r="BC73" s="521" t="s">
        <v>777</v>
      </c>
      <c r="BD73" s="521" t="s">
        <v>151</v>
      </c>
      <c r="BE73" s="521" t="s">
        <v>735</v>
      </c>
      <c r="BF73" s="521" t="s">
        <v>145</v>
      </c>
    </row>
    <row r="74" spans="1:59" s="524" customFormat="1" ht="12.9" customHeight="1">
      <c r="A74" s="667" t="s">
        <v>40</v>
      </c>
      <c r="B74" s="506"/>
      <c r="C74" s="660"/>
      <c r="D74" s="660"/>
      <c r="E74" s="660"/>
      <c r="F74" s="660"/>
      <c r="G74" s="660"/>
      <c r="H74" s="660"/>
      <c r="I74" s="660"/>
      <c r="J74" s="660"/>
      <c r="K74" s="660"/>
      <c r="L74" s="660"/>
      <c r="M74" s="660"/>
      <c r="N74" s="660"/>
      <c r="O74" s="660"/>
      <c r="P74" s="1408"/>
      <c r="Q74" s="660"/>
      <c r="R74" s="530"/>
      <c r="S74" s="470" t="s">
        <v>40</v>
      </c>
      <c r="T74" s="504"/>
      <c r="U74" s="514"/>
      <c r="V74" s="514"/>
      <c r="W74" s="514"/>
      <c r="X74" s="514"/>
      <c r="Y74" s="514"/>
      <c r="Z74" s="514"/>
      <c r="AA74" s="514"/>
      <c r="AB74" s="514"/>
      <c r="AC74" s="514"/>
      <c r="AD74" s="514"/>
      <c r="AE74" s="514"/>
      <c r="AF74" s="514"/>
      <c r="AG74" s="515"/>
      <c r="AH74" s="1375"/>
      <c r="AI74" s="515"/>
      <c r="AJ74" s="530"/>
      <c r="AK74" s="470" t="s">
        <v>40</v>
      </c>
      <c r="AL74" s="504"/>
      <c r="AM74" s="514"/>
      <c r="AN74" s="514"/>
      <c r="AO74" s="514"/>
      <c r="AP74" s="514"/>
      <c r="AQ74" s="515"/>
      <c r="AR74" s="515"/>
      <c r="AS74" s="514"/>
      <c r="AT74" s="515"/>
      <c r="AU74" s="515"/>
      <c r="AV74" s="514"/>
      <c r="AW74" s="531"/>
      <c r="AX74" s="530"/>
      <c r="AY74" s="470" t="s">
        <v>40</v>
      </c>
      <c r="AZ74" s="504"/>
      <c r="BA74" s="514"/>
      <c r="BB74" s="514"/>
      <c r="BC74" s="522"/>
      <c r="BD74" s="522"/>
      <c r="BE74" s="531"/>
      <c r="BF74" s="531"/>
    </row>
    <row r="75" spans="1:59" s="490" customFormat="1" ht="12.9" customHeight="1">
      <c r="A75" s="517" t="s">
        <v>41</v>
      </c>
      <c r="B75" s="503">
        <v>519</v>
      </c>
      <c r="C75" s="520">
        <v>1159</v>
      </c>
      <c r="D75" s="520">
        <v>617</v>
      </c>
      <c r="E75" s="520">
        <v>629</v>
      </c>
      <c r="F75" s="520">
        <v>362</v>
      </c>
      <c r="G75" s="520">
        <v>538</v>
      </c>
      <c r="H75" s="520">
        <v>302</v>
      </c>
      <c r="I75" s="520">
        <v>373</v>
      </c>
      <c r="J75" s="520">
        <v>199</v>
      </c>
      <c r="K75" s="520">
        <v>315</v>
      </c>
      <c r="L75" s="520">
        <v>166</v>
      </c>
      <c r="M75" s="520">
        <v>3014</v>
      </c>
      <c r="N75" s="520">
        <v>1646</v>
      </c>
      <c r="O75" s="520">
        <v>0</v>
      </c>
      <c r="P75" s="1410"/>
      <c r="Q75" s="520">
        <v>0</v>
      </c>
      <c r="R75" s="527"/>
      <c r="S75" s="517" t="s">
        <v>41</v>
      </c>
      <c r="T75" s="503">
        <v>519</v>
      </c>
      <c r="U75" s="520">
        <v>354</v>
      </c>
      <c r="V75" s="520">
        <v>179</v>
      </c>
      <c r="W75" s="520">
        <v>177</v>
      </c>
      <c r="X75" s="520">
        <v>95</v>
      </c>
      <c r="Y75" s="520">
        <v>123</v>
      </c>
      <c r="Z75" s="520">
        <v>61</v>
      </c>
      <c r="AA75" s="520">
        <v>68</v>
      </c>
      <c r="AB75" s="520">
        <v>44</v>
      </c>
      <c r="AC75" s="520">
        <v>7</v>
      </c>
      <c r="AD75" s="520">
        <v>4</v>
      </c>
      <c r="AE75" s="520">
        <v>729</v>
      </c>
      <c r="AF75" s="520">
        <v>383</v>
      </c>
      <c r="AG75" s="520">
        <v>0</v>
      </c>
      <c r="AH75" s="1410"/>
      <c r="AI75" s="520">
        <v>0</v>
      </c>
      <c r="AJ75" s="527"/>
      <c r="AK75" s="517" t="s">
        <v>41</v>
      </c>
      <c r="AL75" s="503">
        <v>519</v>
      </c>
      <c r="AM75" s="520">
        <v>20</v>
      </c>
      <c r="AN75" s="520">
        <v>18</v>
      </c>
      <c r="AO75" s="520">
        <v>18</v>
      </c>
      <c r="AP75" s="520">
        <v>15</v>
      </c>
      <c r="AQ75" s="520">
        <v>11</v>
      </c>
      <c r="AR75" s="520">
        <v>82</v>
      </c>
      <c r="AS75" s="520">
        <v>0</v>
      </c>
      <c r="AT75" s="520">
        <v>49</v>
      </c>
      <c r="AU75" s="520">
        <v>8</v>
      </c>
      <c r="AV75" s="520">
        <v>57</v>
      </c>
      <c r="AW75" s="520">
        <v>17</v>
      </c>
      <c r="AX75" s="527"/>
      <c r="AY75" s="517" t="s">
        <v>41</v>
      </c>
      <c r="AZ75" s="528">
        <v>519</v>
      </c>
      <c r="BA75" s="520">
        <v>55</v>
      </c>
      <c r="BB75" s="520">
        <v>21</v>
      </c>
      <c r="BC75" s="520">
        <v>0</v>
      </c>
      <c r="BD75" s="520">
        <v>0</v>
      </c>
      <c r="BE75" s="520">
        <v>1</v>
      </c>
      <c r="BF75" s="520">
        <v>3</v>
      </c>
    </row>
    <row r="76" spans="1:59" s="490" customFormat="1" ht="12.9" customHeight="1">
      <c r="A76" s="517" t="s">
        <v>42</v>
      </c>
      <c r="B76" s="503">
        <v>517</v>
      </c>
      <c r="C76" s="520">
        <v>1144</v>
      </c>
      <c r="D76" s="520">
        <v>579</v>
      </c>
      <c r="E76" s="520">
        <v>784</v>
      </c>
      <c r="F76" s="520">
        <v>386</v>
      </c>
      <c r="G76" s="520">
        <v>814</v>
      </c>
      <c r="H76" s="520">
        <v>402</v>
      </c>
      <c r="I76" s="520">
        <v>421</v>
      </c>
      <c r="J76" s="520">
        <v>217</v>
      </c>
      <c r="K76" s="520">
        <v>289</v>
      </c>
      <c r="L76" s="520">
        <v>148</v>
      </c>
      <c r="M76" s="520">
        <v>3452</v>
      </c>
      <c r="N76" s="520">
        <v>1732</v>
      </c>
      <c r="O76" s="520">
        <v>110</v>
      </c>
      <c r="P76" s="1410"/>
      <c r="Q76" s="520">
        <v>47</v>
      </c>
      <c r="R76" s="527"/>
      <c r="S76" s="517" t="s">
        <v>42</v>
      </c>
      <c r="T76" s="503">
        <v>517</v>
      </c>
      <c r="U76" s="520">
        <v>176</v>
      </c>
      <c r="V76" s="520">
        <v>84</v>
      </c>
      <c r="W76" s="520">
        <v>92</v>
      </c>
      <c r="X76" s="520">
        <v>38</v>
      </c>
      <c r="Y76" s="520">
        <v>86</v>
      </c>
      <c r="Z76" s="520">
        <v>39</v>
      </c>
      <c r="AA76" s="520">
        <v>49</v>
      </c>
      <c r="AB76" s="520">
        <v>29</v>
      </c>
      <c r="AC76" s="520">
        <v>0</v>
      </c>
      <c r="AD76" s="520">
        <v>0</v>
      </c>
      <c r="AE76" s="520">
        <v>403</v>
      </c>
      <c r="AF76" s="520">
        <v>190</v>
      </c>
      <c r="AG76" s="520">
        <v>0</v>
      </c>
      <c r="AH76" s="1410"/>
      <c r="AI76" s="520">
        <v>0</v>
      </c>
      <c r="AJ76" s="527"/>
      <c r="AK76" s="517" t="s">
        <v>42</v>
      </c>
      <c r="AL76" s="503">
        <v>517</v>
      </c>
      <c r="AM76" s="520">
        <v>32</v>
      </c>
      <c r="AN76" s="520">
        <v>26</v>
      </c>
      <c r="AO76" s="520">
        <v>25</v>
      </c>
      <c r="AP76" s="520">
        <v>18</v>
      </c>
      <c r="AQ76" s="520">
        <v>12</v>
      </c>
      <c r="AR76" s="520">
        <v>113</v>
      </c>
      <c r="AS76" s="520">
        <v>3</v>
      </c>
      <c r="AT76" s="520">
        <v>85</v>
      </c>
      <c r="AU76" s="520">
        <v>9</v>
      </c>
      <c r="AV76" s="520">
        <v>94</v>
      </c>
      <c r="AW76" s="520">
        <v>23</v>
      </c>
      <c r="AX76" s="527"/>
      <c r="AY76" s="517" t="s">
        <v>42</v>
      </c>
      <c r="AZ76" s="528">
        <v>517</v>
      </c>
      <c r="BA76" s="520">
        <v>87</v>
      </c>
      <c r="BB76" s="520">
        <v>56</v>
      </c>
      <c r="BC76" s="520">
        <v>7</v>
      </c>
      <c r="BD76" s="520">
        <v>3</v>
      </c>
      <c r="BE76" s="520">
        <v>4</v>
      </c>
      <c r="BF76" s="520">
        <v>13</v>
      </c>
    </row>
    <row r="77" spans="1:59" s="490" customFormat="1" ht="12.9" customHeight="1">
      <c r="A77" s="517" t="s">
        <v>43</v>
      </c>
      <c r="B77" s="503">
        <v>515</v>
      </c>
      <c r="C77" s="520">
        <v>2338</v>
      </c>
      <c r="D77" s="520">
        <v>1142</v>
      </c>
      <c r="E77" s="520">
        <v>1321</v>
      </c>
      <c r="F77" s="520">
        <v>668</v>
      </c>
      <c r="G77" s="520">
        <v>1549</v>
      </c>
      <c r="H77" s="520">
        <v>745</v>
      </c>
      <c r="I77" s="520">
        <v>835</v>
      </c>
      <c r="J77" s="520">
        <v>426</v>
      </c>
      <c r="K77" s="520">
        <v>611</v>
      </c>
      <c r="L77" s="520">
        <v>291</v>
      </c>
      <c r="M77" s="520">
        <v>6654</v>
      </c>
      <c r="N77" s="520">
        <v>3272</v>
      </c>
      <c r="O77" s="520">
        <v>0</v>
      </c>
      <c r="P77" s="1410"/>
      <c r="Q77" s="520">
        <v>0</v>
      </c>
      <c r="R77" s="527"/>
      <c r="S77" s="517" t="s">
        <v>43</v>
      </c>
      <c r="T77" s="503">
        <v>515</v>
      </c>
      <c r="U77" s="520">
        <v>403</v>
      </c>
      <c r="V77" s="520">
        <v>177</v>
      </c>
      <c r="W77" s="520">
        <v>227</v>
      </c>
      <c r="X77" s="520">
        <v>99</v>
      </c>
      <c r="Y77" s="520">
        <v>235</v>
      </c>
      <c r="Z77" s="520">
        <v>106</v>
      </c>
      <c r="AA77" s="520">
        <v>102</v>
      </c>
      <c r="AB77" s="520">
        <v>51</v>
      </c>
      <c r="AC77" s="520">
        <v>4</v>
      </c>
      <c r="AD77" s="520">
        <v>0</v>
      </c>
      <c r="AE77" s="520">
        <v>971</v>
      </c>
      <c r="AF77" s="520">
        <v>433</v>
      </c>
      <c r="AG77" s="520">
        <v>0</v>
      </c>
      <c r="AH77" s="1410"/>
      <c r="AI77" s="520">
        <v>0</v>
      </c>
      <c r="AJ77" s="527"/>
      <c r="AK77" s="517" t="s">
        <v>43</v>
      </c>
      <c r="AL77" s="503">
        <v>515</v>
      </c>
      <c r="AM77" s="520">
        <v>52</v>
      </c>
      <c r="AN77" s="520">
        <v>46</v>
      </c>
      <c r="AO77" s="520">
        <v>50</v>
      </c>
      <c r="AP77" s="520">
        <v>29</v>
      </c>
      <c r="AQ77" s="520">
        <v>19</v>
      </c>
      <c r="AR77" s="520">
        <v>196</v>
      </c>
      <c r="AS77" s="520">
        <v>0</v>
      </c>
      <c r="AT77" s="520">
        <v>123</v>
      </c>
      <c r="AU77" s="520">
        <v>5</v>
      </c>
      <c r="AV77" s="520">
        <v>128</v>
      </c>
      <c r="AW77" s="520">
        <v>43</v>
      </c>
      <c r="AX77" s="527"/>
      <c r="AY77" s="517" t="s">
        <v>43</v>
      </c>
      <c r="AZ77" s="528">
        <v>515</v>
      </c>
      <c r="BA77" s="520">
        <v>127</v>
      </c>
      <c r="BB77" s="520">
        <v>55</v>
      </c>
      <c r="BC77" s="520">
        <v>0</v>
      </c>
      <c r="BD77" s="520">
        <v>0</v>
      </c>
      <c r="BE77" s="520">
        <v>7</v>
      </c>
      <c r="BF77" s="520">
        <v>15</v>
      </c>
    </row>
    <row r="78" spans="1:59" s="490" customFormat="1" ht="12.9" customHeight="1">
      <c r="A78" s="529" t="s">
        <v>44</v>
      </c>
      <c r="B78" s="503"/>
      <c r="C78" s="520"/>
      <c r="D78" s="520"/>
      <c r="E78" s="520"/>
      <c r="F78" s="520"/>
      <c r="G78" s="520"/>
      <c r="H78" s="520"/>
      <c r="I78" s="520"/>
      <c r="J78" s="520"/>
      <c r="K78" s="520"/>
      <c r="L78" s="520"/>
      <c r="M78" s="520"/>
      <c r="N78" s="520"/>
      <c r="O78" s="520"/>
      <c r="P78" s="1410"/>
      <c r="Q78" s="520"/>
      <c r="R78" s="527"/>
      <c r="S78" s="529" t="s">
        <v>44</v>
      </c>
      <c r="T78" s="503"/>
      <c r="U78" s="520"/>
      <c r="V78" s="520"/>
      <c r="W78" s="520"/>
      <c r="X78" s="520"/>
      <c r="Y78" s="520"/>
      <c r="Z78" s="520"/>
      <c r="AA78" s="520"/>
      <c r="AB78" s="520"/>
      <c r="AC78" s="520"/>
      <c r="AD78" s="520"/>
      <c r="AE78" s="520"/>
      <c r="AF78" s="520"/>
      <c r="AG78" s="520"/>
      <c r="AH78" s="1410"/>
      <c r="AI78" s="520"/>
      <c r="AJ78" s="527"/>
      <c r="AK78" s="529" t="s">
        <v>44</v>
      </c>
      <c r="AL78" s="503"/>
      <c r="AM78" s="520"/>
      <c r="AN78" s="520"/>
      <c r="AO78" s="520"/>
      <c r="AP78" s="520"/>
      <c r="AQ78" s="520"/>
      <c r="AR78" s="520"/>
      <c r="AS78" s="520"/>
      <c r="AT78" s="520"/>
      <c r="AU78" s="520"/>
      <c r="AV78" s="520"/>
      <c r="AW78" s="520"/>
      <c r="AX78" s="527"/>
      <c r="AY78" s="529" t="s">
        <v>44</v>
      </c>
      <c r="AZ78" s="528"/>
      <c r="BA78" s="520"/>
      <c r="BB78" s="520"/>
      <c r="BC78" s="520"/>
      <c r="BD78" s="520"/>
      <c r="BE78" s="520"/>
      <c r="BF78" s="520"/>
    </row>
    <row r="79" spans="1:59" s="490" customFormat="1" ht="12.9" customHeight="1">
      <c r="A79" s="517" t="s">
        <v>45</v>
      </c>
      <c r="B79" s="503">
        <v>507</v>
      </c>
      <c r="C79" s="520">
        <v>1850</v>
      </c>
      <c r="D79" s="520">
        <v>976</v>
      </c>
      <c r="E79" s="520">
        <v>1063</v>
      </c>
      <c r="F79" s="520">
        <v>582</v>
      </c>
      <c r="G79" s="520">
        <v>771</v>
      </c>
      <c r="H79" s="520">
        <v>424</v>
      </c>
      <c r="I79" s="520">
        <v>454</v>
      </c>
      <c r="J79" s="520">
        <v>242</v>
      </c>
      <c r="K79" s="520">
        <v>382</v>
      </c>
      <c r="L79" s="520">
        <v>201</v>
      </c>
      <c r="M79" s="520">
        <v>4520</v>
      </c>
      <c r="N79" s="520">
        <v>2425</v>
      </c>
      <c r="O79" s="520">
        <v>0</v>
      </c>
      <c r="P79" s="1410"/>
      <c r="Q79" s="520">
        <v>0</v>
      </c>
      <c r="R79" s="527"/>
      <c r="S79" s="517" t="s">
        <v>45</v>
      </c>
      <c r="T79" s="503">
        <v>507</v>
      </c>
      <c r="U79" s="520">
        <v>432</v>
      </c>
      <c r="V79" s="520">
        <v>233</v>
      </c>
      <c r="W79" s="520">
        <v>203</v>
      </c>
      <c r="X79" s="520">
        <v>96</v>
      </c>
      <c r="Y79" s="520">
        <v>151</v>
      </c>
      <c r="Z79" s="520">
        <v>74</v>
      </c>
      <c r="AA79" s="520">
        <v>23</v>
      </c>
      <c r="AB79" s="520">
        <v>13</v>
      </c>
      <c r="AC79" s="520">
        <v>25</v>
      </c>
      <c r="AD79" s="520">
        <v>16</v>
      </c>
      <c r="AE79" s="520">
        <v>834</v>
      </c>
      <c r="AF79" s="520">
        <v>432</v>
      </c>
      <c r="AG79" s="520">
        <v>0</v>
      </c>
      <c r="AH79" s="1410"/>
      <c r="AI79" s="520">
        <v>0</v>
      </c>
      <c r="AJ79" s="527"/>
      <c r="AK79" s="517" t="s">
        <v>45</v>
      </c>
      <c r="AL79" s="503">
        <v>507</v>
      </c>
      <c r="AM79" s="520">
        <v>44</v>
      </c>
      <c r="AN79" s="520">
        <v>40</v>
      </c>
      <c r="AO79" s="520">
        <v>36</v>
      </c>
      <c r="AP79" s="520">
        <v>32</v>
      </c>
      <c r="AQ79" s="520">
        <v>27</v>
      </c>
      <c r="AR79" s="520">
        <v>179</v>
      </c>
      <c r="AS79" s="520">
        <v>0</v>
      </c>
      <c r="AT79" s="520">
        <v>39</v>
      </c>
      <c r="AU79" s="520">
        <v>35</v>
      </c>
      <c r="AV79" s="520">
        <v>74</v>
      </c>
      <c r="AW79" s="520">
        <v>43</v>
      </c>
      <c r="AX79" s="527"/>
      <c r="AY79" s="517" t="s">
        <v>45</v>
      </c>
      <c r="AZ79" s="528">
        <v>507</v>
      </c>
      <c r="BA79" s="520">
        <v>66</v>
      </c>
      <c r="BB79" s="520">
        <v>41</v>
      </c>
      <c r="BC79" s="520">
        <v>0</v>
      </c>
      <c r="BD79" s="520">
        <v>0</v>
      </c>
      <c r="BE79" s="520">
        <v>9</v>
      </c>
      <c r="BF79" s="520">
        <v>2</v>
      </c>
    </row>
    <row r="80" spans="1:59" s="490" customFormat="1" ht="12.9" customHeight="1">
      <c r="A80" s="517" t="s">
        <v>46</v>
      </c>
      <c r="B80" s="503">
        <v>505</v>
      </c>
      <c r="C80" s="520">
        <v>724</v>
      </c>
      <c r="D80" s="520">
        <v>361</v>
      </c>
      <c r="E80" s="520">
        <v>441</v>
      </c>
      <c r="F80" s="520">
        <v>242</v>
      </c>
      <c r="G80" s="520">
        <v>297</v>
      </c>
      <c r="H80" s="520">
        <v>154</v>
      </c>
      <c r="I80" s="520">
        <v>211</v>
      </c>
      <c r="J80" s="520">
        <v>118</v>
      </c>
      <c r="K80" s="520">
        <v>147</v>
      </c>
      <c r="L80" s="520">
        <v>68</v>
      </c>
      <c r="M80" s="520">
        <v>1820</v>
      </c>
      <c r="N80" s="520">
        <v>943</v>
      </c>
      <c r="O80" s="520">
        <v>0</v>
      </c>
      <c r="P80" s="1410"/>
      <c r="Q80" s="520">
        <v>0</v>
      </c>
      <c r="R80" s="527"/>
      <c r="S80" s="517" t="s">
        <v>46</v>
      </c>
      <c r="T80" s="503">
        <v>505</v>
      </c>
      <c r="U80" s="520">
        <v>109</v>
      </c>
      <c r="V80" s="520">
        <v>53</v>
      </c>
      <c r="W80" s="520">
        <v>67</v>
      </c>
      <c r="X80" s="520">
        <v>31</v>
      </c>
      <c r="Y80" s="520">
        <v>57</v>
      </c>
      <c r="Z80" s="520">
        <v>30</v>
      </c>
      <c r="AA80" s="520">
        <v>21</v>
      </c>
      <c r="AB80" s="520">
        <v>14</v>
      </c>
      <c r="AC80" s="520">
        <v>10</v>
      </c>
      <c r="AD80" s="520">
        <v>3</v>
      </c>
      <c r="AE80" s="520">
        <v>264</v>
      </c>
      <c r="AF80" s="520">
        <v>131</v>
      </c>
      <c r="AG80" s="520">
        <v>0</v>
      </c>
      <c r="AH80" s="1410"/>
      <c r="AI80" s="520">
        <v>0</v>
      </c>
      <c r="AJ80" s="527"/>
      <c r="AK80" s="517" t="s">
        <v>46</v>
      </c>
      <c r="AL80" s="503">
        <v>505</v>
      </c>
      <c r="AM80" s="520">
        <v>24</v>
      </c>
      <c r="AN80" s="520">
        <v>24</v>
      </c>
      <c r="AO80" s="520">
        <v>24</v>
      </c>
      <c r="AP80" s="520">
        <v>17</v>
      </c>
      <c r="AQ80" s="520">
        <v>14</v>
      </c>
      <c r="AR80" s="520">
        <v>103</v>
      </c>
      <c r="AS80" s="520">
        <v>0</v>
      </c>
      <c r="AT80" s="520">
        <v>31</v>
      </c>
      <c r="AU80" s="520">
        <v>16</v>
      </c>
      <c r="AV80" s="520">
        <v>47</v>
      </c>
      <c r="AW80" s="520">
        <v>22</v>
      </c>
      <c r="AX80" s="527"/>
      <c r="AY80" s="517" t="s">
        <v>46</v>
      </c>
      <c r="AZ80" s="528">
        <v>505</v>
      </c>
      <c r="BA80" s="520">
        <v>53</v>
      </c>
      <c r="BB80" s="520">
        <v>27</v>
      </c>
      <c r="BC80" s="520">
        <v>0</v>
      </c>
      <c r="BD80" s="520">
        <v>0</v>
      </c>
      <c r="BE80" s="520">
        <v>3</v>
      </c>
      <c r="BF80" s="520">
        <v>0</v>
      </c>
    </row>
    <row r="81" spans="1:58" s="490" customFormat="1" ht="12.9" customHeight="1">
      <c r="A81" s="517" t="s">
        <v>47</v>
      </c>
      <c r="B81" s="503">
        <v>521</v>
      </c>
      <c r="C81" s="520">
        <v>35</v>
      </c>
      <c r="D81" s="520">
        <v>16</v>
      </c>
      <c r="E81" s="520">
        <v>38</v>
      </c>
      <c r="F81" s="520">
        <v>18</v>
      </c>
      <c r="G81" s="520">
        <v>42</v>
      </c>
      <c r="H81" s="520">
        <v>20</v>
      </c>
      <c r="I81" s="520">
        <v>30</v>
      </c>
      <c r="J81" s="520">
        <v>18</v>
      </c>
      <c r="K81" s="520">
        <v>34</v>
      </c>
      <c r="L81" s="520">
        <v>16</v>
      </c>
      <c r="M81" s="520">
        <v>179</v>
      </c>
      <c r="N81" s="520">
        <v>88</v>
      </c>
      <c r="O81" s="520">
        <v>0</v>
      </c>
      <c r="P81" s="1410"/>
      <c r="Q81" s="520">
        <v>0</v>
      </c>
      <c r="R81" s="527"/>
      <c r="S81" s="517" t="s">
        <v>47</v>
      </c>
      <c r="T81" s="503">
        <v>521</v>
      </c>
      <c r="U81" s="520">
        <v>10</v>
      </c>
      <c r="V81" s="520">
        <v>5</v>
      </c>
      <c r="W81" s="520">
        <v>10</v>
      </c>
      <c r="X81" s="520">
        <v>4</v>
      </c>
      <c r="Y81" s="520">
        <v>0</v>
      </c>
      <c r="Z81" s="520">
        <v>0</v>
      </c>
      <c r="AA81" s="520">
        <v>0</v>
      </c>
      <c r="AB81" s="520">
        <v>0</v>
      </c>
      <c r="AC81" s="520">
        <v>0</v>
      </c>
      <c r="AD81" s="520">
        <v>0</v>
      </c>
      <c r="AE81" s="520">
        <v>20</v>
      </c>
      <c r="AF81" s="520">
        <v>9</v>
      </c>
      <c r="AG81" s="520">
        <v>0</v>
      </c>
      <c r="AH81" s="1410"/>
      <c r="AI81" s="520">
        <v>0</v>
      </c>
      <c r="AJ81" s="527"/>
      <c r="AK81" s="517" t="s">
        <v>47</v>
      </c>
      <c r="AL81" s="503">
        <v>521</v>
      </c>
      <c r="AM81" s="520">
        <v>1</v>
      </c>
      <c r="AN81" s="520">
        <v>1</v>
      </c>
      <c r="AO81" s="520">
        <v>1</v>
      </c>
      <c r="AP81" s="520">
        <v>1</v>
      </c>
      <c r="AQ81" s="520">
        <v>1</v>
      </c>
      <c r="AR81" s="520">
        <v>5</v>
      </c>
      <c r="AS81" s="520">
        <v>0</v>
      </c>
      <c r="AT81" s="520">
        <v>5</v>
      </c>
      <c r="AU81" s="520">
        <v>0</v>
      </c>
      <c r="AV81" s="520">
        <v>5</v>
      </c>
      <c r="AW81" s="520">
        <v>1</v>
      </c>
      <c r="AX81" s="527"/>
      <c r="AY81" s="517" t="s">
        <v>47</v>
      </c>
      <c r="AZ81" s="528">
        <v>521</v>
      </c>
      <c r="BA81" s="520">
        <v>5</v>
      </c>
      <c r="BB81" s="520">
        <v>5</v>
      </c>
      <c r="BC81" s="520">
        <v>0</v>
      </c>
      <c r="BD81" s="520">
        <v>0</v>
      </c>
      <c r="BE81" s="520">
        <v>0</v>
      </c>
      <c r="BF81" s="520">
        <v>1</v>
      </c>
    </row>
    <row r="82" spans="1:58" s="490" customFormat="1" ht="12.9" customHeight="1">
      <c r="A82" s="517" t="s">
        <v>48</v>
      </c>
      <c r="B82" s="503">
        <v>503</v>
      </c>
      <c r="C82" s="520">
        <v>244</v>
      </c>
      <c r="D82" s="520">
        <v>120</v>
      </c>
      <c r="E82" s="520">
        <v>142</v>
      </c>
      <c r="F82" s="520">
        <v>71</v>
      </c>
      <c r="G82" s="520">
        <v>113</v>
      </c>
      <c r="H82" s="520">
        <v>56</v>
      </c>
      <c r="I82" s="520">
        <v>63</v>
      </c>
      <c r="J82" s="520">
        <v>33</v>
      </c>
      <c r="K82" s="520">
        <v>51</v>
      </c>
      <c r="L82" s="520">
        <v>24</v>
      </c>
      <c r="M82" s="520">
        <v>613</v>
      </c>
      <c r="N82" s="520">
        <v>304</v>
      </c>
      <c r="O82" s="520">
        <v>0</v>
      </c>
      <c r="P82" s="1410"/>
      <c r="Q82" s="520">
        <v>0</v>
      </c>
      <c r="R82" s="527"/>
      <c r="S82" s="517" t="s">
        <v>48</v>
      </c>
      <c r="T82" s="503">
        <v>503</v>
      </c>
      <c r="U82" s="520">
        <v>76</v>
      </c>
      <c r="V82" s="520">
        <v>36</v>
      </c>
      <c r="W82" s="520">
        <v>31</v>
      </c>
      <c r="X82" s="520">
        <v>18</v>
      </c>
      <c r="Y82" s="520">
        <v>27</v>
      </c>
      <c r="Z82" s="520">
        <v>15</v>
      </c>
      <c r="AA82" s="520">
        <v>3</v>
      </c>
      <c r="AB82" s="520">
        <v>0</v>
      </c>
      <c r="AC82" s="520">
        <v>0</v>
      </c>
      <c r="AD82" s="520">
        <v>0</v>
      </c>
      <c r="AE82" s="520">
        <v>137</v>
      </c>
      <c r="AF82" s="520">
        <v>69</v>
      </c>
      <c r="AG82" s="520">
        <v>0</v>
      </c>
      <c r="AH82" s="1410"/>
      <c r="AI82" s="520">
        <v>0</v>
      </c>
      <c r="AJ82" s="527"/>
      <c r="AK82" s="517" t="s">
        <v>48</v>
      </c>
      <c r="AL82" s="503">
        <v>503</v>
      </c>
      <c r="AM82" s="520">
        <v>7</v>
      </c>
      <c r="AN82" s="520">
        <v>5</v>
      </c>
      <c r="AO82" s="520">
        <v>6</v>
      </c>
      <c r="AP82" s="520">
        <v>2</v>
      </c>
      <c r="AQ82" s="520">
        <v>2</v>
      </c>
      <c r="AR82" s="520">
        <v>22</v>
      </c>
      <c r="AS82" s="520">
        <v>0</v>
      </c>
      <c r="AT82" s="520">
        <v>10</v>
      </c>
      <c r="AU82" s="520">
        <v>3</v>
      </c>
      <c r="AV82" s="520">
        <v>13</v>
      </c>
      <c r="AW82" s="520">
        <v>5</v>
      </c>
      <c r="AX82" s="527"/>
      <c r="AY82" s="517" t="s">
        <v>48</v>
      </c>
      <c r="AZ82" s="528">
        <v>503</v>
      </c>
      <c r="BA82" s="520">
        <v>13</v>
      </c>
      <c r="BB82" s="520">
        <v>5</v>
      </c>
      <c r="BC82" s="520">
        <v>0</v>
      </c>
      <c r="BD82" s="520">
        <v>0</v>
      </c>
      <c r="BE82" s="520">
        <v>0</v>
      </c>
      <c r="BF82" s="520">
        <v>1</v>
      </c>
    </row>
    <row r="83" spans="1:58" s="490" customFormat="1" ht="12.9" customHeight="1">
      <c r="A83" s="517" t="s">
        <v>49</v>
      </c>
      <c r="B83" s="503">
        <v>506</v>
      </c>
      <c r="C83" s="520">
        <v>1078</v>
      </c>
      <c r="D83" s="520">
        <v>535</v>
      </c>
      <c r="E83" s="520">
        <v>806</v>
      </c>
      <c r="F83" s="520">
        <v>417</v>
      </c>
      <c r="G83" s="520">
        <v>650</v>
      </c>
      <c r="H83" s="520">
        <v>312</v>
      </c>
      <c r="I83" s="520">
        <v>455</v>
      </c>
      <c r="J83" s="520">
        <v>212</v>
      </c>
      <c r="K83" s="520">
        <v>341</v>
      </c>
      <c r="L83" s="520">
        <v>170</v>
      </c>
      <c r="M83" s="520">
        <v>3330</v>
      </c>
      <c r="N83" s="520">
        <v>1646</v>
      </c>
      <c r="O83" s="520">
        <v>0</v>
      </c>
      <c r="P83" s="1410"/>
      <c r="Q83" s="520">
        <v>0</v>
      </c>
      <c r="R83" s="527"/>
      <c r="S83" s="517" t="s">
        <v>49</v>
      </c>
      <c r="T83" s="503">
        <v>506</v>
      </c>
      <c r="U83" s="520">
        <v>117</v>
      </c>
      <c r="V83" s="520">
        <v>54</v>
      </c>
      <c r="W83" s="520">
        <v>129</v>
      </c>
      <c r="X83" s="520">
        <v>67</v>
      </c>
      <c r="Y83" s="520">
        <v>94</v>
      </c>
      <c r="Z83" s="520">
        <v>43</v>
      </c>
      <c r="AA83" s="520">
        <v>56</v>
      </c>
      <c r="AB83" s="520">
        <v>35</v>
      </c>
      <c r="AC83" s="520">
        <v>5</v>
      </c>
      <c r="AD83" s="520">
        <v>0</v>
      </c>
      <c r="AE83" s="520">
        <v>401</v>
      </c>
      <c r="AF83" s="520">
        <v>199</v>
      </c>
      <c r="AG83" s="520">
        <v>0</v>
      </c>
      <c r="AH83" s="1410"/>
      <c r="AI83" s="520">
        <v>0</v>
      </c>
      <c r="AJ83" s="527"/>
      <c r="AK83" s="517" t="s">
        <v>49</v>
      </c>
      <c r="AL83" s="503">
        <v>506</v>
      </c>
      <c r="AM83" s="520">
        <v>32</v>
      </c>
      <c r="AN83" s="520">
        <v>31</v>
      </c>
      <c r="AO83" s="520">
        <v>29</v>
      </c>
      <c r="AP83" s="520">
        <v>23</v>
      </c>
      <c r="AQ83" s="520">
        <v>19</v>
      </c>
      <c r="AR83" s="520">
        <v>134</v>
      </c>
      <c r="AS83" s="520">
        <v>0</v>
      </c>
      <c r="AT83" s="520">
        <v>46</v>
      </c>
      <c r="AU83" s="520">
        <v>29</v>
      </c>
      <c r="AV83" s="520">
        <v>75</v>
      </c>
      <c r="AW83" s="520">
        <v>30</v>
      </c>
      <c r="AX83" s="527"/>
      <c r="AY83" s="517" t="s">
        <v>49</v>
      </c>
      <c r="AZ83" s="528">
        <v>506</v>
      </c>
      <c r="BA83" s="520">
        <v>72</v>
      </c>
      <c r="BB83" s="520">
        <v>37</v>
      </c>
      <c r="BC83" s="520">
        <v>0</v>
      </c>
      <c r="BD83" s="520">
        <v>0</v>
      </c>
      <c r="BE83" s="520">
        <v>3</v>
      </c>
      <c r="BF83" s="520">
        <v>9</v>
      </c>
    </row>
    <row r="84" spans="1:58" s="490" customFormat="1" ht="12.9" customHeight="1">
      <c r="A84" s="517" t="s">
        <v>50</v>
      </c>
      <c r="B84" s="503">
        <v>504</v>
      </c>
      <c r="C84" s="520">
        <v>2692</v>
      </c>
      <c r="D84" s="520">
        <v>1442</v>
      </c>
      <c r="E84" s="520">
        <v>1498</v>
      </c>
      <c r="F84" s="520">
        <v>836</v>
      </c>
      <c r="G84" s="520">
        <v>1171</v>
      </c>
      <c r="H84" s="520">
        <v>620</v>
      </c>
      <c r="I84" s="520">
        <v>658</v>
      </c>
      <c r="J84" s="520">
        <v>364</v>
      </c>
      <c r="K84" s="520">
        <v>509</v>
      </c>
      <c r="L84" s="520">
        <v>254</v>
      </c>
      <c r="M84" s="520">
        <v>6528</v>
      </c>
      <c r="N84" s="520">
        <v>3516</v>
      </c>
      <c r="O84" s="520">
        <v>0</v>
      </c>
      <c r="P84" s="1410"/>
      <c r="Q84" s="520">
        <v>0</v>
      </c>
      <c r="R84" s="527"/>
      <c r="S84" s="517" t="s">
        <v>50</v>
      </c>
      <c r="T84" s="503">
        <v>504</v>
      </c>
      <c r="U84" s="520">
        <v>565</v>
      </c>
      <c r="V84" s="520">
        <v>298</v>
      </c>
      <c r="W84" s="520">
        <v>228</v>
      </c>
      <c r="X84" s="520">
        <v>117</v>
      </c>
      <c r="Y84" s="520">
        <v>164</v>
      </c>
      <c r="Z84" s="520">
        <v>83</v>
      </c>
      <c r="AA84" s="520">
        <v>69</v>
      </c>
      <c r="AB84" s="520">
        <v>46</v>
      </c>
      <c r="AC84" s="520">
        <v>15</v>
      </c>
      <c r="AD84" s="520">
        <v>10</v>
      </c>
      <c r="AE84" s="520">
        <v>1041</v>
      </c>
      <c r="AF84" s="520">
        <v>554</v>
      </c>
      <c r="AG84" s="520">
        <v>0</v>
      </c>
      <c r="AH84" s="1410"/>
      <c r="AI84" s="520">
        <v>0</v>
      </c>
      <c r="AJ84" s="527"/>
      <c r="AK84" s="517" t="s">
        <v>50</v>
      </c>
      <c r="AL84" s="503">
        <v>504</v>
      </c>
      <c r="AM84" s="520">
        <v>60</v>
      </c>
      <c r="AN84" s="520">
        <v>60</v>
      </c>
      <c r="AO84" s="520">
        <v>54</v>
      </c>
      <c r="AP84" s="520">
        <v>30</v>
      </c>
      <c r="AQ84" s="520">
        <v>24</v>
      </c>
      <c r="AR84" s="520">
        <v>228</v>
      </c>
      <c r="AS84" s="520">
        <v>0</v>
      </c>
      <c r="AT84" s="520">
        <v>109</v>
      </c>
      <c r="AU84" s="520">
        <v>15</v>
      </c>
      <c r="AV84" s="520">
        <v>124</v>
      </c>
      <c r="AW84" s="520">
        <v>56</v>
      </c>
      <c r="AX84" s="527"/>
      <c r="AY84" s="517" t="s">
        <v>50</v>
      </c>
      <c r="AZ84" s="528">
        <v>504</v>
      </c>
      <c r="BA84" s="520">
        <v>132</v>
      </c>
      <c r="BB84" s="520">
        <v>60</v>
      </c>
      <c r="BC84" s="520">
        <v>0</v>
      </c>
      <c r="BD84" s="520">
        <v>0</v>
      </c>
      <c r="BE84" s="520">
        <v>6</v>
      </c>
      <c r="BF84" s="520">
        <v>4</v>
      </c>
    </row>
    <row r="85" spans="1:58" s="490" customFormat="1" ht="12.9" customHeight="1">
      <c r="A85" s="517" t="s">
        <v>51</v>
      </c>
      <c r="B85" s="503">
        <v>512</v>
      </c>
      <c r="C85" s="520">
        <v>456</v>
      </c>
      <c r="D85" s="520">
        <v>217</v>
      </c>
      <c r="E85" s="520">
        <v>393</v>
      </c>
      <c r="F85" s="520">
        <v>197</v>
      </c>
      <c r="G85" s="520">
        <v>337</v>
      </c>
      <c r="H85" s="520">
        <v>178</v>
      </c>
      <c r="I85" s="520">
        <v>225</v>
      </c>
      <c r="J85" s="520">
        <v>108</v>
      </c>
      <c r="K85" s="520">
        <v>188</v>
      </c>
      <c r="L85" s="520">
        <v>100</v>
      </c>
      <c r="M85" s="520">
        <v>1599</v>
      </c>
      <c r="N85" s="520">
        <v>800</v>
      </c>
      <c r="O85" s="520">
        <v>5</v>
      </c>
      <c r="P85" s="1410"/>
      <c r="Q85" s="520">
        <v>3</v>
      </c>
      <c r="R85" s="527"/>
      <c r="S85" s="517" t="s">
        <v>51</v>
      </c>
      <c r="T85" s="503">
        <v>512</v>
      </c>
      <c r="U85" s="520">
        <v>29</v>
      </c>
      <c r="V85" s="520">
        <v>14</v>
      </c>
      <c r="W85" s="520">
        <v>31</v>
      </c>
      <c r="X85" s="520">
        <v>15</v>
      </c>
      <c r="Y85" s="520">
        <v>27</v>
      </c>
      <c r="Z85" s="520">
        <v>10</v>
      </c>
      <c r="AA85" s="520">
        <v>13</v>
      </c>
      <c r="AB85" s="520">
        <v>6</v>
      </c>
      <c r="AC85" s="520">
        <v>8</v>
      </c>
      <c r="AD85" s="520">
        <v>6</v>
      </c>
      <c r="AE85" s="520">
        <v>108</v>
      </c>
      <c r="AF85" s="520">
        <v>51</v>
      </c>
      <c r="AG85" s="520">
        <v>0</v>
      </c>
      <c r="AH85" s="1410"/>
      <c r="AI85" s="520">
        <v>0</v>
      </c>
      <c r="AJ85" s="527"/>
      <c r="AK85" s="517" t="s">
        <v>51</v>
      </c>
      <c r="AL85" s="503">
        <v>512</v>
      </c>
      <c r="AM85" s="520">
        <v>15</v>
      </c>
      <c r="AN85" s="520">
        <v>13</v>
      </c>
      <c r="AO85" s="520">
        <v>11</v>
      </c>
      <c r="AP85" s="520">
        <v>9</v>
      </c>
      <c r="AQ85" s="520">
        <v>9</v>
      </c>
      <c r="AR85" s="520">
        <v>57</v>
      </c>
      <c r="AS85" s="520">
        <v>1</v>
      </c>
      <c r="AT85" s="520">
        <v>31</v>
      </c>
      <c r="AU85" s="520">
        <v>8</v>
      </c>
      <c r="AV85" s="520">
        <v>39</v>
      </c>
      <c r="AW85" s="520">
        <v>11</v>
      </c>
      <c r="AX85" s="527"/>
      <c r="AY85" s="517" t="s">
        <v>51</v>
      </c>
      <c r="AZ85" s="528">
        <v>512</v>
      </c>
      <c r="BA85" s="520">
        <v>44</v>
      </c>
      <c r="BB85" s="520">
        <v>29</v>
      </c>
      <c r="BC85" s="520">
        <v>2</v>
      </c>
      <c r="BD85" s="520">
        <v>0</v>
      </c>
      <c r="BE85" s="520">
        <v>0</v>
      </c>
      <c r="BF85" s="520">
        <v>10</v>
      </c>
    </row>
    <row r="86" spans="1:58" s="490" customFormat="1" ht="12.9" customHeight="1">
      <c r="A86" s="517" t="s">
        <v>52</v>
      </c>
      <c r="B86" s="503">
        <v>501</v>
      </c>
      <c r="C86" s="520">
        <v>2588</v>
      </c>
      <c r="D86" s="520">
        <v>1280</v>
      </c>
      <c r="E86" s="520">
        <v>2301</v>
      </c>
      <c r="F86" s="520">
        <v>1166</v>
      </c>
      <c r="G86" s="520">
        <v>2008</v>
      </c>
      <c r="H86" s="520">
        <v>1080</v>
      </c>
      <c r="I86" s="520">
        <v>1806</v>
      </c>
      <c r="J86" s="520">
        <v>915</v>
      </c>
      <c r="K86" s="520">
        <v>1495</v>
      </c>
      <c r="L86" s="520">
        <v>804</v>
      </c>
      <c r="M86" s="520">
        <v>10198</v>
      </c>
      <c r="N86" s="520">
        <v>5245</v>
      </c>
      <c r="O86" s="520">
        <v>0</v>
      </c>
      <c r="P86" s="1410"/>
      <c r="Q86" s="520">
        <v>0</v>
      </c>
      <c r="R86" s="527"/>
      <c r="S86" s="517" t="s">
        <v>52</v>
      </c>
      <c r="T86" s="503">
        <v>501</v>
      </c>
      <c r="U86" s="520">
        <v>222</v>
      </c>
      <c r="V86" s="520">
        <v>109</v>
      </c>
      <c r="W86" s="520">
        <v>239</v>
      </c>
      <c r="X86" s="520">
        <v>104</v>
      </c>
      <c r="Y86" s="520">
        <v>139</v>
      </c>
      <c r="Z86" s="520">
        <v>64</v>
      </c>
      <c r="AA86" s="520">
        <v>116</v>
      </c>
      <c r="AB86" s="520">
        <v>56</v>
      </c>
      <c r="AC86" s="520">
        <v>43</v>
      </c>
      <c r="AD86" s="520">
        <v>29</v>
      </c>
      <c r="AE86" s="520">
        <v>759</v>
      </c>
      <c r="AF86" s="520">
        <v>362</v>
      </c>
      <c r="AG86" s="520">
        <v>0</v>
      </c>
      <c r="AH86" s="1410"/>
      <c r="AI86" s="520">
        <v>0</v>
      </c>
      <c r="AJ86" s="527"/>
      <c r="AK86" s="517" t="s">
        <v>52</v>
      </c>
      <c r="AL86" s="503">
        <v>501</v>
      </c>
      <c r="AM86" s="520">
        <v>71</v>
      </c>
      <c r="AN86" s="520">
        <v>69</v>
      </c>
      <c r="AO86" s="520">
        <v>62</v>
      </c>
      <c r="AP86" s="520">
        <v>58</v>
      </c>
      <c r="AQ86" s="520">
        <v>52</v>
      </c>
      <c r="AR86" s="520">
        <v>312</v>
      </c>
      <c r="AS86" s="520">
        <v>0</v>
      </c>
      <c r="AT86" s="520">
        <v>297</v>
      </c>
      <c r="AU86" s="520">
        <v>9</v>
      </c>
      <c r="AV86" s="520">
        <v>306</v>
      </c>
      <c r="AW86" s="520">
        <v>51</v>
      </c>
      <c r="AX86" s="527"/>
      <c r="AY86" s="517" t="s">
        <v>52</v>
      </c>
      <c r="AZ86" s="528">
        <v>501</v>
      </c>
      <c r="BA86" s="520">
        <v>288</v>
      </c>
      <c r="BB86" s="520">
        <v>240</v>
      </c>
      <c r="BC86" s="520">
        <v>0</v>
      </c>
      <c r="BD86" s="520">
        <v>0</v>
      </c>
      <c r="BE86" s="520">
        <v>58</v>
      </c>
      <c r="BF86" s="520">
        <v>156</v>
      </c>
    </row>
    <row r="87" spans="1:58" s="490" customFormat="1" ht="12.9" customHeight="1">
      <c r="A87" s="517" t="s">
        <v>53</v>
      </c>
      <c r="B87" s="503">
        <v>520</v>
      </c>
      <c r="C87" s="520">
        <v>2496</v>
      </c>
      <c r="D87" s="520">
        <v>1322</v>
      </c>
      <c r="E87" s="520">
        <v>1913</v>
      </c>
      <c r="F87" s="520">
        <v>994</v>
      </c>
      <c r="G87" s="520">
        <v>1532</v>
      </c>
      <c r="H87" s="520">
        <v>795</v>
      </c>
      <c r="I87" s="520">
        <v>1049</v>
      </c>
      <c r="J87" s="520">
        <v>540</v>
      </c>
      <c r="K87" s="520">
        <v>729</v>
      </c>
      <c r="L87" s="520">
        <v>393</v>
      </c>
      <c r="M87" s="520">
        <v>7719</v>
      </c>
      <c r="N87" s="520">
        <v>4044</v>
      </c>
      <c r="O87" s="520">
        <v>0</v>
      </c>
      <c r="P87" s="1410"/>
      <c r="Q87" s="520">
        <v>0</v>
      </c>
      <c r="R87" s="527"/>
      <c r="S87" s="517" t="s">
        <v>53</v>
      </c>
      <c r="T87" s="503">
        <v>520</v>
      </c>
      <c r="U87" s="520">
        <v>460</v>
      </c>
      <c r="V87" s="520">
        <v>248</v>
      </c>
      <c r="W87" s="520">
        <v>312</v>
      </c>
      <c r="X87" s="520">
        <v>150</v>
      </c>
      <c r="Y87" s="520">
        <v>199</v>
      </c>
      <c r="Z87" s="520">
        <v>108</v>
      </c>
      <c r="AA87" s="520">
        <v>125</v>
      </c>
      <c r="AB87" s="520">
        <v>65</v>
      </c>
      <c r="AC87" s="520">
        <v>35</v>
      </c>
      <c r="AD87" s="520">
        <v>16</v>
      </c>
      <c r="AE87" s="520">
        <v>1131</v>
      </c>
      <c r="AF87" s="520">
        <v>587</v>
      </c>
      <c r="AG87" s="520">
        <v>0</v>
      </c>
      <c r="AH87" s="1410"/>
      <c r="AI87" s="520">
        <v>0</v>
      </c>
      <c r="AJ87" s="527"/>
      <c r="AK87" s="517" t="s">
        <v>53</v>
      </c>
      <c r="AL87" s="503">
        <v>520</v>
      </c>
      <c r="AM87" s="520">
        <v>59</v>
      </c>
      <c r="AN87" s="520">
        <v>57</v>
      </c>
      <c r="AO87" s="520">
        <v>53</v>
      </c>
      <c r="AP87" s="520">
        <v>47</v>
      </c>
      <c r="AQ87" s="520">
        <v>44</v>
      </c>
      <c r="AR87" s="520">
        <v>260</v>
      </c>
      <c r="AS87" s="520">
        <v>0</v>
      </c>
      <c r="AT87" s="520">
        <v>163</v>
      </c>
      <c r="AU87" s="520">
        <v>17</v>
      </c>
      <c r="AV87" s="520">
        <v>180</v>
      </c>
      <c r="AW87" s="520">
        <v>55</v>
      </c>
      <c r="AX87" s="527"/>
      <c r="AY87" s="517" t="s">
        <v>53</v>
      </c>
      <c r="AZ87" s="528">
        <v>520</v>
      </c>
      <c r="BA87" s="520">
        <v>161</v>
      </c>
      <c r="BB87" s="520">
        <v>75</v>
      </c>
      <c r="BC87" s="520">
        <v>0</v>
      </c>
      <c r="BD87" s="520">
        <v>0</v>
      </c>
      <c r="BE87" s="520">
        <v>5</v>
      </c>
      <c r="BF87" s="520">
        <v>11</v>
      </c>
    </row>
    <row r="88" spans="1:58" s="490" customFormat="1" ht="12.9" customHeight="1">
      <c r="A88" s="529" t="s">
        <v>54</v>
      </c>
      <c r="B88" s="503"/>
      <c r="C88" s="520"/>
      <c r="D88" s="520"/>
      <c r="E88" s="520"/>
      <c r="F88" s="520"/>
      <c r="G88" s="520"/>
      <c r="H88" s="520"/>
      <c r="I88" s="520"/>
      <c r="J88" s="520"/>
      <c r="K88" s="520"/>
      <c r="L88" s="520"/>
      <c r="M88" s="520"/>
      <c r="N88" s="520"/>
      <c r="O88" s="520"/>
      <c r="P88" s="1410"/>
      <c r="Q88" s="520"/>
      <c r="R88" s="527"/>
      <c r="S88" s="529" t="s">
        <v>54</v>
      </c>
      <c r="T88" s="503"/>
      <c r="U88" s="520"/>
      <c r="V88" s="520"/>
      <c r="W88" s="520"/>
      <c r="X88" s="520"/>
      <c r="Y88" s="520"/>
      <c r="Z88" s="520"/>
      <c r="AA88" s="520"/>
      <c r="AB88" s="520"/>
      <c r="AC88" s="520"/>
      <c r="AD88" s="520"/>
      <c r="AE88" s="520"/>
      <c r="AF88" s="520"/>
      <c r="AG88" s="520"/>
      <c r="AH88" s="1410"/>
      <c r="AI88" s="520"/>
      <c r="AJ88" s="527"/>
      <c r="AK88" s="529" t="s">
        <v>54</v>
      </c>
      <c r="AL88" s="503"/>
      <c r="AM88" s="520"/>
      <c r="AN88" s="520"/>
      <c r="AO88" s="520"/>
      <c r="AP88" s="520"/>
      <c r="AQ88" s="520"/>
      <c r="AR88" s="520"/>
      <c r="AS88" s="520"/>
      <c r="AT88" s="520"/>
      <c r="AU88" s="520"/>
      <c r="AV88" s="520"/>
      <c r="AW88" s="520"/>
      <c r="AX88" s="527"/>
      <c r="AY88" s="529" t="s">
        <v>54</v>
      </c>
      <c r="AZ88" s="528"/>
      <c r="BA88" s="520"/>
      <c r="BB88" s="520"/>
      <c r="BC88" s="520"/>
      <c r="BD88" s="520"/>
      <c r="BE88" s="520"/>
      <c r="BF88" s="520"/>
    </row>
    <row r="89" spans="1:58" s="490" customFormat="1" ht="12.9" customHeight="1">
      <c r="A89" s="517" t="s">
        <v>55</v>
      </c>
      <c r="B89" s="503">
        <v>222</v>
      </c>
      <c r="C89" s="520">
        <v>21</v>
      </c>
      <c r="D89" s="520">
        <v>12</v>
      </c>
      <c r="E89" s="520">
        <v>20</v>
      </c>
      <c r="F89" s="520">
        <v>8</v>
      </c>
      <c r="G89" s="520">
        <v>17</v>
      </c>
      <c r="H89" s="520">
        <v>11</v>
      </c>
      <c r="I89" s="520">
        <v>15</v>
      </c>
      <c r="J89" s="520">
        <v>8</v>
      </c>
      <c r="K89" s="520">
        <v>20</v>
      </c>
      <c r="L89" s="520">
        <v>13</v>
      </c>
      <c r="M89" s="520">
        <v>93</v>
      </c>
      <c r="N89" s="520">
        <v>52</v>
      </c>
      <c r="O89" s="520">
        <v>0</v>
      </c>
      <c r="P89" s="1410"/>
      <c r="Q89" s="520">
        <v>0</v>
      </c>
      <c r="R89" s="527"/>
      <c r="S89" s="517" t="s">
        <v>55</v>
      </c>
      <c r="T89" s="503">
        <v>222</v>
      </c>
      <c r="U89" s="520">
        <v>3</v>
      </c>
      <c r="V89" s="520">
        <v>3</v>
      </c>
      <c r="W89" s="520">
        <v>0</v>
      </c>
      <c r="X89" s="520">
        <v>0</v>
      </c>
      <c r="Y89" s="520">
        <v>0</v>
      </c>
      <c r="Z89" s="520">
        <v>0</v>
      </c>
      <c r="AA89" s="520">
        <v>0</v>
      </c>
      <c r="AB89" s="520">
        <v>0</v>
      </c>
      <c r="AC89" s="520">
        <v>0</v>
      </c>
      <c r="AD89" s="520">
        <v>0</v>
      </c>
      <c r="AE89" s="520">
        <v>3</v>
      </c>
      <c r="AF89" s="520">
        <v>3</v>
      </c>
      <c r="AG89" s="520">
        <v>0</v>
      </c>
      <c r="AH89" s="1410"/>
      <c r="AI89" s="520">
        <v>0</v>
      </c>
      <c r="AJ89" s="527"/>
      <c r="AK89" s="517" t="s">
        <v>55</v>
      </c>
      <c r="AL89" s="503">
        <v>222</v>
      </c>
      <c r="AM89" s="520">
        <v>1</v>
      </c>
      <c r="AN89" s="520">
        <v>1</v>
      </c>
      <c r="AO89" s="520">
        <v>1</v>
      </c>
      <c r="AP89" s="520">
        <v>1</v>
      </c>
      <c r="AQ89" s="520">
        <v>1</v>
      </c>
      <c r="AR89" s="520">
        <v>5</v>
      </c>
      <c r="AS89" s="520">
        <v>0</v>
      </c>
      <c r="AT89" s="520">
        <v>0</v>
      </c>
      <c r="AU89" s="520">
        <v>1</v>
      </c>
      <c r="AV89" s="520">
        <v>1</v>
      </c>
      <c r="AW89" s="520">
        <v>1</v>
      </c>
      <c r="AX89" s="527"/>
      <c r="AY89" s="517" t="s">
        <v>55</v>
      </c>
      <c r="AZ89" s="528">
        <v>222</v>
      </c>
      <c r="BA89" s="520">
        <v>2</v>
      </c>
      <c r="BB89" s="520">
        <v>0</v>
      </c>
      <c r="BC89" s="520">
        <v>0</v>
      </c>
      <c r="BD89" s="520">
        <v>0</v>
      </c>
      <c r="BE89" s="520">
        <v>0</v>
      </c>
      <c r="BF89" s="520">
        <v>0</v>
      </c>
    </row>
    <row r="90" spans="1:58" s="490" customFormat="1" ht="12.9" customHeight="1">
      <c r="A90" s="517" t="s">
        <v>56</v>
      </c>
      <c r="B90" s="503">
        <v>213</v>
      </c>
      <c r="C90" s="520">
        <v>571</v>
      </c>
      <c r="D90" s="520">
        <v>286</v>
      </c>
      <c r="E90" s="520">
        <v>420</v>
      </c>
      <c r="F90" s="520">
        <v>228</v>
      </c>
      <c r="G90" s="520">
        <v>676</v>
      </c>
      <c r="H90" s="520">
        <v>358</v>
      </c>
      <c r="I90" s="520">
        <v>362</v>
      </c>
      <c r="J90" s="520">
        <v>206</v>
      </c>
      <c r="K90" s="520">
        <v>310</v>
      </c>
      <c r="L90" s="520">
        <v>170</v>
      </c>
      <c r="M90" s="520">
        <v>2339</v>
      </c>
      <c r="N90" s="520">
        <v>1248</v>
      </c>
      <c r="O90" s="520">
        <v>0</v>
      </c>
      <c r="P90" s="1410"/>
      <c r="Q90" s="520">
        <v>0</v>
      </c>
      <c r="R90" s="527"/>
      <c r="S90" s="517" t="s">
        <v>56</v>
      </c>
      <c r="T90" s="503">
        <v>213</v>
      </c>
      <c r="U90" s="520">
        <v>62</v>
      </c>
      <c r="V90" s="520">
        <v>32</v>
      </c>
      <c r="W90" s="520">
        <v>25</v>
      </c>
      <c r="X90" s="520">
        <v>8</v>
      </c>
      <c r="Y90" s="520">
        <v>80</v>
      </c>
      <c r="Z90" s="520">
        <v>36</v>
      </c>
      <c r="AA90" s="520">
        <v>42</v>
      </c>
      <c r="AB90" s="520">
        <v>30</v>
      </c>
      <c r="AC90" s="520">
        <v>8</v>
      </c>
      <c r="AD90" s="520">
        <v>4</v>
      </c>
      <c r="AE90" s="520">
        <v>217</v>
      </c>
      <c r="AF90" s="520">
        <v>110</v>
      </c>
      <c r="AG90" s="520">
        <v>0</v>
      </c>
      <c r="AH90" s="1410"/>
      <c r="AI90" s="520">
        <v>0</v>
      </c>
      <c r="AJ90" s="527"/>
      <c r="AK90" s="517" t="s">
        <v>56</v>
      </c>
      <c r="AL90" s="503">
        <v>213</v>
      </c>
      <c r="AM90" s="520">
        <v>18</v>
      </c>
      <c r="AN90" s="520">
        <v>14</v>
      </c>
      <c r="AO90" s="520">
        <v>20</v>
      </c>
      <c r="AP90" s="520">
        <v>14</v>
      </c>
      <c r="AQ90" s="520">
        <v>12</v>
      </c>
      <c r="AR90" s="520">
        <v>78</v>
      </c>
      <c r="AS90" s="520">
        <v>0</v>
      </c>
      <c r="AT90" s="520">
        <v>73</v>
      </c>
      <c r="AU90" s="520">
        <v>3</v>
      </c>
      <c r="AV90" s="520">
        <v>76</v>
      </c>
      <c r="AW90" s="520">
        <v>12</v>
      </c>
      <c r="AX90" s="527"/>
      <c r="AY90" s="517" t="s">
        <v>56</v>
      </c>
      <c r="AZ90" s="528">
        <v>213</v>
      </c>
      <c r="BA90" s="520">
        <v>80</v>
      </c>
      <c r="BB90" s="520">
        <v>62</v>
      </c>
      <c r="BC90" s="520">
        <v>0</v>
      </c>
      <c r="BD90" s="520">
        <v>0</v>
      </c>
      <c r="BE90" s="520">
        <v>1</v>
      </c>
      <c r="BF90" s="520">
        <v>19</v>
      </c>
    </row>
    <row r="91" spans="1:58" s="490" customFormat="1" ht="12.9" customHeight="1">
      <c r="A91" s="517" t="s">
        <v>58</v>
      </c>
      <c r="B91" s="503">
        <v>214</v>
      </c>
      <c r="C91" s="520">
        <v>321</v>
      </c>
      <c r="D91" s="520">
        <v>165</v>
      </c>
      <c r="E91" s="520">
        <v>315</v>
      </c>
      <c r="F91" s="520">
        <v>164</v>
      </c>
      <c r="G91" s="520">
        <v>455</v>
      </c>
      <c r="H91" s="520">
        <v>238</v>
      </c>
      <c r="I91" s="520">
        <v>197</v>
      </c>
      <c r="J91" s="520">
        <v>100</v>
      </c>
      <c r="K91" s="520">
        <v>172</v>
      </c>
      <c r="L91" s="520">
        <v>83</v>
      </c>
      <c r="M91" s="520">
        <v>1460</v>
      </c>
      <c r="N91" s="520">
        <v>750</v>
      </c>
      <c r="O91" s="520">
        <v>0</v>
      </c>
      <c r="P91" s="1410"/>
      <c r="Q91" s="520">
        <v>0</v>
      </c>
      <c r="R91" s="527"/>
      <c r="S91" s="517" t="s">
        <v>58</v>
      </c>
      <c r="T91" s="503">
        <v>214</v>
      </c>
      <c r="U91" s="520">
        <v>29</v>
      </c>
      <c r="V91" s="520">
        <v>17</v>
      </c>
      <c r="W91" s="520">
        <v>12</v>
      </c>
      <c r="X91" s="520">
        <v>3</v>
      </c>
      <c r="Y91" s="520">
        <v>38</v>
      </c>
      <c r="Z91" s="520">
        <v>19</v>
      </c>
      <c r="AA91" s="520">
        <v>11</v>
      </c>
      <c r="AB91" s="520">
        <v>6</v>
      </c>
      <c r="AC91" s="520">
        <v>0</v>
      </c>
      <c r="AD91" s="520">
        <v>0</v>
      </c>
      <c r="AE91" s="520">
        <v>90</v>
      </c>
      <c r="AF91" s="520">
        <v>45</v>
      </c>
      <c r="AG91" s="520">
        <v>0</v>
      </c>
      <c r="AH91" s="1410"/>
      <c r="AI91" s="520">
        <v>0</v>
      </c>
      <c r="AJ91" s="527"/>
      <c r="AK91" s="517" t="s">
        <v>58</v>
      </c>
      <c r="AL91" s="503">
        <v>214</v>
      </c>
      <c r="AM91" s="520">
        <v>8</v>
      </c>
      <c r="AN91" s="520">
        <v>6</v>
      </c>
      <c r="AO91" s="520">
        <v>10</v>
      </c>
      <c r="AP91" s="520">
        <v>4</v>
      </c>
      <c r="AQ91" s="520">
        <v>4</v>
      </c>
      <c r="AR91" s="520">
        <v>32</v>
      </c>
      <c r="AS91" s="520">
        <v>0</v>
      </c>
      <c r="AT91" s="520">
        <v>30</v>
      </c>
      <c r="AU91" s="520">
        <v>0</v>
      </c>
      <c r="AV91" s="520">
        <v>30</v>
      </c>
      <c r="AW91" s="520">
        <v>7</v>
      </c>
      <c r="AX91" s="527"/>
      <c r="AY91" s="517" t="s">
        <v>58</v>
      </c>
      <c r="AZ91" s="528">
        <v>214</v>
      </c>
      <c r="BA91" s="520">
        <v>32</v>
      </c>
      <c r="BB91" s="520">
        <v>22</v>
      </c>
      <c r="BC91" s="520">
        <v>0</v>
      </c>
      <c r="BD91" s="520">
        <v>0</v>
      </c>
      <c r="BE91" s="520">
        <v>5</v>
      </c>
      <c r="BF91" s="520">
        <v>8</v>
      </c>
    </row>
    <row r="92" spans="1:58" s="490" customFormat="1" ht="12.9" customHeight="1">
      <c r="A92" s="529" t="s">
        <v>60</v>
      </c>
      <c r="B92" s="503"/>
      <c r="C92" s="520"/>
      <c r="D92" s="520"/>
      <c r="E92" s="520"/>
      <c r="F92" s="520"/>
      <c r="G92" s="520"/>
      <c r="H92" s="520"/>
      <c r="I92" s="520"/>
      <c r="J92" s="520"/>
      <c r="K92" s="520"/>
      <c r="L92" s="520"/>
      <c r="M92" s="520"/>
      <c r="N92" s="520"/>
      <c r="O92" s="520"/>
      <c r="P92" s="1410"/>
      <c r="Q92" s="520"/>
      <c r="R92" s="527"/>
      <c r="S92" s="529" t="s">
        <v>60</v>
      </c>
      <c r="T92" s="503"/>
      <c r="U92" s="520"/>
      <c r="V92" s="520"/>
      <c r="W92" s="520"/>
      <c r="X92" s="520"/>
      <c r="Y92" s="520"/>
      <c r="Z92" s="520"/>
      <c r="AA92" s="520"/>
      <c r="AB92" s="520"/>
      <c r="AC92" s="520"/>
      <c r="AD92" s="520"/>
      <c r="AE92" s="520"/>
      <c r="AF92" s="520"/>
      <c r="AG92" s="520"/>
      <c r="AH92" s="1410"/>
      <c r="AI92" s="520"/>
      <c r="AJ92" s="527"/>
      <c r="AK92" s="529" t="s">
        <v>60</v>
      </c>
      <c r="AL92" s="503"/>
      <c r="AM92" s="520"/>
      <c r="AN92" s="520"/>
      <c r="AO92" s="520"/>
      <c r="AP92" s="520"/>
      <c r="AQ92" s="520"/>
      <c r="AR92" s="520"/>
      <c r="AS92" s="520"/>
      <c r="AT92" s="520"/>
      <c r="AU92" s="520"/>
      <c r="AV92" s="520"/>
      <c r="AW92" s="520"/>
      <c r="AX92" s="527"/>
      <c r="AY92" s="529" t="s">
        <v>60</v>
      </c>
      <c r="AZ92" s="528"/>
      <c r="BA92" s="520"/>
      <c r="BB92" s="520"/>
      <c r="BC92" s="520"/>
      <c r="BD92" s="520"/>
      <c r="BE92" s="520"/>
      <c r="BF92" s="520"/>
    </row>
    <row r="93" spans="1:58" s="490" customFormat="1" ht="12.9" customHeight="1">
      <c r="A93" s="517" t="s">
        <v>62</v>
      </c>
      <c r="B93" s="503">
        <v>306</v>
      </c>
      <c r="C93" s="520">
        <v>342</v>
      </c>
      <c r="D93" s="520">
        <v>164</v>
      </c>
      <c r="E93" s="520">
        <v>286</v>
      </c>
      <c r="F93" s="520">
        <v>135</v>
      </c>
      <c r="G93" s="520">
        <v>332</v>
      </c>
      <c r="H93" s="520">
        <v>157</v>
      </c>
      <c r="I93" s="520">
        <v>218</v>
      </c>
      <c r="J93" s="520">
        <v>118</v>
      </c>
      <c r="K93" s="520">
        <v>187</v>
      </c>
      <c r="L93" s="520">
        <v>96</v>
      </c>
      <c r="M93" s="520">
        <v>1365</v>
      </c>
      <c r="N93" s="520">
        <v>670</v>
      </c>
      <c r="O93" s="520">
        <v>0</v>
      </c>
      <c r="P93" s="1410"/>
      <c r="Q93" s="520">
        <v>0</v>
      </c>
      <c r="R93" s="527"/>
      <c r="S93" s="517" t="s">
        <v>62</v>
      </c>
      <c r="T93" s="503">
        <v>306</v>
      </c>
      <c r="U93" s="520">
        <v>1</v>
      </c>
      <c r="V93" s="520">
        <v>1</v>
      </c>
      <c r="W93" s="520">
        <v>29</v>
      </c>
      <c r="X93" s="520">
        <v>12</v>
      </c>
      <c r="Y93" s="520">
        <v>25</v>
      </c>
      <c r="Z93" s="520">
        <v>8</v>
      </c>
      <c r="AA93" s="520">
        <v>7</v>
      </c>
      <c r="AB93" s="520">
        <v>4</v>
      </c>
      <c r="AC93" s="520">
        <v>7</v>
      </c>
      <c r="AD93" s="520">
        <v>2</v>
      </c>
      <c r="AE93" s="520">
        <v>69</v>
      </c>
      <c r="AF93" s="520">
        <v>27</v>
      </c>
      <c r="AG93" s="520">
        <v>0</v>
      </c>
      <c r="AH93" s="1410"/>
      <c r="AI93" s="520">
        <v>0</v>
      </c>
      <c r="AJ93" s="527"/>
      <c r="AK93" s="517" t="s">
        <v>62</v>
      </c>
      <c r="AL93" s="503">
        <v>306</v>
      </c>
      <c r="AM93" s="520">
        <v>8</v>
      </c>
      <c r="AN93" s="520">
        <v>8</v>
      </c>
      <c r="AO93" s="520">
        <v>10</v>
      </c>
      <c r="AP93" s="520">
        <v>8</v>
      </c>
      <c r="AQ93" s="520">
        <v>8</v>
      </c>
      <c r="AR93" s="520">
        <v>42</v>
      </c>
      <c r="AS93" s="520">
        <v>0</v>
      </c>
      <c r="AT93" s="520">
        <v>36</v>
      </c>
      <c r="AU93" s="520">
        <v>3</v>
      </c>
      <c r="AV93" s="520">
        <v>39</v>
      </c>
      <c r="AW93" s="520">
        <v>8</v>
      </c>
      <c r="AX93" s="527"/>
      <c r="AY93" s="517" t="s">
        <v>62</v>
      </c>
      <c r="AZ93" s="528">
        <v>306</v>
      </c>
      <c r="BA93" s="520">
        <v>36</v>
      </c>
      <c r="BB93" s="520">
        <v>25</v>
      </c>
      <c r="BC93" s="520">
        <v>0</v>
      </c>
      <c r="BD93" s="520">
        <v>0</v>
      </c>
      <c r="BE93" s="520">
        <v>2</v>
      </c>
      <c r="BF93" s="520">
        <v>5</v>
      </c>
    </row>
    <row r="94" spans="1:58" s="490" customFormat="1" ht="12.9" customHeight="1">
      <c r="A94" s="517" t="s">
        <v>63</v>
      </c>
      <c r="B94" s="503">
        <v>308</v>
      </c>
      <c r="C94" s="520">
        <v>343</v>
      </c>
      <c r="D94" s="520">
        <v>187</v>
      </c>
      <c r="E94" s="520">
        <v>208</v>
      </c>
      <c r="F94" s="520">
        <v>111</v>
      </c>
      <c r="G94" s="520">
        <v>216</v>
      </c>
      <c r="H94" s="520">
        <v>98</v>
      </c>
      <c r="I94" s="520">
        <v>202</v>
      </c>
      <c r="J94" s="520">
        <v>87</v>
      </c>
      <c r="K94" s="520">
        <v>209</v>
      </c>
      <c r="L94" s="520">
        <v>98</v>
      </c>
      <c r="M94" s="520">
        <v>1178</v>
      </c>
      <c r="N94" s="520">
        <v>581</v>
      </c>
      <c r="O94" s="520">
        <v>0</v>
      </c>
      <c r="P94" s="1410"/>
      <c r="Q94" s="520">
        <v>0</v>
      </c>
      <c r="R94" s="527"/>
      <c r="S94" s="517" t="s">
        <v>63</v>
      </c>
      <c r="T94" s="503">
        <v>308</v>
      </c>
      <c r="U94" s="520">
        <v>35</v>
      </c>
      <c r="V94" s="520">
        <v>17</v>
      </c>
      <c r="W94" s="520">
        <v>26</v>
      </c>
      <c r="X94" s="520">
        <v>10</v>
      </c>
      <c r="Y94" s="520">
        <v>26</v>
      </c>
      <c r="Z94" s="520">
        <v>15</v>
      </c>
      <c r="AA94" s="520">
        <v>16</v>
      </c>
      <c r="AB94" s="520">
        <v>4</v>
      </c>
      <c r="AC94" s="520">
        <v>0</v>
      </c>
      <c r="AD94" s="520">
        <v>0</v>
      </c>
      <c r="AE94" s="520">
        <v>103</v>
      </c>
      <c r="AF94" s="520">
        <v>46</v>
      </c>
      <c r="AG94" s="520">
        <v>0</v>
      </c>
      <c r="AH94" s="1410"/>
      <c r="AI94" s="520">
        <v>0</v>
      </c>
      <c r="AJ94" s="527"/>
      <c r="AK94" s="517" t="s">
        <v>63</v>
      </c>
      <c r="AL94" s="503">
        <v>308</v>
      </c>
      <c r="AM94" s="520">
        <v>8</v>
      </c>
      <c r="AN94" s="520">
        <v>5</v>
      </c>
      <c r="AO94" s="520">
        <v>5</v>
      </c>
      <c r="AP94" s="520">
        <v>5</v>
      </c>
      <c r="AQ94" s="520">
        <v>5</v>
      </c>
      <c r="AR94" s="520">
        <v>28</v>
      </c>
      <c r="AS94" s="520">
        <v>0</v>
      </c>
      <c r="AT94" s="520">
        <v>26</v>
      </c>
      <c r="AU94" s="520">
        <v>3</v>
      </c>
      <c r="AV94" s="520">
        <v>29</v>
      </c>
      <c r="AW94" s="520">
        <v>5</v>
      </c>
      <c r="AX94" s="527"/>
      <c r="AY94" s="517" t="s">
        <v>63</v>
      </c>
      <c r="AZ94" s="528">
        <v>308</v>
      </c>
      <c r="BA94" s="520">
        <v>26</v>
      </c>
      <c r="BB94" s="520">
        <v>14</v>
      </c>
      <c r="BC94" s="520">
        <v>0</v>
      </c>
      <c r="BD94" s="520">
        <v>0</v>
      </c>
      <c r="BE94" s="520">
        <v>3</v>
      </c>
      <c r="BF94" s="520">
        <v>6</v>
      </c>
    </row>
    <row r="95" spans="1:58" s="490" customFormat="1" ht="12.9" customHeight="1">
      <c r="A95" s="517" t="s">
        <v>64</v>
      </c>
      <c r="B95" s="503">
        <v>309</v>
      </c>
      <c r="C95" s="520">
        <v>50</v>
      </c>
      <c r="D95" s="520">
        <v>25</v>
      </c>
      <c r="E95" s="520">
        <v>15</v>
      </c>
      <c r="F95" s="520">
        <v>9</v>
      </c>
      <c r="G95" s="520">
        <v>23</v>
      </c>
      <c r="H95" s="520">
        <v>15</v>
      </c>
      <c r="I95" s="520">
        <v>13</v>
      </c>
      <c r="J95" s="520">
        <v>6</v>
      </c>
      <c r="K95" s="520">
        <v>18</v>
      </c>
      <c r="L95" s="520">
        <v>8</v>
      </c>
      <c r="M95" s="520">
        <v>119</v>
      </c>
      <c r="N95" s="520">
        <v>63</v>
      </c>
      <c r="O95" s="520">
        <v>0</v>
      </c>
      <c r="P95" s="1410"/>
      <c r="Q95" s="520">
        <v>0</v>
      </c>
      <c r="R95" s="527"/>
      <c r="S95" s="517" t="s">
        <v>64</v>
      </c>
      <c r="T95" s="503">
        <v>309</v>
      </c>
      <c r="U95" s="520">
        <v>0</v>
      </c>
      <c r="V95" s="520">
        <v>0</v>
      </c>
      <c r="W95" s="520">
        <v>5</v>
      </c>
      <c r="X95" s="520">
        <v>3</v>
      </c>
      <c r="Y95" s="520">
        <v>0</v>
      </c>
      <c r="Z95" s="520">
        <v>0</v>
      </c>
      <c r="AA95" s="520">
        <v>0</v>
      </c>
      <c r="AB95" s="520">
        <v>0</v>
      </c>
      <c r="AC95" s="520">
        <v>5</v>
      </c>
      <c r="AD95" s="520">
        <v>2</v>
      </c>
      <c r="AE95" s="520">
        <v>10</v>
      </c>
      <c r="AF95" s="520">
        <v>5</v>
      </c>
      <c r="AG95" s="520">
        <v>0</v>
      </c>
      <c r="AH95" s="1410"/>
      <c r="AI95" s="520">
        <v>0</v>
      </c>
      <c r="AJ95" s="527"/>
      <c r="AK95" s="517" t="s">
        <v>64</v>
      </c>
      <c r="AL95" s="503">
        <v>309</v>
      </c>
      <c r="AM95" s="520">
        <v>2</v>
      </c>
      <c r="AN95" s="520">
        <v>1</v>
      </c>
      <c r="AO95" s="520">
        <v>1</v>
      </c>
      <c r="AP95" s="520">
        <v>1</v>
      </c>
      <c r="AQ95" s="520">
        <v>1</v>
      </c>
      <c r="AR95" s="520">
        <v>6</v>
      </c>
      <c r="AS95" s="520">
        <v>0</v>
      </c>
      <c r="AT95" s="520">
        <v>3</v>
      </c>
      <c r="AU95" s="520">
        <v>2</v>
      </c>
      <c r="AV95" s="520">
        <v>5</v>
      </c>
      <c r="AW95" s="520">
        <v>2</v>
      </c>
      <c r="AX95" s="527"/>
      <c r="AY95" s="517" t="s">
        <v>64</v>
      </c>
      <c r="AZ95" s="528">
        <v>309</v>
      </c>
      <c r="BA95" s="520">
        <v>4</v>
      </c>
      <c r="BB95" s="520">
        <v>2</v>
      </c>
      <c r="BC95" s="520">
        <v>0</v>
      </c>
      <c r="BD95" s="520">
        <v>0</v>
      </c>
      <c r="BE95" s="520">
        <v>1</v>
      </c>
      <c r="BF95" s="520">
        <v>1</v>
      </c>
    </row>
    <row r="96" spans="1:58" s="490" customFormat="1" ht="12.9" customHeight="1">
      <c r="A96" s="517" t="s">
        <v>65</v>
      </c>
      <c r="B96" s="503">
        <v>301</v>
      </c>
      <c r="C96" s="520">
        <v>4231</v>
      </c>
      <c r="D96" s="520">
        <v>2087</v>
      </c>
      <c r="E96" s="520">
        <v>3836</v>
      </c>
      <c r="F96" s="520">
        <v>1957</v>
      </c>
      <c r="G96" s="520">
        <v>3724</v>
      </c>
      <c r="H96" s="520">
        <v>1864</v>
      </c>
      <c r="I96" s="520">
        <v>3224</v>
      </c>
      <c r="J96" s="520">
        <v>1621</v>
      </c>
      <c r="K96" s="520">
        <v>2726</v>
      </c>
      <c r="L96" s="520">
        <v>1445</v>
      </c>
      <c r="M96" s="520">
        <v>17741</v>
      </c>
      <c r="N96" s="520">
        <v>8974</v>
      </c>
      <c r="O96" s="520">
        <v>0</v>
      </c>
      <c r="P96" s="1410"/>
      <c r="Q96" s="520">
        <v>0</v>
      </c>
      <c r="R96" s="527"/>
      <c r="S96" s="517" t="s">
        <v>65</v>
      </c>
      <c r="T96" s="503">
        <v>301</v>
      </c>
      <c r="U96" s="520">
        <v>171</v>
      </c>
      <c r="V96" s="520">
        <v>80</v>
      </c>
      <c r="W96" s="520">
        <v>203</v>
      </c>
      <c r="X96" s="520">
        <v>88</v>
      </c>
      <c r="Y96" s="520">
        <v>208</v>
      </c>
      <c r="Z96" s="520">
        <v>97</v>
      </c>
      <c r="AA96" s="520">
        <v>153</v>
      </c>
      <c r="AB96" s="520">
        <v>71</v>
      </c>
      <c r="AC96" s="520">
        <v>77</v>
      </c>
      <c r="AD96" s="520">
        <v>32</v>
      </c>
      <c r="AE96" s="520">
        <v>812</v>
      </c>
      <c r="AF96" s="520">
        <v>368</v>
      </c>
      <c r="AG96" s="520">
        <v>0</v>
      </c>
      <c r="AH96" s="1410"/>
      <c r="AI96" s="520">
        <v>0</v>
      </c>
      <c r="AJ96" s="527"/>
      <c r="AK96" s="517" t="s">
        <v>65</v>
      </c>
      <c r="AL96" s="503">
        <v>301</v>
      </c>
      <c r="AM96" s="520">
        <v>120</v>
      </c>
      <c r="AN96" s="520">
        <v>111</v>
      </c>
      <c r="AO96" s="520">
        <v>113</v>
      </c>
      <c r="AP96" s="520">
        <v>101</v>
      </c>
      <c r="AQ96" s="520">
        <v>94</v>
      </c>
      <c r="AR96" s="520">
        <v>539</v>
      </c>
      <c r="AS96" s="520">
        <v>0</v>
      </c>
      <c r="AT96" s="520">
        <v>475</v>
      </c>
      <c r="AU96" s="520">
        <v>39</v>
      </c>
      <c r="AV96" s="520">
        <v>514</v>
      </c>
      <c r="AW96" s="520">
        <v>96</v>
      </c>
      <c r="AX96" s="527"/>
      <c r="AY96" s="517" t="s">
        <v>65</v>
      </c>
      <c r="AZ96" s="528">
        <v>301</v>
      </c>
      <c r="BA96" s="520">
        <v>506</v>
      </c>
      <c r="BB96" s="520">
        <v>446</v>
      </c>
      <c r="BC96" s="520">
        <v>0</v>
      </c>
      <c r="BD96" s="520">
        <v>0</v>
      </c>
      <c r="BE96" s="520">
        <v>60</v>
      </c>
      <c r="BF96" s="520">
        <v>228</v>
      </c>
    </row>
    <row r="97" spans="1:59" s="490" customFormat="1" ht="12.9" customHeight="1">
      <c r="A97" s="517" t="s">
        <v>66</v>
      </c>
      <c r="B97" s="503">
        <v>310</v>
      </c>
      <c r="C97" s="520">
        <v>341</v>
      </c>
      <c r="D97" s="520">
        <v>188</v>
      </c>
      <c r="E97" s="520">
        <v>290</v>
      </c>
      <c r="F97" s="520">
        <v>140</v>
      </c>
      <c r="G97" s="520">
        <v>298</v>
      </c>
      <c r="H97" s="520">
        <v>167</v>
      </c>
      <c r="I97" s="520">
        <v>224</v>
      </c>
      <c r="J97" s="520">
        <v>122</v>
      </c>
      <c r="K97" s="520">
        <v>191</v>
      </c>
      <c r="L97" s="520">
        <v>100</v>
      </c>
      <c r="M97" s="520">
        <v>1344</v>
      </c>
      <c r="N97" s="520">
        <v>717</v>
      </c>
      <c r="O97" s="520">
        <v>0</v>
      </c>
      <c r="P97" s="1410"/>
      <c r="Q97" s="520">
        <v>0</v>
      </c>
      <c r="R97" s="527"/>
      <c r="S97" s="517" t="s">
        <v>66</v>
      </c>
      <c r="T97" s="503">
        <v>310</v>
      </c>
      <c r="U97" s="520">
        <v>0</v>
      </c>
      <c r="V97" s="520">
        <v>0</v>
      </c>
      <c r="W97" s="520">
        <v>38</v>
      </c>
      <c r="X97" s="520">
        <v>19</v>
      </c>
      <c r="Y97" s="520">
        <v>41</v>
      </c>
      <c r="Z97" s="520">
        <v>21</v>
      </c>
      <c r="AA97" s="520">
        <v>1</v>
      </c>
      <c r="AB97" s="520">
        <v>0</v>
      </c>
      <c r="AC97" s="520">
        <v>15</v>
      </c>
      <c r="AD97" s="520">
        <v>7</v>
      </c>
      <c r="AE97" s="520">
        <v>95</v>
      </c>
      <c r="AF97" s="520">
        <v>47</v>
      </c>
      <c r="AG97" s="520">
        <v>0</v>
      </c>
      <c r="AH97" s="1410"/>
      <c r="AI97" s="520">
        <v>0</v>
      </c>
      <c r="AJ97" s="527"/>
      <c r="AK97" s="517" t="s">
        <v>66</v>
      </c>
      <c r="AL97" s="503">
        <v>310</v>
      </c>
      <c r="AM97" s="520">
        <v>13</v>
      </c>
      <c r="AN97" s="520">
        <v>13</v>
      </c>
      <c r="AO97" s="520">
        <v>12</v>
      </c>
      <c r="AP97" s="520">
        <v>10</v>
      </c>
      <c r="AQ97" s="520">
        <v>9</v>
      </c>
      <c r="AR97" s="520">
        <v>57</v>
      </c>
      <c r="AS97" s="520">
        <v>0</v>
      </c>
      <c r="AT97" s="520">
        <v>43</v>
      </c>
      <c r="AU97" s="520">
        <v>1</v>
      </c>
      <c r="AV97" s="520">
        <v>44</v>
      </c>
      <c r="AW97" s="520">
        <v>14</v>
      </c>
      <c r="AX97" s="527"/>
      <c r="AY97" s="517" t="s">
        <v>66</v>
      </c>
      <c r="AZ97" s="528">
        <v>310</v>
      </c>
      <c r="BA97" s="520">
        <v>45</v>
      </c>
      <c r="BB97" s="520">
        <v>33</v>
      </c>
      <c r="BC97" s="520">
        <v>0</v>
      </c>
      <c r="BD97" s="520">
        <v>0</v>
      </c>
      <c r="BE97" s="520">
        <v>6</v>
      </c>
      <c r="BF97" s="520">
        <v>4</v>
      </c>
    </row>
    <row r="98" spans="1:59" s="490" customFormat="1" ht="12.9" customHeight="1">
      <c r="A98" s="517" t="s">
        <v>67</v>
      </c>
      <c r="B98" s="503">
        <v>307</v>
      </c>
      <c r="C98" s="520">
        <v>207</v>
      </c>
      <c r="D98" s="520">
        <v>103</v>
      </c>
      <c r="E98" s="520">
        <v>178</v>
      </c>
      <c r="F98" s="520">
        <v>84</v>
      </c>
      <c r="G98" s="520">
        <v>181</v>
      </c>
      <c r="H98" s="520">
        <v>85</v>
      </c>
      <c r="I98" s="520">
        <v>131</v>
      </c>
      <c r="J98" s="520">
        <v>65</v>
      </c>
      <c r="K98" s="520">
        <v>174</v>
      </c>
      <c r="L98" s="520">
        <v>93</v>
      </c>
      <c r="M98" s="520">
        <v>871</v>
      </c>
      <c r="N98" s="520">
        <v>430</v>
      </c>
      <c r="O98" s="520">
        <v>0</v>
      </c>
      <c r="P98" s="1410"/>
      <c r="Q98" s="520">
        <v>0</v>
      </c>
      <c r="R98" s="527"/>
      <c r="S98" s="517" t="s">
        <v>67</v>
      </c>
      <c r="T98" s="503">
        <v>307</v>
      </c>
      <c r="U98" s="520">
        <v>7</v>
      </c>
      <c r="V98" s="520">
        <v>4</v>
      </c>
      <c r="W98" s="520">
        <v>16</v>
      </c>
      <c r="X98" s="520">
        <v>7</v>
      </c>
      <c r="Y98" s="520">
        <v>28</v>
      </c>
      <c r="Z98" s="520">
        <v>6</v>
      </c>
      <c r="AA98" s="520">
        <v>9</v>
      </c>
      <c r="AB98" s="520">
        <v>7</v>
      </c>
      <c r="AC98" s="520">
        <v>0</v>
      </c>
      <c r="AD98" s="520">
        <v>0</v>
      </c>
      <c r="AE98" s="520">
        <v>60</v>
      </c>
      <c r="AF98" s="520">
        <v>24</v>
      </c>
      <c r="AG98" s="520">
        <v>0</v>
      </c>
      <c r="AH98" s="1410"/>
      <c r="AI98" s="520">
        <v>0</v>
      </c>
      <c r="AJ98" s="527"/>
      <c r="AK98" s="517" t="s">
        <v>67</v>
      </c>
      <c r="AL98" s="503">
        <v>307</v>
      </c>
      <c r="AM98" s="520">
        <v>6</v>
      </c>
      <c r="AN98" s="520">
        <v>6</v>
      </c>
      <c r="AO98" s="520">
        <v>6</v>
      </c>
      <c r="AP98" s="520">
        <v>5</v>
      </c>
      <c r="AQ98" s="520">
        <v>6</v>
      </c>
      <c r="AR98" s="520">
        <v>29</v>
      </c>
      <c r="AS98" s="520">
        <v>0</v>
      </c>
      <c r="AT98" s="520">
        <v>26</v>
      </c>
      <c r="AU98" s="520">
        <v>3</v>
      </c>
      <c r="AV98" s="520">
        <v>29</v>
      </c>
      <c r="AW98" s="520">
        <v>6</v>
      </c>
      <c r="AX98" s="527"/>
      <c r="AY98" s="517" t="s">
        <v>67</v>
      </c>
      <c r="AZ98" s="528">
        <v>307</v>
      </c>
      <c r="BA98" s="520">
        <v>29</v>
      </c>
      <c r="BB98" s="520">
        <v>23</v>
      </c>
      <c r="BC98" s="520">
        <v>0</v>
      </c>
      <c r="BD98" s="520">
        <v>0</v>
      </c>
      <c r="BE98" s="520">
        <v>0</v>
      </c>
      <c r="BF98" s="520">
        <v>6</v>
      </c>
    </row>
    <row r="99" spans="1:59" s="490" customFormat="1" ht="12.9" customHeight="1">
      <c r="A99" s="529" t="s">
        <v>68</v>
      </c>
      <c r="B99" s="503"/>
      <c r="C99" s="520"/>
      <c r="D99" s="520"/>
      <c r="E99" s="520"/>
      <c r="F99" s="520"/>
      <c r="G99" s="520"/>
      <c r="H99" s="520"/>
      <c r="I99" s="520"/>
      <c r="J99" s="520"/>
      <c r="K99" s="520"/>
      <c r="L99" s="520"/>
      <c r="M99" s="520"/>
      <c r="N99" s="520"/>
      <c r="O99" s="520"/>
      <c r="P99" s="1410"/>
      <c r="Q99" s="520"/>
      <c r="R99" s="527"/>
      <c r="S99" s="529" t="s">
        <v>68</v>
      </c>
      <c r="T99" s="503"/>
      <c r="U99" s="520"/>
      <c r="V99" s="520"/>
      <c r="W99" s="520"/>
      <c r="X99" s="520"/>
      <c r="Y99" s="520"/>
      <c r="Z99" s="520"/>
      <c r="AA99" s="520"/>
      <c r="AB99" s="520"/>
      <c r="AC99" s="520"/>
      <c r="AD99" s="520"/>
      <c r="AE99" s="520"/>
      <c r="AF99" s="520"/>
      <c r="AG99" s="520"/>
      <c r="AH99" s="1410"/>
      <c r="AI99" s="520"/>
      <c r="AJ99" s="527"/>
      <c r="AK99" s="529" t="s">
        <v>68</v>
      </c>
      <c r="AL99" s="503"/>
      <c r="AM99" s="520"/>
      <c r="AN99" s="520"/>
      <c r="AO99" s="520"/>
      <c r="AP99" s="520"/>
      <c r="AQ99" s="520"/>
      <c r="AR99" s="520"/>
      <c r="AS99" s="520"/>
      <c r="AT99" s="520"/>
      <c r="AU99" s="520"/>
      <c r="AV99" s="520"/>
      <c r="AW99" s="520"/>
      <c r="AX99" s="527"/>
      <c r="AY99" s="529" t="s">
        <v>68</v>
      </c>
      <c r="AZ99" s="528"/>
      <c r="BA99" s="520"/>
      <c r="BB99" s="520"/>
      <c r="BC99" s="520"/>
      <c r="BD99" s="520"/>
      <c r="BE99" s="520"/>
      <c r="BF99" s="520"/>
    </row>
    <row r="100" spans="1:59" s="490" customFormat="1" ht="12.9" customHeight="1">
      <c r="A100" s="517" t="s">
        <v>70</v>
      </c>
      <c r="B100" s="503">
        <v>404</v>
      </c>
      <c r="C100" s="520">
        <v>661</v>
      </c>
      <c r="D100" s="520">
        <v>321</v>
      </c>
      <c r="E100" s="520">
        <v>595</v>
      </c>
      <c r="F100" s="520">
        <v>301</v>
      </c>
      <c r="G100" s="520">
        <v>583</v>
      </c>
      <c r="H100" s="520">
        <v>302</v>
      </c>
      <c r="I100" s="520">
        <v>500</v>
      </c>
      <c r="J100" s="520">
        <v>231</v>
      </c>
      <c r="K100" s="520">
        <v>466</v>
      </c>
      <c r="L100" s="520">
        <v>239</v>
      </c>
      <c r="M100" s="520">
        <v>2805</v>
      </c>
      <c r="N100" s="520">
        <v>1394</v>
      </c>
      <c r="O100" s="520">
        <v>35</v>
      </c>
      <c r="P100" s="1410"/>
      <c r="Q100" s="520">
        <v>16</v>
      </c>
      <c r="R100" s="527"/>
      <c r="S100" s="517" t="s">
        <v>70</v>
      </c>
      <c r="T100" s="503">
        <v>404</v>
      </c>
      <c r="U100" s="520">
        <v>103</v>
      </c>
      <c r="V100" s="520">
        <v>44</v>
      </c>
      <c r="W100" s="520">
        <v>89</v>
      </c>
      <c r="X100" s="520">
        <v>46</v>
      </c>
      <c r="Y100" s="520">
        <v>88</v>
      </c>
      <c r="Z100" s="520">
        <v>47</v>
      </c>
      <c r="AA100" s="520">
        <v>71</v>
      </c>
      <c r="AB100" s="520">
        <v>32</v>
      </c>
      <c r="AC100" s="520">
        <v>112</v>
      </c>
      <c r="AD100" s="520">
        <v>47</v>
      </c>
      <c r="AE100" s="520">
        <v>463</v>
      </c>
      <c r="AF100" s="520">
        <v>216</v>
      </c>
      <c r="AG100" s="520">
        <v>6</v>
      </c>
      <c r="AH100" s="1410"/>
      <c r="AI100" s="520">
        <v>4</v>
      </c>
      <c r="AJ100" s="527"/>
      <c r="AK100" s="517" t="s">
        <v>70</v>
      </c>
      <c r="AL100" s="503">
        <v>404</v>
      </c>
      <c r="AM100" s="520">
        <v>16</v>
      </c>
      <c r="AN100" s="520">
        <v>17</v>
      </c>
      <c r="AO100" s="520">
        <v>17</v>
      </c>
      <c r="AP100" s="520">
        <v>13</v>
      </c>
      <c r="AQ100" s="520">
        <v>13</v>
      </c>
      <c r="AR100" s="520">
        <v>76</v>
      </c>
      <c r="AS100" s="520">
        <v>1</v>
      </c>
      <c r="AT100" s="520">
        <v>60</v>
      </c>
      <c r="AU100" s="520">
        <v>5</v>
      </c>
      <c r="AV100" s="520">
        <v>65</v>
      </c>
      <c r="AW100" s="520">
        <v>14</v>
      </c>
      <c r="AX100" s="527"/>
      <c r="AY100" s="517" t="s">
        <v>70</v>
      </c>
      <c r="AZ100" s="528">
        <v>404</v>
      </c>
      <c r="BA100" s="520">
        <v>64</v>
      </c>
      <c r="BB100" s="520">
        <v>49</v>
      </c>
      <c r="BC100" s="520">
        <v>2</v>
      </c>
      <c r="BD100" s="520">
        <v>0</v>
      </c>
      <c r="BE100" s="520">
        <v>8</v>
      </c>
      <c r="BF100" s="520">
        <v>10</v>
      </c>
    </row>
    <row r="101" spans="1:59" s="490" customFormat="1" ht="12.9" customHeight="1">
      <c r="A101" s="532" t="s">
        <v>71</v>
      </c>
      <c r="B101" s="505">
        <v>408</v>
      </c>
      <c r="C101" s="533">
        <v>299</v>
      </c>
      <c r="D101" s="533">
        <v>158</v>
      </c>
      <c r="E101" s="533">
        <v>252</v>
      </c>
      <c r="F101" s="533">
        <v>116</v>
      </c>
      <c r="G101" s="533">
        <v>280</v>
      </c>
      <c r="H101" s="533">
        <v>141</v>
      </c>
      <c r="I101" s="533">
        <v>226</v>
      </c>
      <c r="J101" s="533">
        <v>106</v>
      </c>
      <c r="K101" s="533">
        <v>207</v>
      </c>
      <c r="L101" s="533">
        <v>105</v>
      </c>
      <c r="M101" s="533">
        <v>1264</v>
      </c>
      <c r="N101" s="533">
        <v>626</v>
      </c>
      <c r="O101" s="533">
        <v>0</v>
      </c>
      <c r="P101" s="1411"/>
      <c r="Q101" s="533">
        <v>0</v>
      </c>
      <c r="R101" s="527"/>
      <c r="S101" s="532" t="s">
        <v>71</v>
      </c>
      <c r="T101" s="505">
        <v>408</v>
      </c>
      <c r="U101" s="533">
        <v>31</v>
      </c>
      <c r="V101" s="533">
        <v>12</v>
      </c>
      <c r="W101" s="533">
        <v>24</v>
      </c>
      <c r="X101" s="533">
        <v>11</v>
      </c>
      <c r="Y101" s="533">
        <v>62</v>
      </c>
      <c r="Z101" s="533">
        <v>28</v>
      </c>
      <c r="AA101" s="533">
        <v>47</v>
      </c>
      <c r="AB101" s="533">
        <v>22</v>
      </c>
      <c r="AC101" s="533">
        <v>3</v>
      </c>
      <c r="AD101" s="533">
        <v>1</v>
      </c>
      <c r="AE101" s="533">
        <v>167</v>
      </c>
      <c r="AF101" s="533">
        <v>74</v>
      </c>
      <c r="AG101" s="533">
        <v>0</v>
      </c>
      <c r="AH101" s="1411"/>
      <c r="AI101" s="533">
        <v>0</v>
      </c>
      <c r="AJ101" s="527"/>
      <c r="AK101" s="532" t="s">
        <v>71</v>
      </c>
      <c r="AL101" s="505">
        <v>408</v>
      </c>
      <c r="AM101" s="533">
        <v>6</v>
      </c>
      <c r="AN101" s="533">
        <v>5</v>
      </c>
      <c r="AO101" s="533">
        <v>6</v>
      </c>
      <c r="AP101" s="533">
        <v>6</v>
      </c>
      <c r="AQ101" s="533">
        <v>5</v>
      </c>
      <c r="AR101" s="533">
        <v>28</v>
      </c>
      <c r="AS101" s="533">
        <v>0</v>
      </c>
      <c r="AT101" s="533">
        <v>29</v>
      </c>
      <c r="AU101" s="533">
        <v>2</v>
      </c>
      <c r="AV101" s="533">
        <v>31</v>
      </c>
      <c r="AW101" s="533">
        <v>5</v>
      </c>
      <c r="AX101" s="527"/>
      <c r="AY101" s="532" t="s">
        <v>71</v>
      </c>
      <c r="AZ101" s="534">
        <v>408</v>
      </c>
      <c r="BA101" s="533">
        <v>28</v>
      </c>
      <c r="BB101" s="533">
        <v>23</v>
      </c>
      <c r="BC101" s="533">
        <v>0</v>
      </c>
      <c r="BD101" s="533">
        <v>0</v>
      </c>
      <c r="BE101" s="533">
        <v>1</v>
      </c>
      <c r="BF101" s="533">
        <v>9</v>
      </c>
    </row>
    <row r="102" spans="1:59" s="524" customFormat="1" ht="13.5" customHeight="1">
      <c r="A102" s="560" t="s">
        <v>628</v>
      </c>
      <c r="B102" s="560"/>
      <c r="C102" s="560"/>
      <c r="D102" s="560"/>
      <c r="E102" s="560"/>
      <c r="F102" s="560"/>
      <c r="G102" s="560"/>
      <c r="H102" s="560"/>
      <c r="I102" s="560"/>
      <c r="J102" s="560"/>
      <c r="K102" s="560"/>
      <c r="L102" s="560"/>
      <c r="M102" s="560"/>
      <c r="N102" s="560"/>
      <c r="O102" s="560"/>
      <c r="P102" s="560"/>
      <c r="Q102" s="560"/>
      <c r="R102" s="530"/>
      <c r="S102" s="560" t="s">
        <v>633</v>
      </c>
      <c r="T102" s="560"/>
      <c r="U102" s="560"/>
      <c r="V102" s="560"/>
      <c r="W102" s="560"/>
      <c r="X102" s="560"/>
      <c r="Y102" s="560"/>
      <c r="Z102" s="560"/>
      <c r="AA102" s="560"/>
      <c r="AB102" s="560"/>
      <c r="AC102" s="560"/>
      <c r="AD102" s="560"/>
      <c r="AE102" s="560"/>
      <c r="AF102" s="560"/>
      <c r="AG102" s="562"/>
      <c r="AH102" s="562"/>
      <c r="AI102" s="562"/>
      <c r="AJ102" s="530"/>
      <c r="AK102" s="560" t="s">
        <v>751</v>
      </c>
      <c r="AL102" s="560"/>
      <c r="AM102" s="560"/>
      <c r="AN102" s="560"/>
      <c r="AO102" s="560"/>
      <c r="AP102" s="560"/>
      <c r="AQ102" s="560"/>
      <c r="AR102" s="560"/>
      <c r="AS102" s="560"/>
      <c r="AT102" s="560"/>
      <c r="AU102" s="560"/>
      <c r="AV102" s="560"/>
      <c r="AW102" s="560"/>
      <c r="AX102" s="568"/>
      <c r="AY102" s="560" t="s">
        <v>638</v>
      </c>
      <c r="AZ102" s="560"/>
      <c r="BA102" s="560"/>
      <c r="BB102" s="560"/>
      <c r="BC102" s="560"/>
      <c r="BD102" s="560"/>
      <c r="BE102" s="560"/>
      <c r="BF102" s="560"/>
    </row>
    <row r="103" spans="1:59" s="557" customFormat="1" ht="12.75" customHeight="1">
      <c r="A103" s="549" t="s">
        <v>227</v>
      </c>
      <c r="B103" s="556"/>
      <c r="C103" s="556"/>
      <c r="D103" s="556"/>
      <c r="E103" s="556"/>
      <c r="F103" s="556"/>
      <c r="G103" s="556"/>
      <c r="H103" s="556"/>
      <c r="I103" s="556"/>
      <c r="J103" s="556"/>
      <c r="K103" s="556"/>
      <c r="L103" s="556"/>
      <c r="M103" s="556"/>
      <c r="N103" s="556"/>
      <c r="O103" s="556"/>
      <c r="P103" s="556"/>
      <c r="Q103" s="556"/>
      <c r="S103" s="549" t="s">
        <v>227</v>
      </c>
      <c r="T103" s="559"/>
      <c r="U103" s="559"/>
      <c r="V103" s="559"/>
      <c r="W103" s="559"/>
      <c r="X103" s="559"/>
      <c r="Y103" s="559"/>
      <c r="Z103" s="559"/>
      <c r="AA103" s="559"/>
      <c r="AB103" s="559"/>
      <c r="AC103" s="559"/>
      <c r="AD103" s="559"/>
      <c r="AE103" s="559"/>
      <c r="AF103" s="559"/>
      <c r="AG103" s="566"/>
      <c r="AH103" s="566"/>
      <c r="AI103" s="566"/>
      <c r="AK103" s="549" t="s">
        <v>227</v>
      </c>
      <c r="AL103" s="559"/>
      <c r="AM103" s="559"/>
      <c r="AN103" s="559"/>
      <c r="AO103" s="559"/>
      <c r="AP103" s="559"/>
      <c r="AQ103" s="559"/>
      <c r="AR103" s="559"/>
      <c r="AS103" s="559"/>
      <c r="AT103" s="559"/>
      <c r="AU103" s="559"/>
      <c r="AV103" s="559"/>
      <c r="AW103" s="559"/>
      <c r="AX103" s="558"/>
      <c r="AY103" s="549" t="s">
        <v>227</v>
      </c>
      <c r="AZ103" s="566"/>
      <c r="BA103" s="556"/>
      <c r="BB103" s="556"/>
      <c r="BC103" s="556"/>
      <c r="BD103" s="556"/>
      <c r="BE103" s="556"/>
      <c r="BF103" s="556"/>
      <c r="BG103" s="567"/>
    </row>
    <row r="104" spans="1:59" ht="8.25" customHeight="1"/>
    <row r="105" spans="1:59" s="997" customFormat="1" ht="18" customHeight="1">
      <c r="A105" s="1520" t="s">
        <v>6</v>
      </c>
      <c r="B105" s="1536" t="s">
        <v>7</v>
      </c>
      <c r="C105" s="1506" t="s">
        <v>0</v>
      </c>
      <c r="D105" s="1507"/>
      <c r="E105" s="1506" t="s">
        <v>1</v>
      </c>
      <c r="F105" s="1507"/>
      <c r="G105" s="1506" t="s">
        <v>2</v>
      </c>
      <c r="H105" s="1507"/>
      <c r="I105" s="1506" t="s">
        <v>3</v>
      </c>
      <c r="J105" s="1507"/>
      <c r="K105" s="1506" t="s">
        <v>4</v>
      </c>
      <c r="L105" s="1507"/>
      <c r="M105" s="1532" t="s">
        <v>781</v>
      </c>
      <c r="N105" s="1533"/>
      <c r="O105" s="1543" t="s">
        <v>778</v>
      </c>
      <c r="P105" s="1544"/>
      <c r="Q105" s="1545"/>
      <c r="S105" s="1520" t="s">
        <v>6</v>
      </c>
      <c r="T105" s="1536" t="s">
        <v>7</v>
      </c>
      <c r="U105" s="1506" t="s">
        <v>0</v>
      </c>
      <c r="V105" s="1507"/>
      <c r="W105" s="1506" t="s">
        <v>1</v>
      </c>
      <c r="X105" s="1507"/>
      <c r="Y105" s="1506" t="s">
        <v>2</v>
      </c>
      <c r="Z105" s="1507"/>
      <c r="AA105" s="1506" t="s">
        <v>3</v>
      </c>
      <c r="AB105" s="1507"/>
      <c r="AC105" s="1506" t="s">
        <v>4</v>
      </c>
      <c r="AD105" s="1507"/>
      <c r="AE105" s="1532" t="s">
        <v>781</v>
      </c>
      <c r="AF105" s="1533"/>
      <c r="AG105" s="1543" t="s">
        <v>778</v>
      </c>
      <c r="AH105" s="1544"/>
      <c r="AI105" s="1545"/>
      <c r="AK105" s="1520" t="s">
        <v>6</v>
      </c>
      <c r="AL105" s="1631" t="s">
        <v>7</v>
      </c>
      <c r="AM105" s="998" t="s">
        <v>412</v>
      </c>
      <c r="AN105" s="999"/>
      <c r="AO105" s="999"/>
      <c r="AP105" s="999"/>
      <c r="AQ105" s="999"/>
      <c r="AR105" s="1000"/>
      <c r="AS105" s="1001"/>
      <c r="AT105" s="1001" t="s">
        <v>141</v>
      </c>
      <c r="AU105" s="1001"/>
      <c r="AV105" s="1002"/>
      <c r="AW105" s="1649" t="s">
        <v>153</v>
      </c>
      <c r="AY105" s="1651" t="s">
        <v>6</v>
      </c>
      <c r="AZ105" s="1631" t="s">
        <v>7</v>
      </c>
      <c r="BA105" s="1647" t="s">
        <v>166</v>
      </c>
      <c r="BB105" s="1652"/>
      <c r="BC105" s="1652"/>
      <c r="BD105" s="1648"/>
      <c r="BE105" s="1647" t="s">
        <v>167</v>
      </c>
      <c r="BF105" s="1648"/>
    </row>
    <row r="106" spans="1:59" s="997" customFormat="1" ht="32.25" customHeight="1">
      <c r="A106" s="1521"/>
      <c r="B106" s="1632"/>
      <c r="C106" s="996" t="s">
        <v>395</v>
      </c>
      <c r="D106" s="996" t="s">
        <v>396</v>
      </c>
      <c r="E106" s="996" t="s">
        <v>395</v>
      </c>
      <c r="F106" s="996" t="s">
        <v>396</v>
      </c>
      <c r="G106" s="996" t="s">
        <v>395</v>
      </c>
      <c r="H106" s="996" t="s">
        <v>396</v>
      </c>
      <c r="I106" s="996" t="s">
        <v>395</v>
      </c>
      <c r="J106" s="996" t="s">
        <v>396</v>
      </c>
      <c r="K106" s="996" t="s">
        <v>395</v>
      </c>
      <c r="L106" s="996" t="s">
        <v>396</v>
      </c>
      <c r="M106" s="996" t="s">
        <v>395</v>
      </c>
      <c r="N106" s="996" t="s">
        <v>396</v>
      </c>
      <c r="O106" s="996" t="s">
        <v>395</v>
      </c>
      <c r="P106" s="1394"/>
      <c r="Q106" s="996" t="s">
        <v>396</v>
      </c>
      <c r="S106" s="1521"/>
      <c r="T106" s="1537"/>
      <c r="U106" s="463" t="s">
        <v>395</v>
      </c>
      <c r="V106" s="463" t="s">
        <v>396</v>
      </c>
      <c r="W106" s="463" t="s">
        <v>395</v>
      </c>
      <c r="X106" s="463" t="s">
        <v>396</v>
      </c>
      <c r="Y106" s="463" t="s">
        <v>395</v>
      </c>
      <c r="Z106" s="463" t="s">
        <v>396</v>
      </c>
      <c r="AA106" s="463" t="s">
        <v>395</v>
      </c>
      <c r="AB106" s="463" t="s">
        <v>396</v>
      </c>
      <c r="AC106" s="463" t="s">
        <v>395</v>
      </c>
      <c r="AD106" s="463" t="s">
        <v>396</v>
      </c>
      <c r="AE106" s="463" t="s">
        <v>395</v>
      </c>
      <c r="AF106" s="463" t="s">
        <v>396</v>
      </c>
      <c r="AG106" s="463" t="s">
        <v>395</v>
      </c>
      <c r="AH106" s="1394"/>
      <c r="AI106" s="463" t="s">
        <v>396</v>
      </c>
      <c r="AK106" s="1521"/>
      <c r="AL106" s="1632"/>
      <c r="AM106" s="463" t="s">
        <v>0</v>
      </c>
      <c r="AN106" s="463" t="s">
        <v>1</v>
      </c>
      <c r="AO106" s="463" t="s">
        <v>2</v>
      </c>
      <c r="AP106" s="463" t="s">
        <v>3</v>
      </c>
      <c r="AQ106" s="463" t="s">
        <v>4</v>
      </c>
      <c r="AR106" s="996" t="s">
        <v>779</v>
      </c>
      <c r="AS106" s="996" t="s">
        <v>265</v>
      </c>
      <c r="AT106" s="463" t="s">
        <v>736</v>
      </c>
      <c r="AU106" s="463" t="s">
        <v>156</v>
      </c>
      <c r="AV106" s="463" t="s">
        <v>142</v>
      </c>
      <c r="AW106" s="1650"/>
      <c r="AY106" s="1615"/>
      <c r="AZ106" s="1632"/>
      <c r="BA106" s="521" t="s">
        <v>413</v>
      </c>
      <c r="BB106" s="521" t="s">
        <v>151</v>
      </c>
      <c r="BC106" s="521" t="s">
        <v>777</v>
      </c>
      <c r="BD106" s="521" t="s">
        <v>151</v>
      </c>
      <c r="BE106" s="521" t="s">
        <v>735</v>
      </c>
      <c r="BF106" s="521" t="s">
        <v>145</v>
      </c>
    </row>
    <row r="107" spans="1:59" s="527" customFormat="1" ht="12.75" customHeight="1">
      <c r="A107" s="529" t="s">
        <v>72</v>
      </c>
      <c r="B107" s="503"/>
      <c r="C107" s="520"/>
      <c r="D107" s="520"/>
      <c r="E107" s="520"/>
      <c r="F107" s="520"/>
      <c r="G107" s="520"/>
      <c r="H107" s="520"/>
      <c r="I107" s="520"/>
      <c r="J107" s="520"/>
      <c r="K107" s="520"/>
      <c r="L107" s="520"/>
      <c r="M107" s="520"/>
      <c r="N107" s="520"/>
      <c r="O107" s="520"/>
      <c r="P107" s="1410"/>
      <c r="Q107" s="520"/>
      <c r="S107" s="529" t="s">
        <v>72</v>
      </c>
      <c r="T107" s="503"/>
      <c r="U107" s="520"/>
      <c r="V107" s="520"/>
      <c r="W107" s="520"/>
      <c r="X107" s="520"/>
      <c r="Y107" s="520"/>
      <c r="Z107" s="520"/>
      <c r="AA107" s="520"/>
      <c r="AB107" s="520"/>
      <c r="AC107" s="520"/>
      <c r="AD107" s="520"/>
      <c r="AE107" s="520"/>
      <c r="AF107" s="520"/>
      <c r="AG107" s="520"/>
      <c r="AH107" s="1410"/>
      <c r="AI107" s="520"/>
      <c r="AK107" s="529" t="s">
        <v>72</v>
      </c>
      <c r="AL107" s="503"/>
      <c r="AM107" s="520"/>
      <c r="AN107" s="520"/>
      <c r="AO107" s="520"/>
      <c r="AP107" s="520"/>
      <c r="AQ107" s="520"/>
      <c r="AR107" s="520"/>
      <c r="AS107" s="520"/>
      <c r="AT107" s="520"/>
      <c r="AU107" s="520"/>
      <c r="AV107" s="520"/>
      <c r="AW107" s="520"/>
      <c r="AY107" s="529" t="s">
        <v>72</v>
      </c>
      <c r="AZ107" s="528"/>
      <c r="BA107" s="520"/>
      <c r="BB107" s="520"/>
      <c r="BC107" s="520"/>
      <c r="BD107" s="520"/>
      <c r="BE107" s="520"/>
      <c r="BF107" s="520"/>
    </row>
    <row r="108" spans="1:59" s="527" customFormat="1" ht="12.75" customHeight="1">
      <c r="A108" s="517" t="s">
        <v>73</v>
      </c>
      <c r="B108" s="503">
        <v>405</v>
      </c>
      <c r="C108" s="520">
        <v>842</v>
      </c>
      <c r="D108" s="520">
        <v>428</v>
      </c>
      <c r="E108" s="520">
        <v>687</v>
      </c>
      <c r="F108" s="520">
        <v>336</v>
      </c>
      <c r="G108" s="520">
        <v>649</v>
      </c>
      <c r="H108" s="520">
        <v>306</v>
      </c>
      <c r="I108" s="520">
        <v>525</v>
      </c>
      <c r="J108" s="520">
        <v>270</v>
      </c>
      <c r="K108" s="520">
        <v>537</v>
      </c>
      <c r="L108" s="520">
        <v>258</v>
      </c>
      <c r="M108" s="520">
        <v>3240</v>
      </c>
      <c r="N108" s="520">
        <v>1598</v>
      </c>
      <c r="O108" s="520">
        <v>0</v>
      </c>
      <c r="P108" s="1410"/>
      <c r="Q108" s="520">
        <v>0</v>
      </c>
      <c r="S108" s="517" t="s">
        <v>73</v>
      </c>
      <c r="T108" s="503">
        <v>405</v>
      </c>
      <c r="U108" s="520">
        <v>25</v>
      </c>
      <c r="V108" s="520">
        <v>9</v>
      </c>
      <c r="W108" s="520">
        <v>49</v>
      </c>
      <c r="X108" s="520">
        <v>25</v>
      </c>
      <c r="Y108" s="520">
        <v>47</v>
      </c>
      <c r="Z108" s="520">
        <v>16</v>
      </c>
      <c r="AA108" s="520">
        <v>20</v>
      </c>
      <c r="AB108" s="520">
        <v>10</v>
      </c>
      <c r="AC108" s="520">
        <v>47</v>
      </c>
      <c r="AD108" s="520">
        <v>29</v>
      </c>
      <c r="AE108" s="520">
        <v>188</v>
      </c>
      <c r="AF108" s="520">
        <v>89</v>
      </c>
      <c r="AG108" s="520">
        <v>0</v>
      </c>
      <c r="AH108" s="1410"/>
      <c r="AI108" s="520">
        <v>0</v>
      </c>
      <c r="AK108" s="517" t="s">
        <v>73</v>
      </c>
      <c r="AL108" s="503">
        <v>405</v>
      </c>
      <c r="AM108" s="520">
        <v>27</v>
      </c>
      <c r="AN108" s="520">
        <v>26</v>
      </c>
      <c r="AO108" s="520">
        <v>25</v>
      </c>
      <c r="AP108" s="520">
        <v>22</v>
      </c>
      <c r="AQ108" s="520">
        <v>20</v>
      </c>
      <c r="AR108" s="520">
        <v>120</v>
      </c>
      <c r="AS108" s="520">
        <v>0</v>
      </c>
      <c r="AT108" s="520">
        <v>70</v>
      </c>
      <c r="AU108" s="520">
        <v>21</v>
      </c>
      <c r="AV108" s="520">
        <v>91</v>
      </c>
      <c r="AW108" s="520">
        <v>24</v>
      </c>
      <c r="AY108" s="517" t="s">
        <v>73</v>
      </c>
      <c r="AZ108" s="528">
        <v>405</v>
      </c>
      <c r="BA108" s="520">
        <v>84</v>
      </c>
      <c r="BB108" s="520">
        <v>44</v>
      </c>
      <c r="BC108" s="520">
        <v>0</v>
      </c>
      <c r="BD108" s="520">
        <v>0</v>
      </c>
      <c r="BE108" s="520">
        <v>7</v>
      </c>
      <c r="BF108" s="520">
        <v>8</v>
      </c>
    </row>
    <row r="109" spans="1:59" s="527" customFormat="1" ht="12.75" customHeight="1">
      <c r="A109" s="517" t="s">
        <v>74</v>
      </c>
      <c r="B109" s="503">
        <v>401</v>
      </c>
      <c r="C109" s="520">
        <v>4195</v>
      </c>
      <c r="D109" s="520">
        <v>2152</v>
      </c>
      <c r="E109" s="520">
        <v>3865</v>
      </c>
      <c r="F109" s="520">
        <v>1940</v>
      </c>
      <c r="G109" s="520">
        <v>4014</v>
      </c>
      <c r="H109" s="520">
        <v>2015</v>
      </c>
      <c r="I109" s="520">
        <v>3399</v>
      </c>
      <c r="J109" s="520">
        <v>1689</v>
      </c>
      <c r="K109" s="520">
        <v>3133</v>
      </c>
      <c r="L109" s="520">
        <v>1607</v>
      </c>
      <c r="M109" s="520">
        <v>18606</v>
      </c>
      <c r="N109" s="520">
        <v>9403</v>
      </c>
      <c r="O109" s="520">
        <v>62</v>
      </c>
      <c r="P109" s="1410"/>
      <c r="Q109" s="520">
        <v>29</v>
      </c>
      <c r="S109" s="517" t="s">
        <v>74</v>
      </c>
      <c r="T109" s="503">
        <v>401</v>
      </c>
      <c r="U109" s="520">
        <v>210</v>
      </c>
      <c r="V109" s="520">
        <v>82</v>
      </c>
      <c r="W109" s="520">
        <v>220</v>
      </c>
      <c r="X109" s="520">
        <v>96</v>
      </c>
      <c r="Y109" s="520">
        <v>334</v>
      </c>
      <c r="Z109" s="520">
        <v>144</v>
      </c>
      <c r="AA109" s="520">
        <v>263</v>
      </c>
      <c r="AB109" s="520">
        <v>126</v>
      </c>
      <c r="AC109" s="520">
        <v>233</v>
      </c>
      <c r="AD109" s="520">
        <v>116</v>
      </c>
      <c r="AE109" s="520">
        <v>1260</v>
      </c>
      <c r="AF109" s="520">
        <v>564</v>
      </c>
      <c r="AG109" s="520">
        <v>9</v>
      </c>
      <c r="AH109" s="1410"/>
      <c r="AI109" s="520">
        <v>4</v>
      </c>
      <c r="AK109" s="517" t="s">
        <v>74</v>
      </c>
      <c r="AL109" s="503">
        <v>401</v>
      </c>
      <c r="AM109" s="520">
        <v>127</v>
      </c>
      <c r="AN109" s="520">
        <v>118</v>
      </c>
      <c r="AO109" s="520">
        <v>121</v>
      </c>
      <c r="AP109" s="520">
        <v>104</v>
      </c>
      <c r="AQ109" s="520">
        <v>103</v>
      </c>
      <c r="AR109" s="520">
        <v>573</v>
      </c>
      <c r="AS109" s="520">
        <v>2</v>
      </c>
      <c r="AT109" s="520">
        <v>491</v>
      </c>
      <c r="AU109" s="520">
        <v>14</v>
      </c>
      <c r="AV109" s="520">
        <v>505</v>
      </c>
      <c r="AW109" s="520">
        <v>98</v>
      </c>
      <c r="AY109" s="517" t="s">
        <v>74</v>
      </c>
      <c r="AZ109" s="528">
        <v>401</v>
      </c>
      <c r="BA109" s="520">
        <v>511</v>
      </c>
      <c r="BB109" s="520">
        <v>445</v>
      </c>
      <c r="BC109" s="520">
        <v>4</v>
      </c>
      <c r="BD109" s="520">
        <v>2</v>
      </c>
      <c r="BE109" s="520">
        <v>42</v>
      </c>
      <c r="BF109" s="520">
        <v>182</v>
      </c>
    </row>
    <row r="110" spans="1:59" s="527" customFormat="1" ht="12.75" customHeight="1">
      <c r="A110" s="517" t="s">
        <v>75</v>
      </c>
      <c r="B110" s="503">
        <v>415</v>
      </c>
      <c r="C110" s="520">
        <v>497</v>
      </c>
      <c r="D110" s="520">
        <v>246</v>
      </c>
      <c r="E110" s="520">
        <v>418</v>
      </c>
      <c r="F110" s="520">
        <v>188</v>
      </c>
      <c r="G110" s="520">
        <v>351</v>
      </c>
      <c r="H110" s="520">
        <v>179</v>
      </c>
      <c r="I110" s="520">
        <v>317</v>
      </c>
      <c r="J110" s="520">
        <v>159</v>
      </c>
      <c r="K110" s="520">
        <v>237</v>
      </c>
      <c r="L110" s="520">
        <v>118</v>
      </c>
      <c r="M110" s="520">
        <v>1820</v>
      </c>
      <c r="N110" s="520">
        <v>890</v>
      </c>
      <c r="O110" s="520">
        <v>0</v>
      </c>
      <c r="P110" s="1410"/>
      <c r="Q110" s="520">
        <v>0</v>
      </c>
      <c r="S110" s="517" t="s">
        <v>75</v>
      </c>
      <c r="T110" s="503">
        <v>415</v>
      </c>
      <c r="U110" s="520">
        <v>57</v>
      </c>
      <c r="V110" s="520">
        <v>30</v>
      </c>
      <c r="W110" s="520">
        <v>47</v>
      </c>
      <c r="X110" s="520">
        <v>22</v>
      </c>
      <c r="Y110" s="520">
        <v>48</v>
      </c>
      <c r="Z110" s="520">
        <v>24</v>
      </c>
      <c r="AA110" s="520">
        <v>35</v>
      </c>
      <c r="AB110" s="520">
        <v>20</v>
      </c>
      <c r="AC110" s="520">
        <v>27</v>
      </c>
      <c r="AD110" s="520">
        <v>17</v>
      </c>
      <c r="AE110" s="520">
        <v>214</v>
      </c>
      <c r="AF110" s="520">
        <v>113</v>
      </c>
      <c r="AG110" s="520">
        <v>0</v>
      </c>
      <c r="AH110" s="1410"/>
      <c r="AI110" s="520">
        <v>0</v>
      </c>
      <c r="AK110" s="517" t="s">
        <v>75</v>
      </c>
      <c r="AL110" s="503">
        <v>415</v>
      </c>
      <c r="AM110" s="520">
        <v>17</v>
      </c>
      <c r="AN110" s="520">
        <v>17</v>
      </c>
      <c r="AO110" s="520">
        <v>16</v>
      </c>
      <c r="AP110" s="520">
        <v>15</v>
      </c>
      <c r="AQ110" s="520">
        <v>13</v>
      </c>
      <c r="AR110" s="520">
        <v>78</v>
      </c>
      <c r="AS110" s="520">
        <v>0</v>
      </c>
      <c r="AT110" s="520">
        <v>51</v>
      </c>
      <c r="AU110" s="520">
        <v>3</v>
      </c>
      <c r="AV110" s="520">
        <v>54</v>
      </c>
      <c r="AW110" s="520">
        <v>16</v>
      </c>
      <c r="AY110" s="517" t="s">
        <v>75</v>
      </c>
      <c r="AZ110" s="528">
        <v>415</v>
      </c>
      <c r="BA110" s="520">
        <v>50</v>
      </c>
      <c r="BB110" s="520">
        <v>32</v>
      </c>
      <c r="BC110" s="520">
        <v>0</v>
      </c>
      <c r="BD110" s="520">
        <v>0</v>
      </c>
      <c r="BE110" s="520">
        <v>0</v>
      </c>
      <c r="BF110" s="520">
        <v>4</v>
      </c>
    </row>
    <row r="111" spans="1:59" s="527" customFormat="1" ht="12.75" customHeight="1">
      <c r="A111" s="517" t="s">
        <v>76</v>
      </c>
      <c r="B111" s="503">
        <v>406</v>
      </c>
      <c r="C111" s="520">
        <v>655</v>
      </c>
      <c r="D111" s="520">
        <v>327</v>
      </c>
      <c r="E111" s="520">
        <v>641</v>
      </c>
      <c r="F111" s="520">
        <v>308</v>
      </c>
      <c r="G111" s="520">
        <v>621</v>
      </c>
      <c r="H111" s="520">
        <v>275</v>
      </c>
      <c r="I111" s="520">
        <v>528</v>
      </c>
      <c r="J111" s="520">
        <v>272</v>
      </c>
      <c r="K111" s="520">
        <v>388</v>
      </c>
      <c r="L111" s="520">
        <v>203</v>
      </c>
      <c r="M111" s="520">
        <v>2833</v>
      </c>
      <c r="N111" s="520">
        <v>1385</v>
      </c>
      <c r="O111" s="520">
        <v>28</v>
      </c>
      <c r="P111" s="1410"/>
      <c r="Q111" s="520">
        <v>15</v>
      </c>
      <c r="S111" s="517" t="s">
        <v>76</v>
      </c>
      <c r="T111" s="503">
        <v>406</v>
      </c>
      <c r="U111" s="520">
        <v>53</v>
      </c>
      <c r="V111" s="520">
        <v>19</v>
      </c>
      <c r="W111" s="520">
        <v>56</v>
      </c>
      <c r="X111" s="520">
        <v>26</v>
      </c>
      <c r="Y111" s="520">
        <v>67</v>
      </c>
      <c r="Z111" s="520">
        <v>25</v>
      </c>
      <c r="AA111" s="520">
        <v>37</v>
      </c>
      <c r="AB111" s="520">
        <v>21</v>
      </c>
      <c r="AC111" s="520">
        <v>25</v>
      </c>
      <c r="AD111" s="520">
        <v>11</v>
      </c>
      <c r="AE111" s="520">
        <v>238</v>
      </c>
      <c r="AF111" s="520">
        <v>102</v>
      </c>
      <c r="AG111" s="520">
        <v>0</v>
      </c>
      <c r="AH111" s="1410"/>
      <c r="AI111" s="520">
        <v>0</v>
      </c>
      <c r="AK111" s="517" t="s">
        <v>76</v>
      </c>
      <c r="AL111" s="503">
        <v>406</v>
      </c>
      <c r="AM111" s="520">
        <v>20</v>
      </c>
      <c r="AN111" s="520">
        <v>21</v>
      </c>
      <c r="AO111" s="520">
        <v>20</v>
      </c>
      <c r="AP111" s="520">
        <v>17</v>
      </c>
      <c r="AQ111" s="520">
        <v>13</v>
      </c>
      <c r="AR111" s="520">
        <v>91</v>
      </c>
      <c r="AS111" s="520">
        <v>1</v>
      </c>
      <c r="AT111" s="520">
        <v>65</v>
      </c>
      <c r="AU111" s="520">
        <v>15</v>
      </c>
      <c r="AV111" s="520">
        <v>80</v>
      </c>
      <c r="AW111" s="520">
        <v>16</v>
      </c>
      <c r="AY111" s="517" t="s">
        <v>76</v>
      </c>
      <c r="AZ111" s="528">
        <v>406</v>
      </c>
      <c r="BA111" s="520">
        <v>77</v>
      </c>
      <c r="BB111" s="520">
        <v>45</v>
      </c>
      <c r="BC111" s="520">
        <v>5</v>
      </c>
      <c r="BD111" s="520">
        <v>3</v>
      </c>
      <c r="BE111" s="520">
        <v>4</v>
      </c>
      <c r="BF111" s="520">
        <v>11</v>
      </c>
    </row>
    <row r="112" spans="1:59" s="527" customFormat="1" ht="12.75" customHeight="1">
      <c r="A112" s="517" t="s">
        <v>77</v>
      </c>
      <c r="B112" s="503">
        <v>407</v>
      </c>
      <c r="C112" s="520">
        <v>250</v>
      </c>
      <c r="D112" s="520">
        <v>129</v>
      </c>
      <c r="E112" s="520">
        <v>236</v>
      </c>
      <c r="F112" s="520">
        <v>113</v>
      </c>
      <c r="G112" s="520">
        <v>223</v>
      </c>
      <c r="H112" s="520">
        <v>112</v>
      </c>
      <c r="I112" s="520">
        <v>220</v>
      </c>
      <c r="J112" s="520">
        <v>120</v>
      </c>
      <c r="K112" s="520">
        <v>155</v>
      </c>
      <c r="L112" s="520">
        <v>84</v>
      </c>
      <c r="M112" s="520">
        <v>1084</v>
      </c>
      <c r="N112" s="520">
        <v>558</v>
      </c>
      <c r="O112" s="520">
        <v>0</v>
      </c>
      <c r="P112" s="1410"/>
      <c r="Q112" s="520">
        <v>0</v>
      </c>
      <c r="S112" s="517" t="s">
        <v>77</v>
      </c>
      <c r="T112" s="503">
        <v>407</v>
      </c>
      <c r="U112" s="520">
        <v>39</v>
      </c>
      <c r="V112" s="520">
        <v>19</v>
      </c>
      <c r="W112" s="520">
        <v>39</v>
      </c>
      <c r="X112" s="520">
        <v>15</v>
      </c>
      <c r="Y112" s="520">
        <v>38</v>
      </c>
      <c r="Z112" s="520">
        <v>13</v>
      </c>
      <c r="AA112" s="520">
        <v>37</v>
      </c>
      <c r="AB112" s="520">
        <v>20</v>
      </c>
      <c r="AC112" s="520">
        <v>16</v>
      </c>
      <c r="AD112" s="520">
        <v>9</v>
      </c>
      <c r="AE112" s="520">
        <v>169</v>
      </c>
      <c r="AF112" s="520">
        <v>76</v>
      </c>
      <c r="AG112" s="520">
        <v>0</v>
      </c>
      <c r="AH112" s="1410"/>
      <c r="AI112" s="520">
        <v>0</v>
      </c>
      <c r="AK112" s="517" t="s">
        <v>77</v>
      </c>
      <c r="AL112" s="503">
        <v>407</v>
      </c>
      <c r="AM112" s="520">
        <v>7</v>
      </c>
      <c r="AN112" s="520">
        <v>7</v>
      </c>
      <c r="AO112" s="520">
        <v>8</v>
      </c>
      <c r="AP112" s="520">
        <v>7</v>
      </c>
      <c r="AQ112" s="520">
        <v>6</v>
      </c>
      <c r="AR112" s="520">
        <v>35</v>
      </c>
      <c r="AS112" s="520">
        <v>0</v>
      </c>
      <c r="AT112" s="520">
        <v>23</v>
      </c>
      <c r="AU112" s="520">
        <v>6</v>
      </c>
      <c r="AV112" s="520">
        <v>29</v>
      </c>
      <c r="AW112" s="520">
        <v>7</v>
      </c>
      <c r="AY112" s="517" t="s">
        <v>77</v>
      </c>
      <c r="AZ112" s="528">
        <v>407</v>
      </c>
      <c r="BA112" s="520">
        <v>25</v>
      </c>
      <c r="BB112" s="520">
        <v>19</v>
      </c>
      <c r="BC112" s="520">
        <v>0</v>
      </c>
      <c r="BD112" s="520">
        <v>0</v>
      </c>
      <c r="BE112" s="520">
        <v>4</v>
      </c>
      <c r="BF112" s="520">
        <v>0</v>
      </c>
    </row>
    <row r="113" spans="1:58" s="527" customFormat="1" ht="12.75" customHeight="1">
      <c r="A113" s="517" t="s">
        <v>78</v>
      </c>
      <c r="B113" s="503">
        <v>403</v>
      </c>
      <c r="C113" s="520">
        <v>113</v>
      </c>
      <c r="D113" s="520">
        <v>55</v>
      </c>
      <c r="E113" s="520">
        <v>123</v>
      </c>
      <c r="F113" s="520">
        <v>72</v>
      </c>
      <c r="G113" s="520">
        <v>92</v>
      </c>
      <c r="H113" s="520">
        <v>38</v>
      </c>
      <c r="I113" s="520">
        <v>70</v>
      </c>
      <c r="J113" s="520">
        <v>34</v>
      </c>
      <c r="K113" s="520">
        <v>56</v>
      </c>
      <c r="L113" s="520">
        <v>28</v>
      </c>
      <c r="M113" s="520">
        <v>454</v>
      </c>
      <c r="N113" s="520">
        <v>227</v>
      </c>
      <c r="O113" s="520">
        <v>0</v>
      </c>
      <c r="P113" s="1410"/>
      <c r="Q113" s="520">
        <v>0</v>
      </c>
      <c r="S113" s="517" t="s">
        <v>78</v>
      </c>
      <c r="T113" s="503">
        <v>403</v>
      </c>
      <c r="U113" s="520">
        <v>1</v>
      </c>
      <c r="V113" s="520">
        <v>1</v>
      </c>
      <c r="W113" s="520">
        <v>9</v>
      </c>
      <c r="X113" s="520">
        <v>4</v>
      </c>
      <c r="Y113" s="520">
        <v>14</v>
      </c>
      <c r="Z113" s="520">
        <v>4</v>
      </c>
      <c r="AA113" s="520">
        <v>0</v>
      </c>
      <c r="AB113" s="520">
        <v>0</v>
      </c>
      <c r="AC113" s="520">
        <v>6</v>
      </c>
      <c r="AD113" s="520">
        <v>1</v>
      </c>
      <c r="AE113" s="520">
        <v>30</v>
      </c>
      <c r="AF113" s="520">
        <v>10</v>
      </c>
      <c r="AG113" s="520">
        <v>0</v>
      </c>
      <c r="AH113" s="1410"/>
      <c r="AI113" s="520">
        <v>0</v>
      </c>
      <c r="AK113" s="517" t="s">
        <v>78</v>
      </c>
      <c r="AL113" s="503">
        <v>403</v>
      </c>
      <c r="AM113" s="520">
        <v>5</v>
      </c>
      <c r="AN113" s="520">
        <v>5</v>
      </c>
      <c r="AO113" s="520">
        <v>5</v>
      </c>
      <c r="AP113" s="520">
        <v>5</v>
      </c>
      <c r="AQ113" s="520">
        <v>5</v>
      </c>
      <c r="AR113" s="520">
        <v>25</v>
      </c>
      <c r="AS113" s="520">
        <v>0</v>
      </c>
      <c r="AT113" s="520">
        <v>7</v>
      </c>
      <c r="AU113" s="520">
        <v>9</v>
      </c>
      <c r="AV113" s="520">
        <v>16</v>
      </c>
      <c r="AW113" s="520">
        <v>5</v>
      </c>
      <c r="AY113" s="517" t="s">
        <v>78</v>
      </c>
      <c r="AZ113" s="528">
        <v>403</v>
      </c>
      <c r="BA113" s="520">
        <v>15</v>
      </c>
      <c r="BB113" s="520">
        <v>8</v>
      </c>
      <c r="BC113" s="520">
        <v>0</v>
      </c>
      <c r="BD113" s="520">
        <v>0</v>
      </c>
      <c r="BE113" s="520">
        <v>0</v>
      </c>
      <c r="BF113" s="520">
        <v>0</v>
      </c>
    </row>
    <row r="114" spans="1:58" s="527" customFormat="1" ht="12.75" customHeight="1">
      <c r="A114" s="529" t="s">
        <v>79</v>
      </c>
      <c r="B114" s="503"/>
      <c r="C114" s="520"/>
      <c r="D114" s="520"/>
      <c r="E114" s="520"/>
      <c r="F114" s="520"/>
      <c r="G114" s="520"/>
      <c r="H114" s="520"/>
      <c r="I114" s="520"/>
      <c r="J114" s="520"/>
      <c r="K114" s="520"/>
      <c r="L114" s="520"/>
      <c r="M114" s="520"/>
      <c r="N114" s="520"/>
      <c r="O114" s="520"/>
      <c r="P114" s="1410"/>
      <c r="Q114" s="520"/>
      <c r="S114" s="529" t="s">
        <v>79</v>
      </c>
      <c r="T114" s="503"/>
      <c r="U114" s="520"/>
      <c r="V114" s="520"/>
      <c r="W114" s="520"/>
      <c r="X114" s="520"/>
      <c r="Y114" s="520"/>
      <c r="Z114" s="520"/>
      <c r="AA114" s="520"/>
      <c r="AB114" s="520"/>
      <c r="AC114" s="520"/>
      <c r="AD114" s="520"/>
      <c r="AE114" s="520"/>
      <c r="AF114" s="520"/>
      <c r="AG114" s="520"/>
      <c r="AH114" s="1410"/>
      <c r="AI114" s="520"/>
      <c r="AK114" s="529" t="s">
        <v>79</v>
      </c>
      <c r="AL114" s="503"/>
      <c r="AM114" s="520"/>
      <c r="AN114" s="520"/>
      <c r="AO114" s="520"/>
      <c r="AP114" s="520"/>
      <c r="AQ114" s="520"/>
      <c r="AR114" s="520"/>
      <c r="AS114" s="520"/>
      <c r="AT114" s="520"/>
      <c r="AU114" s="520"/>
      <c r="AV114" s="520"/>
      <c r="AW114" s="520"/>
      <c r="AY114" s="529" t="s">
        <v>79</v>
      </c>
      <c r="AZ114" s="528"/>
      <c r="BA114" s="520"/>
      <c r="BB114" s="520"/>
      <c r="BC114" s="520"/>
      <c r="BD114" s="520"/>
      <c r="BE114" s="520"/>
      <c r="BF114" s="520"/>
    </row>
    <row r="115" spans="1:58" s="527" customFormat="1" ht="12.75" customHeight="1">
      <c r="A115" s="517" t="s">
        <v>80</v>
      </c>
      <c r="B115" s="503">
        <v>119</v>
      </c>
      <c r="C115" s="520">
        <v>2132</v>
      </c>
      <c r="D115" s="520">
        <v>1061</v>
      </c>
      <c r="E115" s="520">
        <v>1445</v>
      </c>
      <c r="F115" s="520">
        <v>736</v>
      </c>
      <c r="G115" s="520">
        <v>1283</v>
      </c>
      <c r="H115" s="520">
        <v>630</v>
      </c>
      <c r="I115" s="520">
        <v>845</v>
      </c>
      <c r="J115" s="520">
        <v>446</v>
      </c>
      <c r="K115" s="520">
        <v>600</v>
      </c>
      <c r="L115" s="520">
        <v>291</v>
      </c>
      <c r="M115" s="520">
        <v>6305</v>
      </c>
      <c r="N115" s="520">
        <v>3164</v>
      </c>
      <c r="O115" s="520">
        <v>0</v>
      </c>
      <c r="P115" s="1410"/>
      <c r="Q115" s="520">
        <v>0</v>
      </c>
      <c r="S115" s="517" t="s">
        <v>80</v>
      </c>
      <c r="T115" s="503">
        <v>119</v>
      </c>
      <c r="U115" s="520">
        <v>385</v>
      </c>
      <c r="V115" s="520">
        <v>186</v>
      </c>
      <c r="W115" s="520">
        <v>282</v>
      </c>
      <c r="X115" s="520">
        <v>132</v>
      </c>
      <c r="Y115" s="520">
        <v>263</v>
      </c>
      <c r="Z115" s="520">
        <v>128</v>
      </c>
      <c r="AA115" s="520">
        <v>154</v>
      </c>
      <c r="AB115" s="520">
        <v>75</v>
      </c>
      <c r="AC115" s="520">
        <v>74</v>
      </c>
      <c r="AD115" s="520">
        <v>38</v>
      </c>
      <c r="AE115" s="520">
        <v>1158</v>
      </c>
      <c r="AF115" s="520">
        <v>559</v>
      </c>
      <c r="AG115" s="520">
        <v>0</v>
      </c>
      <c r="AH115" s="1410"/>
      <c r="AI115" s="520">
        <v>0</v>
      </c>
      <c r="AK115" s="517" t="s">
        <v>80</v>
      </c>
      <c r="AL115" s="503">
        <v>119</v>
      </c>
      <c r="AM115" s="520">
        <v>69</v>
      </c>
      <c r="AN115" s="520">
        <v>64</v>
      </c>
      <c r="AO115" s="520">
        <v>64</v>
      </c>
      <c r="AP115" s="520">
        <v>54</v>
      </c>
      <c r="AQ115" s="520">
        <v>50</v>
      </c>
      <c r="AR115" s="520">
        <v>301</v>
      </c>
      <c r="AS115" s="520">
        <v>0</v>
      </c>
      <c r="AT115" s="520">
        <v>159</v>
      </c>
      <c r="AU115" s="520">
        <v>21</v>
      </c>
      <c r="AV115" s="520">
        <v>180</v>
      </c>
      <c r="AW115" s="520">
        <v>64</v>
      </c>
      <c r="AY115" s="517" t="s">
        <v>80</v>
      </c>
      <c r="AZ115" s="528">
        <v>119</v>
      </c>
      <c r="BA115" s="520">
        <v>149</v>
      </c>
      <c r="BB115" s="520">
        <v>78</v>
      </c>
      <c r="BC115" s="520">
        <v>0</v>
      </c>
      <c r="BD115" s="520">
        <v>0</v>
      </c>
      <c r="BE115" s="520">
        <v>3</v>
      </c>
      <c r="BF115" s="520">
        <v>1</v>
      </c>
    </row>
    <row r="116" spans="1:58" s="527" customFormat="1" ht="12.75" customHeight="1">
      <c r="A116" s="517" t="s">
        <v>81</v>
      </c>
      <c r="B116" s="503">
        <v>111</v>
      </c>
      <c r="C116" s="520">
        <v>7693</v>
      </c>
      <c r="D116" s="520">
        <v>3791</v>
      </c>
      <c r="E116" s="520">
        <v>5481</v>
      </c>
      <c r="F116" s="520">
        <v>2684</v>
      </c>
      <c r="G116" s="520">
        <v>4972</v>
      </c>
      <c r="H116" s="520">
        <v>2441</v>
      </c>
      <c r="I116" s="520">
        <v>3945</v>
      </c>
      <c r="J116" s="520">
        <v>1964</v>
      </c>
      <c r="K116" s="520">
        <v>3331</v>
      </c>
      <c r="L116" s="520">
        <v>1672</v>
      </c>
      <c r="M116" s="520">
        <v>25422</v>
      </c>
      <c r="N116" s="520">
        <v>12552</v>
      </c>
      <c r="O116" s="520">
        <v>0</v>
      </c>
      <c r="P116" s="1410"/>
      <c r="Q116" s="520">
        <v>0</v>
      </c>
      <c r="S116" s="517" t="s">
        <v>81</v>
      </c>
      <c r="T116" s="503">
        <v>111</v>
      </c>
      <c r="U116" s="520">
        <v>1015</v>
      </c>
      <c r="V116" s="520">
        <v>495</v>
      </c>
      <c r="W116" s="520">
        <v>882</v>
      </c>
      <c r="X116" s="520">
        <v>406</v>
      </c>
      <c r="Y116" s="520">
        <v>836</v>
      </c>
      <c r="Z116" s="520">
        <v>379</v>
      </c>
      <c r="AA116" s="520">
        <v>494</v>
      </c>
      <c r="AB116" s="520">
        <v>216</v>
      </c>
      <c r="AC116" s="520">
        <v>485</v>
      </c>
      <c r="AD116" s="520">
        <v>226</v>
      </c>
      <c r="AE116" s="520">
        <v>3712</v>
      </c>
      <c r="AF116" s="520">
        <v>1722</v>
      </c>
      <c r="AG116" s="520">
        <v>0</v>
      </c>
      <c r="AH116" s="1410"/>
      <c r="AI116" s="520">
        <v>0</v>
      </c>
      <c r="AK116" s="517" t="s">
        <v>81</v>
      </c>
      <c r="AL116" s="503">
        <v>111</v>
      </c>
      <c r="AM116" s="520">
        <v>228</v>
      </c>
      <c r="AN116" s="520">
        <v>219</v>
      </c>
      <c r="AO116" s="520">
        <v>218</v>
      </c>
      <c r="AP116" s="520">
        <v>203</v>
      </c>
      <c r="AQ116" s="520">
        <v>180</v>
      </c>
      <c r="AR116" s="520">
        <v>1048</v>
      </c>
      <c r="AS116" s="520">
        <v>0</v>
      </c>
      <c r="AT116" s="520">
        <v>506</v>
      </c>
      <c r="AU116" s="520">
        <v>105</v>
      </c>
      <c r="AV116" s="520">
        <v>611</v>
      </c>
      <c r="AW116" s="520">
        <v>209</v>
      </c>
      <c r="AY116" s="517" t="s">
        <v>81</v>
      </c>
      <c r="AZ116" s="528">
        <v>111</v>
      </c>
      <c r="BA116" s="520">
        <v>595</v>
      </c>
      <c r="BB116" s="520">
        <v>338</v>
      </c>
      <c r="BC116" s="520">
        <v>0</v>
      </c>
      <c r="BD116" s="520">
        <v>0</v>
      </c>
      <c r="BE116" s="520">
        <v>35</v>
      </c>
      <c r="BF116" s="520">
        <v>24</v>
      </c>
    </row>
    <row r="117" spans="1:58" s="527" customFormat="1" ht="12.75" customHeight="1">
      <c r="A117" s="529" t="s">
        <v>82</v>
      </c>
      <c r="B117" s="503"/>
      <c r="C117" s="520"/>
      <c r="D117" s="520"/>
      <c r="E117" s="520"/>
      <c r="F117" s="520"/>
      <c r="G117" s="520"/>
      <c r="H117" s="520"/>
      <c r="I117" s="520"/>
      <c r="J117" s="520"/>
      <c r="K117" s="520"/>
      <c r="L117" s="520"/>
      <c r="M117" s="520"/>
      <c r="N117" s="520"/>
      <c r="O117" s="520"/>
      <c r="P117" s="1410"/>
      <c r="Q117" s="520"/>
      <c r="S117" s="529" t="s">
        <v>82</v>
      </c>
      <c r="T117" s="503"/>
      <c r="U117" s="520"/>
      <c r="V117" s="520"/>
      <c r="W117" s="520"/>
      <c r="X117" s="520"/>
      <c r="Y117" s="520"/>
      <c r="Z117" s="520"/>
      <c r="AA117" s="520"/>
      <c r="AB117" s="520"/>
      <c r="AC117" s="520"/>
      <c r="AD117" s="520"/>
      <c r="AE117" s="520"/>
      <c r="AF117" s="520"/>
      <c r="AG117" s="520"/>
      <c r="AH117" s="1410"/>
      <c r="AI117" s="520"/>
      <c r="AK117" s="529" t="s">
        <v>82</v>
      </c>
      <c r="AL117" s="503"/>
      <c r="AM117" s="520"/>
      <c r="AN117" s="520"/>
      <c r="AO117" s="520"/>
      <c r="AP117" s="520"/>
      <c r="AQ117" s="520"/>
      <c r="AR117" s="520"/>
      <c r="AS117" s="520"/>
      <c r="AT117" s="520"/>
      <c r="AU117" s="520"/>
      <c r="AV117" s="520"/>
      <c r="AW117" s="520"/>
      <c r="AY117" s="529" t="s">
        <v>82</v>
      </c>
      <c r="AZ117" s="528"/>
      <c r="BA117" s="520"/>
      <c r="BB117" s="520"/>
      <c r="BC117" s="520"/>
      <c r="BD117" s="520"/>
      <c r="BE117" s="520"/>
      <c r="BF117" s="520"/>
    </row>
    <row r="118" spans="1:58" s="527" customFormat="1" ht="12.75" customHeight="1">
      <c r="A118" s="517" t="s">
        <v>83</v>
      </c>
      <c r="B118" s="503">
        <v>618</v>
      </c>
      <c r="C118" s="520">
        <v>1857</v>
      </c>
      <c r="D118" s="520">
        <v>992</v>
      </c>
      <c r="E118" s="520">
        <v>1657</v>
      </c>
      <c r="F118" s="520">
        <v>839</v>
      </c>
      <c r="G118" s="520">
        <v>1647</v>
      </c>
      <c r="H118" s="520">
        <v>809</v>
      </c>
      <c r="I118" s="520">
        <v>1346</v>
      </c>
      <c r="J118" s="520">
        <v>690</v>
      </c>
      <c r="K118" s="520">
        <v>1245</v>
      </c>
      <c r="L118" s="520">
        <v>679</v>
      </c>
      <c r="M118" s="520">
        <v>7752</v>
      </c>
      <c r="N118" s="520">
        <v>4009</v>
      </c>
      <c r="O118" s="520">
        <v>813</v>
      </c>
      <c r="P118" s="1410"/>
      <c r="Q118" s="520">
        <v>426</v>
      </c>
      <c r="S118" s="517" t="s">
        <v>83</v>
      </c>
      <c r="T118" s="503">
        <v>618</v>
      </c>
      <c r="U118" s="520">
        <v>156</v>
      </c>
      <c r="V118" s="520">
        <v>75</v>
      </c>
      <c r="W118" s="520">
        <v>191</v>
      </c>
      <c r="X118" s="520">
        <v>87</v>
      </c>
      <c r="Y118" s="520">
        <v>223</v>
      </c>
      <c r="Z118" s="520">
        <v>93</v>
      </c>
      <c r="AA118" s="520">
        <v>147</v>
      </c>
      <c r="AB118" s="520">
        <v>68</v>
      </c>
      <c r="AC118" s="520">
        <v>162</v>
      </c>
      <c r="AD118" s="520">
        <v>87</v>
      </c>
      <c r="AE118" s="520">
        <v>879</v>
      </c>
      <c r="AF118" s="520">
        <v>410</v>
      </c>
      <c r="AG118" s="520">
        <v>55</v>
      </c>
      <c r="AH118" s="1410"/>
      <c r="AI118" s="520">
        <v>34</v>
      </c>
      <c r="AK118" s="517" t="s">
        <v>83</v>
      </c>
      <c r="AL118" s="503">
        <v>618</v>
      </c>
      <c r="AM118" s="520">
        <v>51</v>
      </c>
      <c r="AN118" s="520">
        <v>54</v>
      </c>
      <c r="AO118" s="520">
        <v>53</v>
      </c>
      <c r="AP118" s="520">
        <v>46</v>
      </c>
      <c r="AQ118" s="520">
        <v>41</v>
      </c>
      <c r="AR118" s="520">
        <v>245</v>
      </c>
      <c r="AS118" s="520">
        <v>16</v>
      </c>
      <c r="AT118" s="520">
        <v>181</v>
      </c>
      <c r="AU118" s="520">
        <v>40</v>
      </c>
      <c r="AV118" s="520">
        <v>221</v>
      </c>
      <c r="AW118" s="520">
        <v>44</v>
      </c>
      <c r="AY118" s="517" t="s">
        <v>83</v>
      </c>
      <c r="AZ118" s="528">
        <v>618</v>
      </c>
      <c r="BA118" s="520">
        <v>196</v>
      </c>
      <c r="BB118" s="520">
        <v>123</v>
      </c>
      <c r="BC118" s="520">
        <v>42</v>
      </c>
      <c r="BD118" s="520">
        <v>12</v>
      </c>
      <c r="BE118" s="520">
        <v>18</v>
      </c>
      <c r="BF118" s="520">
        <v>37</v>
      </c>
    </row>
    <row r="119" spans="1:58" s="527" customFormat="1" ht="12.75" customHeight="1">
      <c r="A119" s="517" t="s">
        <v>84</v>
      </c>
      <c r="B119" s="503">
        <v>616</v>
      </c>
      <c r="C119" s="520">
        <v>2218</v>
      </c>
      <c r="D119" s="520">
        <v>1196</v>
      </c>
      <c r="E119" s="520">
        <v>1982</v>
      </c>
      <c r="F119" s="520">
        <v>1047</v>
      </c>
      <c r="G119" s="520">
        <v>2063</v>
      </c>
      <c r="H119" s="520">
        <v>1020</v>
      </c>
      <c r="I119" s="520">
        <v>1784</v>
      </c>
      <c r="J119" s="520">
        <v>952</v>
      </c>
      <c r="K119" s="520">
        <v>1604</v>
      </c>
      <c r="L119" s="520">
        <v>833</v>
      </c>
      <c r="M119" s="520">
        <v>9651</v>
      </c>
      <c r="N119" s="520">
        <v>5048</v>
      </c>
      <c r="O119" s="520">
        <v>0</v>
      </c>
      <c r="P119" s="1410"/>
      <c r="Q119" s="520">
        <v>0</v>
      </c>
      <c r="S119" s="517" t="s">
        <v>84</v>
      </c>
      <c r="T119" s="503">
        <v>616</v>
      </c>
      <c r="U119" s="520">
        <v>158</v>
      </c>
      <c r="V119" s="520">
        <v>71</v>
      </c>
      <c r="W119" s="520">
        <v>221</v>
      </c>
      <c r="X119" s="520">
        <v>104</v>
      </c>
      <c r="Y119" s="520">
        <v>215</v>
      </c>
      <c r="Z119" s="520">
        <v>108</v>
      </c>
      <c r="AA119" s="520">
        <v>132</v>
      </c>
      <c r="AB119" s="520">
        <v>72</v>
      </c>
      <c r="AC119" s="520">
        <v>164</v>
      </c>
      <c r="AD119" s="520">
        <v>84</v>
      </c>
      <c r="AE119" s="520">
        <v>890</v>
      </c>
      <c r="AF119" s="520">
        <v>439</v>
      </c>
      <c r="AG119" s="520">
        <v>0</v>
      </c>
      <c r="AH119" s="1410"/>
      <c r="AI119" s="520">
        <v>0</v>
      </c>
      <c r="AK119" s="517" t="s">
        <v>84</v>
      </c>
      <c r="AL119" s="503">
        <v>616</v>
      </c>
      <c r="AM119" s="520">
        <v>48</v>
      </c>
      <c r="AN119" s="520">
        <v>48</v>
      </c>
      <c r="AO119" s="520">
        <v>46</v>
      </c>
      <c r="AP119" s="520">
        <v>48</v>
      </c>
      <c r="AQ119" s="520">
        <v>45</v>
      </c>
      <c r="AR119" s="520">
        <v>235</v>
      </c>
      <c r="AS119" s="520">
        <v>0</v>
      </c>
      <c r="AT119" s="520">
        <v>175</v>
      </c>
      <c r="AU119" s="520">
        <v>21</v>
      </c>
      <c r="AV119" s="520">
        <v>196</v>
      </c>
      <c r="AW119" s="520">
        <v>42</v>
      </c>
      <c r="AY119" s="517" t="s">
        <v>84</v>
      </c>
      <c r="AZ119" s="528">
        <v>616</v>
      </c>
      <c r="BA119" s="520">
        <v>192</v>
      </c>
      <c r="BB119" s="520">
        <v>115</v>
      </c>
      <c r="BC119" s="520">
        <v>0</v>
      </c>
      <c r="BD119" s="520">
        <v>0</v>
      </c>
      <c r="BE119" s="520">
        <v>11</v>
      </c>
      <c r="BF119" s="520">
        <v>28</v>
      </c>
    </row>
    <row r="120" spans="1:58" s="527" customFormat="1" ht="12.75" customHeight="1">
      <c r="A120" s="517" t="s">
        <v>85</v>
      </c>
      <c r="B120" s="503">
        <v>614</v>
      </c>
      <c r="C120" s="520">
        <v>2337</v>
      </c>
      <c r="D120" s="520">
        <v>1205</v>
      </c>
      <c r="E120" s="520">
        <v>2087</v>
      </c>
      <c r="F120" s="520">
        <v>1057</v>
      </c>
      <c r="G120" s="520">
        <v>2383</v>
      </c>
      <c r="H120" s="520">
        <v>1210</v>
      </c>
      <c r="I120" s="520">
        <v>1906</v>
      </c>
      <c r="J120" s="520">
        <v>1010</v>
      </c>
      <c r="K120" s="520">
        <v>1668</v>
      </c>
      <c r="L120" s="520">
        <v>926</v>
      </c>
      <c r="M120" s="520">
        <v>10381</v>
      </c>
      <c r="N120" s="520">
        <v>5408</v>
      </c>
      <c r="O120" s="520">
        <v>0</v>
      </c>
      <c r="P120" s="1410"/>
      <c r="Q120" s="520">
        <v>0</v>
      </c>
      <c r="S120" s="517" t="s">
        <v>85</v>
      </c>
      <c r="T120" s="503">
        <v>614</v>
      </c>
      <c r="U120" s="520">
        <v>218</v>
      </c>
      <c r="V120" s="520">
        <v>96</v>
      </c>
      <c r="W120" s="520">
        <v>178</v>
      </c>
      <c r="X120" s="520">
        <v>76</v>
      </c>
      <c r="Y120" s="520">
        <v>276</v>
      </c>
      <c r="Z120" s="520">
        <v>136</v>
      </c>
      <c r="AA120" s="520">
        <v>179</v>
      </c>
      <c r="AB120" s="520">
        <v>95</v>
      </c>
      <c r="AC120" s="520">
        <v>41</v>
      </c>
      <c r="AD120" s="520">
        <v>23</v>
      </c>
      <c r="AE120" s="520">
        <v>892</v>
      </c>
      <c r="AF120" s="520">
        <v>426</v>
      </c>
      <c r="AG120" s="520">
        <v>0</v>
      </c>
      <c r="AH120" s="1410"/>
      <c r="AI120" s="520">
        <v>0</v>
      </c>
      <c r="AK120" s="517" t="s">
        <v>85</v>
      </c>
      <c r="AL120" s="503">
        <v>614</v>
      </c>
      <c r="AM120" s="520">
        <v>69</v>
      </c>
      <c r="AN120" s="520">
        <v>68</v>
      </c>
      <c r="AO120" s="520">
        <v>71</v>
      </c>
      <c r="AP120" s="520">
        <v>63</v>
      </c>
      <c r="AQ120" s="520">
        <v>57</v>
      </c>
      <c r="AR120" s="520">
        <v>328</v>
      </c>
      <c r="AS120" s="520">
        <v>0</v>
      </c>
      <c r="AT120" s="520">
        <v>260</v>
      </c>
      <c r="AU120" s="520">
        <v>45</v>
      </c>
      <c r="AV120" s="520">
        <v>305</v>
      </c>
      <c r="AW120" s="520">
        <v>65</v>
      </c>
      <c r="AY120" s="517" t="s">
        <v>85</v>
      </c>
      <c r="AZ120" s="528">
        <v>614</v>
      </c>
      <c r="BA120" s="520">
        <v>312</v>
      </c>
      <c r="BB120" s="520">
        <v>256</v>
      </c>
      <c r="BC120" s="520">
        <v>0</v>
      </c>
      <c r="BD120" s="520">
        <v>0</v>
      </c>
      <c r="BE120" s="520">
        <v>16</v>
      </c>
      <c r="BF120" s="520">
        <v>66</v>
      </c>
    </row>
    <row r="121" spans="1:58" s="527" customFormat="1" ht="12.75" customHeight="1">
      <c r="A121" s="517" t="s">
        <v>86</v>
      </c>
      <c r="B121" s="503">
        <v>613</v>
      </c>
      <c r="C121" s="520">
        <v>794</v>
      </c>
      <c r="D121" s="520">
        <v>407</v>
      </c>
      <c r="E121" s="520">
        <v>664</v>
      </c>
      <c r="F121" s="520">
        <v>339</v>
      </c>
      <c r="G121" s="520">
        <v>630</v>
      </c>
      <c r="H121" s="520">
        <v>306</v>
      </c>
      <c r="I121" s="520">
        <v>424</v>
      </c>
      <c r="J121" s="520">
        <v>217</v>
      </c>
      <c r="K121" s="520">
        <v>354</v>
      </c>
      <c r="L121" s="520">
        <v>166</v>
      </c>
      <c r="M121" s="520">
        <v>2866</v>
      </c>
      <c r="N121" s="520">
        <v>1435</v>
      </c>
      <c r="O121" s="520">
        <v>0</v>
      </c>
      <c r="P121" s="1410"/>
      <c r="Q121" s="520">
        <v>0</v>
      </c>
      <c r="S121" s="517" t="s">
        <v>86</v>
      </c>
      <c r="T121" s="503">
        <v>613</v>
      </c>
      <c r="U121" s="520">
        <v>67</v>
      </c>
      <c r="V121" s="520">
        <v>31</v>
      </c>
      <c r="W121" s="520">
        <v>48</v>
      </c>
      <c r="X121" s="520">
        <v>21</v>
      </c>
      <c r="Y121" s="520">
        <v>94</v>
      </c>
      <c r="Z121" s="520">
        <v>35</v>
      </c>
      <c r="AA121" s="520">
        <v>19</v>
      </c>
      <c r="AB121" s="520">
        <v>7</v>
      </c>
      <c r="AC121" s="520">
        <v>22</v>
      </c>
      <c r="AD121" s="520">
        <v>7</v>
      </c>
      <c r="AE121" s="520">
        <v>250</v>
      </c>
      <c r="AF121" s="520">
        <v>101</v>
      </c>
      <c r="AG121" s="520">
        <v>0</v>
      </c>
      <c r="AH121" s="1410"/>
      <c r="AI121" s="520">
        <v>0</v>
      </c>
      <c r="AK121" s="517" t="s">
        <v>86</v>
      </c>
      <c r="AL121" s="503">
        <v>613</v>
      </c>
      <c r="AM121" s="520">
        <v>25</v>
      </c>
      <c r="AN121" s="520">
        <v>23</v>
      </c>
      <c r="AO121" s="520">
        <v>22</v>
      </c>
      <c r="AP121" s="520">
        <v>22</v>
      </c>
      <c r="AQ121" s="520">
        <v>21</v>
      </c>
      <c r="AR121" s="520">
        <v>113</v>
      </c>
      <c r="AS121" s="520">
        <v>0</v>
      </c>
      <c r="AT121" s="520">
        <v>42</v>
      </c>
      <c r="AU121" s="520">
        <v>35</v>
      </c>
      <c r="AV121" s="520">
        <v>77</v>
      </c>
      <c r="AW121" s="520">
        <v>22</v>
      </c>
      <c r="AY121" s="517" t="s">
        <v>86</v>
      </c>
      <c r="AZ121" s="528">
        <v>613</v>
      </c>
      <c r="BA121" s="520">
        <v>71</v>
      </c>
      <c r="BB121" s="520">
        <v>41</v>
      </c>
      <c r="BC121" s="520">
        <v>0</v>
      </c>
      <c r="BD121" s="520">
        <v>0</v>
      </c>
      <c r="BE121" s="520">
        <v>0</v>
      </c>
      <c r="BF121" s="520">
        <v>2</v>
      </c>
    </row>
    <row r="122" spans="1:58" s="527" customFormat="1" ht="12.75" customHeight="1">
      <c r="A122" s="517" t="s">
        <v>87</v>
      </c>
      <c r="B122" s="503">
        <v>617</v>
      </c>
      <c r="C122" s="520">
        <v>1204</v>
      </c>
      <c r="D122" s="520">
        <v>609</v>
      </c>
      <c r="E122" s="520">
        <v>1148</v>
      </c>
      <c r="F122" s="520">
        <v>577</v>
      </c>
      <c r="G122" s="520">
        <v>1102</v>
      </c>
      <c r="H122" s="520">
        <v>562</v>
      </c>
      <c r="I122" s="520">
        <v>971</v>
      </c>
      <c r="J122" s="520">
        <v>522</v>
      </c>
      <c r="K122" s="520">
        <v>793</v>
      </c>
      <c r="L122" s="520">
        <v>431</v>
      </c>
      <c r="M122" s="520">
        <v>5218</v>
      </c>
      <c r="N122" s="520">
        <v>2701</v>
      </c>
      <c r="O122" s="520">
        <v>12</v>
      </c>
      <c r="P122" s="1410"/>
      <c r="Q122" s="520">
        <v>9</v>
      </c>
      <c r="S122" s="517" t="s">
        <v>87</v>
      </c>
      <c r="T122" s="503">
        <v>617</v>
      </c>
      <c r="U122" s="520">
        <v>130</v>
      </c>
      <c r="V122" s="520">
        <v>50</v>
      </c>
      <c r="W122" s="520">
        <v>120</v>
      </c>
      <c r="X122" s="520">
        <v>61</v>
      </c>
      <c r="Y122" s="520">
        <v>161</v>
      </c>
      <c r="Z122" s="520">
        <v>71</v>
      </c>
      <c r="AA122" s="520">
        <v>146</v>
      </c>
      <c r="AB122" s="520">
        <v>70</v>
      </c>
      <c r="AC122" s="520">
        <v>30</v>
      </c>
      <c r="AD122" s="520">
        <v>19</v>
      </c>
      <c r="AE122" s="520">
        <v>587</v>
      </c>
      <c r="AF122" s="520">
        <v>271</v>
      </c>
      <c r="AG122" s="520">
        <v>0</v>
      </c>
      <c r="AH122" s="1410"/>
      <c r="AI122" s="520">
        <v>0</v>
      </c>
      <c r="AK122" s="517" t="s">
        <v>87</v>
      </c>
      <c r="AL122" s="503">
        <v>617</v>
      </c>
      <c r="AM122" s="520">
        <v>30</v>
      </c>
      <c r="AN122" s="520">
        <v>29</v>
      </c>
      <c r="AO122" s="520">
        <v>29</v>
      </c>
      <c r="AP122" s="520">
        <v>29</v>
      </c>
      <c r="AQ122" s="520">
        <v>27</v>
      </c>
      <c r="AR122" s="520">
        <v>144</v>
      </c>
      <c r="AS122" s="520">
        <v>1</v>
      </c>
      <c r="AT122" s="520">
        <v>127</v>
      </c>
      <c r="AU122" s="520">
        <v>0</v>
      </c>
      <c r="AV122" s="520">
        <v>127</v>
      </c>
      <c r="AW122" s="520">
        <v>23</v>
      </c>
      <c r="AY122" s="517" t="s">
        <v>87</v>
      </c>
      <c r="AZ122" s="528">
        <v>617</v>
      </c>
      <c r="BA122" s="520">
        <v>143</v>
      </c>
      <c r="BB122" s="520">
        <v>114</v>
      </c>
      <c r="BC122" s="520">
        <v>0</v>
      </c>
      <c r="BD122" s="520">
        <v>0</v>
      </c>
      <c r="BE122" s="520">
        <v>1</v>
      </c>
      <c r="BF122" s="520">
        <v>59</v>
      </c>
    </row>
    <row r="123" spans="1:58" s="527" customFormat="1" ht="12.75" customHeight="1">
      <c r="A123" s="529" t="s">
        <v>88</v>
      </c>
      <c r="B123" s="503"/>
      <c r="C123" s="520"/>
      <c r="D123" s="520"/>
      <c r="E123" s="520"/>
      <c r="F123" s="520"/>
      <c r="G123" s="520"/>
      <c r="H123" s="520"/>
      <c r="I123" s="520"/>
      <c r="J123" s="520"/>
      <c r="K123" s="520"/>
      <c r="L123" s="520"/>
      <c r="M123" s="520"/>
      <c r="N123" s="520"/>
      <c r="O123" s="520"/>
      <c r="P123" s="1410"/>
      <c r="Q123" s="520"/>
      <c r="S123" s="529" t="s">
        <v>88</v>
      </c>
      <c r="T123" s="503"/>
      <c r="U123" s="520"/>
      <c r="V123" s="520"/>
      <c r="W123" s="520"/>
      <c r="X123" s="520"/>
      <c r="Y123" s="520"/>
      <c r="Z123" s="520"/>
      <c r="AA123" s="520"/>
      <c r="AB123" s="520"/>
      <c r="AC123" s="520"/>
      <c r="AD123" s="520"/>
      <c r="AE123" s="520"/>
      <c r="AF123" s="520"/>
      <c r="AG123" s="520"/>
      <c r="AH123" s="1410"/>
      <c r="AI123" s="520"/>
      <c r="AK123" s="529" t="s">
        <v>88</v>
      </c>
      <c r="AL123" s="503"/>
      <c r="AM123" s="520"/>
      <c r="AN123" s="520"/>
      <c r="AO123" s="520"/>
      <c r="AP123" s="520"/>
      <c r="AQ123" s="520"/>
      <c r="AR123" s="520"/>
      <c r="AS123" s="520"/>
      <c r="AT123" s="520"/>
      <c r="AU123" s="520"/>
      <c r="AV123" s="520"/>
      <c r="AW123" s="520"/>
      <c r="AY123" s="529" t="s">
        <v>88</v>
      </c>
      <c r="AZ123" s="528"/>
      <c r="BA123" s="520"/>
      <c r="BB123" s="520"/>
      <c r="BC123" s="520"/>
      <c r="BD123" s="520"/>
      <c r="BE123" s="520"/>
      <c r="BF123" s="520"/>
    </row>
    <row r="124" spans="1:58" s="527" customFormat="1" ht="12.75" customHeight="1">
      <c r="A124" s="517" t="s">
        <v>89</v>
      </c>
      <c r="B124" s="503">
        <v>205</v>
      </c>
      <c r="C124" s="520">
        <v>2994</v>
      </c>
      <c r="D124" s="520">
        <v>1467</v>
      </c>
      <c r="E124" s="520">
        <v>2315</v>
      </c>
      <c r="F124" s="520">
        <v>1099</v>
      </c>
      <c r="G124" s="520">
        <v>2288</v>
      </c>
      <c r="H124" s="520">
        <v>1207</v>
      </c>
      <c r="I124" s="520">
        <v>1508</v>
      </c>
      <c r="J124" s="520">
        <v>804</v>
      </c>
      <c r="K124" s="520">
        <v>1051</v>
      </c>
      <c r="L124" s="520">
        <v>553</v>
      </c>
      <c r="M124" s="520">
        <v>10156</v>
      </c>
      <c r="N124" s="520">
        <v>5130</v>
      </c>
      <c r="O124" s="520">
        <v>61</v>
      </c>
      <c r="P124" s="1410"/>
      <c r="Q124" s="520">
        <v>39</v>
      </c>
      <c r="S124" s="517" t="s">
        <v>89</v>
      </c>
      <c r="T124" s="503">
        <v>205</v>
      </c>
      <c r="U124" s="520">
        <v>427</v>
      </c>
      <c r="V124" s="520">
        <v>199</v>
      </c>
      <c r="W124" s="520">
        <v>508</v>
      </c>
      <c r="X124" s="520">
        <v>213</v>
      </c>
      <c r="Y124" s="520">
        <v>470</v>
      </c>
      <c r="Z124" s="520">
        <v>223</v>
      </c>
      <c r="AA124" s="520">
        <v>201</v>
      </c>
      <c r="AB124" s="520">
        <v>106</v>
      </c>
      <c r="AC124" s="520">
        <v>165</v>
      </c>
      <c r="AD124" s="520">
        <v>87</v>
      </c>
      <c r="AE124" s="520">
        <v>1771</v>
      </c>
      <c r="AF124" s="520">
        <v>828</v>
      </c>
      <c r="AG124" s="520">
        <v>0</v>
      </c>
      <c r="AH124" s="1410"/>
      <c r="AI124" s="520">
        <v>0</v>
      </c>
      <c r="AK124" s="517" t="s">
        <v>89</v>
      </c>
      <c r="AL124" s="503">
        <v>205</v>
      </c>
      <c r="AM124" s="520">
        <v>73</v>
      </c>
      <c r="AN124" s="520">
        <v>71</v>
      </c>
      <c r="AO124" s="520">
        <v>71</v>
      </c>
      <c r="AP124" s="520">
        <v>62</v>
      </c>
      <c r="AQ124" s="520">
        <v>57</v>
      </c>
      <c r="AR124" s="520">
        <v>334</v>
      </c>
      <c r="AS124" s="520">
        <v>2</v>
      </c>
      <c r="AT124" s="520">
        <v>191</v>
      </c>
      <c r="AU124" s="520">
        <v>47</v>
      </c>
      <c r="AV124" s="520">
        <v>238</v>
      </c>
      <c r="AW124" s="520">
        <v>63</v>
      </c>
      <c r="AY124" s="517" t="s">
        <v>89</v>
      </c>
      <c r="AZ124" s="528">
        <v>205</v>
      </c>
      <c r="BA124" s="520">
        <v>223</v>
      </c>
      <c r="BB124" s="520">
        <v>124</v>
      </c>
      <c r="BC124" s="520">
        <v>6</v>
      </c>
      <c r="BD124" s="520">
        <v>5</v>
      </c>
      <c r="BE124" s="520">
        <v>9</v>
      </c>
      <c r="BF124" s="520">
        <v>28</v>
      </c>
    </row>
    <row r="125" spans="1:58" s="527" customFormat="1" ht="12.75" customHeight="1">
      <c r="A125" s="517" t="s">
        <v>90</v>
      </c>
      <c r="B125" s="503">
        <v>208</v>
      </c>
      <c r="C125" s="520">
        <v>4105</v>
      </c>
      <c r="D125" s="520">
        <v>2030</v>
      </c>
      <c r="E125" s="520">
        <v>3191</v>
      </c>
      <c r="F125" s="520">
        <v>1555</v>
      </c>
      <c r="G125" s="520">
        <v>2390</v>
      </c>
      <c r="H125" s="520">
        <v>1181</v>
      </c>
      <c r="I125" s="520">
        <v>1551</v>
      </c>
      <c r="J125" s="520">
        <v>831</v>
      </c>
      <c r="K125" s="520">
        <v>1254</v>
      </c>
      <c r="L125" s="520">
        <v>636</v>
      </c>
      <c r="M125" s="520">
        <v>12491</v>
      </c>
      <c r="N125" s="520">
        <v>6233</v>
      </c>
      <c r="O125" s="520">
        <v>0</v>
      </c>
      <c r="P125" s="1410"/>
      <c r="Q125" s="520">
        <v>0</v>
      </c>
      <c r="S125" s="517" t="s">
        <v>90</v>
      </c>
      <c r="T125" s="503">
        <v>208</v>
      </c>
      <c r="U125" s="520">
        <v>174</v>
      </c>
      <c r="V125" s="520">
        <v>87</v>
      </c>
      <c r="W125" s="520">
        <v>722</v>
      </c>
      <c r="X125" s="520">
        <v>319</v>
      </c>
      <c r="Y125" s="520">
        <v>485</v>
      </c>
      <c r="Z125" s="520">
        <v>256</v>
      </c>
      <c r="AA125" s="520">
        <v>71</v>
      </c>
      <c r="AB125" s="520">
        <v>42</v>
      </c>
      <c r="AC125" s="520">
        <v>98</v>
      </c>
      <c r="AD125" s="520">
        <v>50</v>
      </c>
      <c r="AE125" s="520">
        <v>1550</v>
      </c>
      <c r="AF125" s="520">
        <v>754</v>
      </c>
      <c r="AG125" s="520">
        <v>0</v>
      </c>
      <c r="AH125" s="1410"/>
      <c r="AI125" s="520">
        <v>0</v>
      </c>
      <c r="AK125" s="517" t="s">
        <v>90</v>
      </c>
      <c r="AL125" s="503">
        <v>208</v>
      </c>
      <c r="AM125" s="520">
        <v>103</v>
      </c>
      <c r="AN125" s="520">
        <v>96</v>
      </c>
      <c r="AO125" s="520">
        <v>95</v>
      </c>
      <c r="AP125" s="520">
        <v>79</v>
      </c>
      <c r="AQ125" s="520">
        <v>70</v>
      </c>
      <c r="AR125" s="520">
        <v>443</v>
      </c>
      <c r="AS125" s="520">
        <v>0</v>
      </c>
      <c r="AT125" s="520">
        <v>217</v>
      </c>
      <c r="AU125" s="520">
        <v>37</v>
      </c>
      <c r="AV125" s="520">
        <v>254</v>
      </c>
      <c r="AW125" s="520">
        <v>92</v>
      </c>
      <c r="AY125" s="517" t="s">
        <v>90</v>
      </c>
      <c r="AZ125" s="528">
        <v>208</v>
      </c>
      <c r="BA125" s="520">
        <v>224</v>
      </c>
      <c r="BB125" s="520">
        <v>100</v>
      </c>
      <c r="BC125" s="520">
        <v>0</v>
      </c>
      <c r="BD125" s="520">
        <v>0</v>
      </c>
      <c r="BE125" s="520">
        <v>3</v>
      </c>
      <c r="BF125" s="520">
        <v>5</v>
      </c>
    </row>
    <row r="126" spans="1:58" s="527" customFormat="1" ht="12.75" customHeight="1">
      <c r="A126" s="517" t="s">
        <v>91</v>
      </c>
      <c r="B126" s="503">
        <v>201</v>
      </c>
      <c r="C126" s="520">
        <v>2420</v>
      </c>
      <c r="D126" s="520">
        <v>1164</v>
      </c>
      <c r="E126" s="520">
        <v>2077</v>
      </c>
      <c r="F126" s="520">
        <v>1030</v>
      </c>
      <c r="G126" s="520">
        <v>2080</v>
      </c>
      <c r="H126" s="520">
        <v>1051</v>
      </c>
      <c r="I126" s="520">
        <v>1874</v>
      </c>
      <c r="J126" s="520">
        <v>953</v>
      </c>
      <c r="K126" s="520">
        <v>1723</v>
      </c>
      <c r="L126" s="520">
        <v>870</v>
      </c>
      <c r="M126" s="520">
        <v>10174</v>
      </c>
      <c r="N126" s="520">
        <v>5068</v>
      </c>
      <c r="O126" s="520">
        <v>0</v>
      </c>
      <c r="P126" s="1410"/>
      <c r="Q126" s="520">
        <v>0</v>
      </c>
      <c r="S126" s="517" t="s">
        <v>91</v>
      </c>
      <c r="T126" s="503">
        <v>201</v>
      </c>
      <c r="U126" s="520">
        <v>135</v>
      </c>
      <c r="V126" s="520">
        <v>66</v>
      </c>
      <c r="W126" s="520">
        <v>161</v>
      </c>
      <c r="X126" s="520">
        <v>56</v>
      </c>
      <c r="Y126" s="520">
        <v>192</v>
      </c>
      <c r="Z126" s="520">
        <v>84</v>
      </c>
      <c r="AA126" s="520">
        <v>142</v>
      </c>
      <c r="AB126" s="520">
        <v>56</v>
      </c>
      <c r="AC126" s="520">
        <v>57</v>
      </c>
      <c r="AD126" s="520">
        <v>25</v>
      </c>
      <c r="AE126" s="520">
        <v>687</v>
      </c>
      <c r="AF126" s="520">
        <v>287</v>
      </c>
      <c r="AG126" s="520">
        <v>0</v>
      </c>
      <c r="AH126" s="1410"/>
      <c r="AI126" s="520">
        <v>0</v>
      </c>
      <c r="AK126" s="517" t="s">
        <v>91</v>
      </c>
      <c r="AL126" s="503">
        <v>201</v>
      </c>
      <c r="AM126" s="520">
        <v>77</v>
      </c>
      <c r="AN126" s="520">
        <v>73</v>
      </c>
      <c r="AO126" s="520">
        <v>74</v>
      </c>
      <c r="AP126" s="520">
        <v>67</v>
      </c>
      <c r="AQ126" s="520">
        <v>63</v>
      </c>
      <c r="AR126" s="520">
        <v>354</v>
      </c>
      <c r="AS126" s="520">
        <v>0</v>
      </c>
      <c r="AT126" s="520">
        <v>314</v>
      </c>
      <c r="AU126" s="520">
        <v>16</v>
      </c>
      <c r="AV126" s="520">
        <v>330</v>
      </c>
      <c r="AW126" s="520">
        <v>63</v>
      </c>
      <c r="AY126" s="517" t="s">
        <v>91</v>
      </c>
      <c r="AZ126" s="528">
        <v>201</v>
      </c>
      <c r="BA126" s="520">
        <v>322</v>
      </c>
      <c r="BB126" s="520">
        <v>264</v>
      </c>
      <c r="BC126" s="520">
        <v>0</v>
      </c>
      <c r="BD126" s="520">
        <v>0</v>
      </c>
      <c r="BE126" s="520">
        <v>31</v>
      </c>
      <c r="BF126" s="520">
        <v>121</v>
      </c>
    </row>
    <row r="127" spans="1:58" s="527" customFormat="1" ht="12.75" customHeight="1">
      <c r="A127" s="517" t="s">
        <v>92</v>
      </c>
      <c r="B127" s="503">
        <v>220</v>
      </c>
      <c r="C127" s="520">
        <v>9240</v>
      </c>
      <c r="D127" s="520">
        <v>4621</v>
      </c>
      <c r="E127" s="520">
        <v>7237</v>
      </c>
      <c r="F127" s="520">
        <v>3693</v>
      </c>
      <c r="G127" s="520">
        <v>5990</v>
      </c>
      <c r="H127" s="520">
        <v>2968</v>
      </c>
      <c r="I127" s="520">
        <v>3999</v>
      </c>
      <c r="J127" s="520">
        <v>2103</v>
      </c>
      <c r="K127" s="520">
        <v>2951</v>
      </c>
      <c r="L127" s="520">
        <v>1585</v>
      </c>
      <c r="M127" s="520">
        <v>29417</v>
      </c>
      <c r="N127" s="520">
        <v>14970</v>
      </c>
      <c r="O127" s="520">
        <v>0</v>
      </c>
      <c r="P127" s="1410"/>
      <c r="Q127" s="520">
        <v>0</v>
      </c>
      <c r="S127" s="517" t="s">
        <v>92</v>
      </c>
      <c r="T127" s="503">
        <v>220</v>
      </c>
      <c r="U127" s="520">
        <v>444</v>
      </c>
      <c r="V127" s="520">
        <v>222</v>
      </c>
      <c r="W127" s="520">
        <v>1590</v>
      </c>
      <c r="X127" s="520">
        <v>768</v>
      </c>
      <c r="Y127" s="520">
        <v>1287</v>
      </c>
      <c r="Z127" s="520">
        <v>594</v>
      </c>
      <c r="AA127" s="520">
        <v>183</v>
      </c>
      <c r="AB127" s="520">
        <v>97</v>
      </c>
      <c r="AC127" s="520">
        <v>414</v>
      </c>
      <c r="AD127" s="520">
        <v>217</v>
      </c>
      <c r="AE127" s="520">
        <v>3918</v>
      </c>
      <c r="AF127" s="520">
        <v>1898</v>
      </c>
      <c r="AG127" s="520">
        <v>0</v>
      </c>
      <c r="AH127" s="1410"/>
      <c r="AI127" s="520">
        <v>0</v>
      </c>
      <c r="AK127" s="517" t="s">
        <v>92</v>
      </c>
      <c r="AL127" s="503">
        <v>220</v>
      </c>
      <c r="AM127" s="520">
        <v>275</v>
      </c>
      <c r="AN127" s="520">
        <v>259</v>
      </c>
      <c r="AO127" s="520">
        <v>249</v>
      </c>
      <c r="AP127" s="520">
        <v>206</v>
      </c>
      <c r="AQ127" s="520">
        <v>183</v>
      </c>
      <c r="AR127" s="520">
        <v>1172</v>
      </c>
      <c r="AS127" s="520">
        <v>0</v>
      </c>
      <c r="AT127" s="520">
        <v>585</v>
      </c>
      <c r="AU127" s="520">
        <v>74</v>
      </c>
      <c r="AV127" s="520">
        <v>659</v>
      </c>
      <c r="AW127" s="520">
        <v>251</v>
      </c>
      <c r="AY127" s="517" t="s">
        <v>92</v>
      </c>
      <c r="AZ127" s="528">
        <v>220</v>
      </c>
      <c r="BA127" s="520">
        <v>636</v>
      </c>
      <c r="BB127" s="520">
        <v>310</v>
      </c>
      <c r="BC127" s="520">
        <v>0</v>
      </c>
      <c r="BD127" s="520">
        <v>0</v>
      </c>
      <c r="BE127" s="520">
        <v>36</v>
      </c>
      <c r="BF127" s="520">
        <v>5</v>
      </c>
    </row>
    <row r="128" spans="1:58" s="527" customFormat="1" ht="12.75" customHeight="1">
      <c r="A128" s="517" t="s">
        <v>93</v>
      </c>
      <c r="B128" s="503">
        <v>219</v>
      </c>
      <c r="C128" s="520">
        <v>544</v>
      </c>
      <c r="D128" s="520">
        <v>275</v>
      </c>
      <c r="E128" s="520">
        <v>392</v>
      </c>
      <c r="F128" s="520">
        <v>192</v>
      </c>
      <c r="G128" s="520">
        <v>320</v>
      </c>
      <c r="H128" s="520">
        <v>164</v>
      </c>
      <c r="I128" s="520">
        <v>243</v>
      </c>
      <c r="J128" s="520">
        <v>121</v>
      </c>
      <c r="K128" s="520">
        <v>146</v>
      </c>
      <c r="L128" s="520">
        <v>80</v>
      </c>
      <c r="M128" s="520">
        <v>1645</v>
      </c>
      <c r="N128" s="520">
        <v>832</v>
      </c>
      <c r="O128" s="520">
        <v>0</v>
      </c>
      <c r="P128" s="1410"/>
      <c r="Q128" s="520">
        <v>0</v>
      </c>
      <c r="S128" s="517" t="s">
        <v>93</v>
      </c>
      <c r="T128" s="503">
        <v>219</v>
      </c>
      <c r="U128" s="520">
        <v>93</v>
      </c>
      <c r="V128" s="520">
        <v>36</v>
      </c>
      <c r="W128" s="520">
        <v>71</v>
      </c>
      <c r="X128" s="520">
        <v>39</v>
      </c>
      <c r="Y128" s="520">
        <v>59</v>
      </c>
      <c r="Z128" s="520">
        <v>28</v>
      </c>
      <c r="AA128" s="520">
        <v>32</v>
      </c>
      <c r="AB128" s="520">
        <v>17</v>
      </c>
      <c r="AC128" s="520">
        <v>21</v>
      </c>
      <c r="AD128" s="520">
        <v>9</v>
      </c>
      <c r="AE128" s="520">
        <v>276</v>
      </c>
      <c r="AF128" s="520">
        <v>129</v>
      </c>
      <c r="AG128" s="520">
        <v>0</v>
      </c>
      <c r="AH128" s="1410"/>
      <c r="AI128" s="520">
        <v>0</v>
      </c>
      <c r="AK128" s="517" t="s">
        <v>93</v>
      </c>
      <c r="AL128" s="503">
        <v>219</v>
      </c>
      <c r="AM128" s="520">
        <v>19</v>
      </c>
      <c r="AN128" s="520">
        <v>18</v>
      </c>
      <c r="AO128" s="520">
        <v>18</v>
      </c>
      <c r="AP128" s="520">
        <v>18</v>
      </c>
      <c r="AQ128" s="520">
        <v>12</v>
      </c>
      <c r="AR128" s="520">
        <v>85</v>
      </c>
      <c r="AS128" s="520">
        <v>0</v>
      </c>
      <c r="AT128" s="520">
        <v>44</v>
      </c>
      <c r="AU128" s="520">
        <v>7</v>
      </c>
      <c r="AV128" s="520">
        <v>51</v>
      </c>
      <c r="AW128" s="520">
        <v>18</v>
      </c>
      <c r="AY128" s="517" t="s">
        <v>93</v>
      </c>
      <c r="AZ128" s="528">
        <v>219</v>
      </c>
      <c r="BA128" s="520">
        <v>46</v>
      </c>
      <c r="BB128" s="520">
        <v>21</v>
      </c>
      <c r="BC128" s="520">
        <v>0</v>
      </c>
      <c r="BD128" s="520">
        <v>0</v>
      </c>
      <c r="BE128" s="520">
        <v>3</v>
      </c>
      <c r="BF128" s="520">
        <v>0</v>
      </c>
    </row>
    <row r="129" spans="1:59" s="527" customFormat="1" ht="12.75" customHeight="1">
      <c r="A129" s="529" t="s">
        <v>94</v>
      </c>
      <c r="B129" s="503"/>
      <c r="C129" s="520"/>
      <c r="D129" s="520"/>
      <c r="E129" s="520"/>
      <c r="F129" s="520"/>
      <c r="G129" s="520"/>
      <c r="H129" s="520"/>
      <c r="I129" s="520"/>
      <c r="J129" s="520"/>
      <c r="K129" s="520"/>
      <c r="L129" s="520"/>
      <c r="M129" s="520"/>
      <c r="N129" s="520"/>
      <c r="O129" s="520"/>
      <c r="P129" s="1410"/>
      <c r="Q129" s="520"/>
      <c r="S129" s="529" t="s">
        <v>94</v>
      </c>
      <c r="T129" s="503"/>
      <c r="U129" s="520"/>
      <c r="V129" s="520"/>
      <c r="W129" s="520"/>
      <c r="X129" s="520"/>
      <c r="Y129" s="520"/>
      <c r="Z129" s="520"/>
      <c r="AA129" s="520"/>
      <c r="AB129" s="520"/>
      <c r="AC129" s="520"/>
      <c r="AD129" s="520"/>
      <c r="AE129" s="520"/>
      <c r="AF129" s="520"/>
      <c r="AG129" s="520"/>
      <c r="AH129" s="1410"/>
      <c r="AI129" s="520"/>
      <c r="AK129" s="529" t="s">
        <v>94</v>
      </c>
      <c r="AL129" s="503"/>
      <c r="AM129" s="520"/>
      <c r="AN129" s="520"/>
      <c r="AO129" s="520"/>
      <c r="AP129" s="520"/>
      <c r="AQ129" s="520"/>
      <c r="AR129" s="520"/>
      <c r="AS129" s="520"/>
      <c r="AT129" s="520"/>
      <c r="AU129" s="520"/>
      <c r="AV129" s="520"/>
      <c r="AW129" s="520"/>
      <c r="AY129" s="529" t="s">
        <v>94</v>
      </c>
      <c r="AZ129" s="528"/>
      <c r="BA129" s="520"/>
      <c r="BB129" s="520"/>
      <c r="BC129" s="520"/>
      <c r="BD129" s="520"/>
      <c r="BE129" s="520"/>
      <c r="BF129" s="520"/>
    </row>
    <row r="130" spans="1:59" s="527" customFormat="1" ht="12.75" customHeight="1">
      <c r="A130" s="517" t="s">
        <v>95</v>
      </c>
      <c r="B130" s="503">
        <v>221</v>
      </c>
      <c r="C130" s="520">
        <v>387</v>
      </c>
      <c r="D130" s="520">
        <v>188</v>
      </c>
      <c r="E130" s="520">
        <v>134</v>
      </c>
      <c r="F130" s="520">
        <v>68</v>
      </c>
      <c r="G130" s="520">
        <v>119</v>
      </c>
      <c r="H130" s="520">
        <v>60</v>
      </c>
      <c r="I130" s="520">
        <v>70</v>
      </c>
      <c r="J130" s="520">
        <v>40</v>
      </c>
      <c r="K130" s="520">
        <v>35</v>
      </c>
      <c r="L130" s="520">
        <v>14</v>
      </c>
      <c r="M130" s="520">
        <v>745</v>
      </c>
      <c r="N130" s="520">
        <v>370</v>
      </c>
      <c r="O130" s="520">
        <v>0</v>
      </c>
      <c r="P130" s="1410"/>
      <c r="Q130" s="520">
        <v>0</v>
      </c>
      <c r="S130" s="517" t="s">
        <v>95</v>
      </c>
      <c r="T130" s="503">
        <v>221</v>
      </c>
      <c r="U130" s="520">
        <v>136</v>
      </c>
      <c r="V130" s="520">
        <v>67</v>
      </c>
      <c r="W130" s="520">
        <v>28</v>
      </c>
      <c r="X130" s="520">
        <v>13</v>
      </c>
      <c r="Y130" s="520">
        <v>29</v>
      </c>
      <c r="Z130" s="520">
        <v>17</v>
      </c>
      <c r="AA130" s="520">
        <v>18</v>
      </c>
      <c r="AB130" s="520">
        <v>9</v>
      </c>
      <c r="AC130" s="520">
        <v>2</v>
      </c>
      <c r="AD130" s="520">
        <v>1</v>
      </c>
      <c r="AE130" s="520">
        <v>213</v>
      </c>
      <c r="AF130" s="520">
        <v>107</v>
      </c>
      <c r="AG130" s="520">
        <v>0</v>
      </c>
      <c r="AH130" s="1410"/>
      <c r="AI130" s="520">
        <v>0</v>
      </c>
      <c r="AK130" s="517" t="s">
        <v>95</v>
      </c>
      <c r="AL130" s="503">
        <v>221</v>
      </c>
      <c r="AM130" s="520">
        <v>9</v>
      </c>
      <c r="AN130" s="520">
        <v>7</v>
      </c>
      <c r="AO130" s="520">
        <v>7</v>
      </c>
      <c r="AP130" s="520">
        <v>3</v>
      </c>
      <c r="AQ130" s="520">
        <v>3</v>
      </c>
      <c r="AR130" s="520">
        <v>29</v>
      </c>
      <c r="AS130" s="520">
        <v>0</v>
      </c>
      <c r="AT130" s="520">
        <v>19</v>
      </c>
      <c r="AU130" s="520">
        <v>2</v>
      </c>
      <c r="AV130" s="520">
        <v>21</v>
      </c>
      <c r="AW130" s="520">
        <v>7</v>
      </c>
      <c r="AY130" s="517" t="s">
        <v>95</v>
      </c>
      <c r="AZ130" s="528">
        <v>221</v>
      </c>
      <c r="BA130" s="520">
        <v>21</v>
      </c>
      <c r="BB130" s="520">
        <v>12</v>
      </c>
      <c r="BC130" s="520">
        <v>0</v>
      </c>
      <c r="BD130" s="520">
        <v>0</v>
      </c>
      <c r="BE130" s="520">
        <v>1</v>
      </c>
      <c r="BF130" s="520">
        <v>1</v>
      </c>
    </row>
    <row r="131" spans="1:59" s="527" customFormat="1" ht="12.75" customHeight="1">
      <c r="A131" s="517" t="s">
        <v>96</v>
      </c>
      <c r="B131" s="503">
        <v>216</v>
      </c>
      <c r="C131" s="520">
        <v>2512</v>
      </c>
      <c r="D131" s="520">
        <v>1219</v>
      </c>
      <c r="E131" s="520">
        <v>1745</v>
      </c>
      <c r="F131" s="520">
        <v>875</v>
      </c>
      <c r="G131" s="520">
        <v>1759</v>
      </c>
      <c r="H131" s="520">
        <v>885</v>
      </c>
      <c r="I131" s="520">
        <v>1079</v>
      </c>
      <c r="J131" s="520">
        <v>559</v>
      </c>
      <c r="K131" s="520">
        <v>801</v>
      </c>
      <c r="L131" s="520">
        <v>395</v>
      </c>
      <c r="M131" s="520">
        <v>7896</v>
      </c>
      <c r="N131" s="520">
        <v>3933</v>
      </c>
      <c r="O131" s="520">
        <v>0</v>
      </c>
      <c r="P131" s="1410"/>
      <c r="Q131" s="520">
        <v>0</v>
      </c>
      <c r="S131" s="517" t="s">
        <v>96</v>
      </c>
      <c r="T131" s="503">
        <v>216</v>
      </c>
      <c r="U131" s="520">
        <v>221</v>
      </c>
      <c r="V131" s="520">
        <v>78</v>
      </c>
      <c r="W131" s="520">
        <v>159</v>
      </c>
      <c r="X131" s="520">
        <v>70</v>
      </c>
      <c r="Y131" s="520">
        <v>199</v>
      </c>
      <c r="Z131" s="520">
        <v>93</v>
      </c>
      <c r="AA131" s="520">
        <v>116</v>
      </c>
      <c r="AB131" s="520">
        <v>62</v>
      </c>
      <c r="AC131" s="520">
        <v>27</v>
      </c>
      <c r="AD131" s="520">
        <v>16</v>
      </c>
      <c r="AE131" s="520">
        <v>722</v>
      </c>
      <c r="AF131" s="520">
        <v>319</v>
      </c>
      <c r="AG131" s="520">
        <v>0</v>
      </c>
      <c r="AH131" s="1410"/>
      <c r="AI131" s="520">
        <v>0</v>
      </c>
      <c r="AK131" s="517" t="s">
        <v>96</v>
      </c>
      <c r="AL131" s="503">
        <v>216</v>
      </c>
      <c r="AM131" s="520">
        <v>59</v>
      </c>
      <c r="AN131" s="520">
        <v>45</v>
      </c>
      <c r="AO131" s="520">
        <v>49</v>
      </c>
      <c r="AP131" s="520">
        <v>36</v>
      </c>
      <c r="AQ131" s="520">
        <v>34</v>
      </c>
      <c r="AR131" s="520">
        <v>223</v>
      </c>
      <c r="AS131" s="520">
        <v>0</v>
      </c>
      <c r="AT131" s="520">
        <v>178</v>
      </c>
      <c r="AU131" s="520">
        <v>15</v>
      </c>
      <c r="AV131" s="520">
        <v>193</v>
      </c>
      <c r="AW131" s="520">
        <v>36</v>
      </c>
      <c r="AY131" s="517" t="s">
        <v>96</v>
      </c>
      <c r="AZ131" s="528">
        <v>216</v>
      </c>
      <c r="BA131" s="520">
        <v>186</v>
      </c>
      <c r="BB131" s="520">
        <v>125</v>
      </c>
      <c r="BC131" s="520">
        <v>0</v>
      </c>
      <c r="BD131" s="520">
        <v>0</v>
      </c>
      <c r="BE131" s="520">
        <v>12</v>
      </c>
      <c r="BF131" s="520">
        <v>25</v>
      </c>
    </row>
    <row r="132" spans="1:59" s="527" customFormat="1" ht="12.75" customHeight="1">
      <c r="A132" s="517" t="s">
        <v>97</v>
      </c>
      <c r="B132" s="503">
        <v>218</v>
      </c>
      <c r="C132" s="520">
        <v>110</v>
      </c>
      <c r="D132" s="520">
        <v>58</v>
      </c>
      <c r="E132" s="520">
        <v>112</v>
      </c>
      <c r="F132" s="520">
        <v>52</v>
      </c>
      <c r="G132" s="520">
        <v>98</v>
      </c>
      <c r="H132" s="520">
        <v>52</v>
      </c>
      <c r="I132" s="520">
        <v>56</v>
      </c>
      <c r="J132" s="520">
        <v>27</v>
      </c>
      <c r="K132" s="520">
        <v>53</v>
      </c>
      <c r="L132" s="520">
        <v>30</v>
      </c>
      <c r="M132" s="520">
        <v>429</v>
      </c>
      <c r="N132" s="520">
        <v>219</v>
      </c>
      <c r="O132" s="520">
        <v>0</v>
      </c>
      <c r="P132" s="1410"/>
      <c r="Q132" s="520">
        <v>0</v>
      </c>
      <c r="S132" s="517" t="s">
        <v>97</v>
      </c>
      <c r="T132" s="503">
        <v>218</v>
      </c>
      <c r="U132" s="520">
        <v>34</v>
      </c>
      <c r="V132" s="520">
        <v>18</v>
      </c>
      <c r="W132" s="520">
        <v>30</v>
      </c>
      <c r="X132" s="520">
        <v>14</v>
      </c>
      <c r="Y132" s="520">
        <v>23</v>
      </c>
      <c r="Z132" s="520">
        <v>11</v>
      </c>
      <c r="AA132" s="520">
        <v>1</v>
      </c>
      <c r="AB132" s="520">
        <v>0</v>
      </c>
      <c r="AC132" s="520">
        <v>6</v>
      </c>
      <c r="AD132" s="520">
        <v>2</v>
      </c>
      <c r="AE132" s="520">
        <v>94</v>
      </c>
      <c r="AF132" s="520">
        <v>45</v>
      </c>
      <c r="AG132" s="520">
        <v>0</v>
      </c>
      <c r="AH132" s="1410"/>
      <c r="AI132" s="520">
        <v>0</v>
      </c>
      <c r="AK132" s="517" t="s">
        <v>97</v>
      </c>
      <c r="AL132" s="503">
        <v>218</v>
      </c>
      <c r="AM132" s="520">
        <v>5</v>
      </c>
      <c r="AN132" s="520">
        <v>5</v>
      </c>
      <c r="AO132" s="520">
        <v>5</v>
      </c>
      <c r="AP132" s="520">
        <v>5</v>
      </c>
      <c r="AQ132" s="520">
        <v>4</v>
      </c>
      <c r="AR132" s="520">
        <v>24</v>
      </c>
      <c r="AS132" s="520">
        <v>0</v>
      </c>
      <c r="AT132" s="520">
        <v>15</v>
      </c>
      <c r="AU132" s="520">
        <v>0</v>
      </c>
      <c r="AV132" s="520">
        <v>15</v>
      </c>
      <c r="AW132" s="520">
        <v>5</v>
      </c>
      <c r="AY132" s="517" t="s">
        <v>97</v>
      </c>
      <c r="AZ132" s="528">
        <v>218</v>
      </c>
      <c r="BA132" s="520">
        <v>14</v>
      </c>
      <c r="BB132" s="520">
        <v>7</v>
      </c>
      <c r="BC132" s="520">
        <v>0</v>
      </c>
      <c r="BD132" s="520">
        <v>0</v>
      </c>
      <c r="BE132" s="520">
        <v>1</v>
      </c>
      <c r="BF132" s="520">
        <v>0</v>
      </c>
    </row>
    <row r="133" spans="1:59" s="527" customFormat="1" ht="12.75" customHeight="1">
      <c r="A133" s="529" t="s">
        <v>98</v>
      </c>
      <c r="B133" s="503"/>
      <c r="C133" s="520"/>
      <c r="D133" s="520"/>
      <c r="E133" s="520"/>
      <c r="F133" s="520"/>
      <c r="G133" s="520"/>
      <c r="H133" s="520"/>
      <c r="I133" s="520"/>
      <c r="J133" s="520"/>
      <c r="K133" s="520"/>
      <c r="L133" s="520"/>
      <c r="M133" s="520"/>
      <c r="N133" s="520"/>
      <c r="O133" s="520"/>
      <c r="P133" s="1410"/>
      <c r="Q133" s="520"/>
      <c r="S133" s="529" t="s">
        <v>98</v>
      </c>
      <c r="T133" s="503"/>
      <c r="U133" s="520"/>
      <c r="V133" s="520"/>
      <c r="W133" s="520"/>
      <c r="X133" s="520"/>
      <c r="Y133" s="520"/>
      <c r="Z133" s="520"/>
      <c r="AA133" s="520"/>
      <c r="AB133" s="520"/>
      <c r="AC133" s="520"/>
      <c r="AD133" s="520"/>
      <c r="AE133" s="520"/>
      <c r="AF133" s="520"/>
      <c r="AG133" s="520"/>
      <c r="AH133" s="1410"/>
      <c r="AI133" s="520"/>
      <c r="AK133" s="529" t="s">
        <v>98</v>
      </c>
      <c r="AL133" s="503"/>
      <c r="AM133" s="520"/>
      <c r="AN133" s="520"/>
      <c r="AO133" s="520"/>
      <c r="AP133" s="520"/>
      <c r="AQ133" s="520"/>
      <c r="AR133" s="520"/>
      <c r="AS133" s="520"/>
      <c r="AT133" s="520"/>
      <c r="AU133" s="520"/>
      <c r="AV133" s="520"/>
      <c r="AW133" s="520"/>
      <c r="AY133" s="529" t="s">
        <v>98</v>
      </c>
      <c r="AZ133" s="528"/>
      <c r="BA133" s="520"/>
      <c r="BB133" s="520"/>
      <c r="BC133" s="520"/>
      <c r="BD133" s="520"/>
      <c r="BE133" s="520"/>
      <c r="BF133" s="520"/>
    </row>
    <row r="134" spans="1:59" s="527" customFormat="1" ht="12.75" customHeight="1">
      <c r="A134" s="517" t="s">
        <v>99</v>
      </c>
      <c r="B134" s="503">
        <v>105</v>
      </c>
      <c r="C134" s="520">
        <v>4631</v>
      </c>
      <c r="D134" s="520">
        <v>2309</v>
      </c>
      <c r="E134" s="520">
        <v>4277</v>
      </c>
      <c r="F134" s="520">
        <v>2038</v>
      </c>
      <c r="G134" s="520">
        <v>4126</v>
      </c>
      <c r="H134" s="520">
        <v>1971</v>
      </c>
      <c r="I134" s="520">
        <v>3567</v>
      </c>
      <c r="J134" s="520">
        <v>1815</v>
      </c>
      <c r="K134" s="520">
        <v>2737</v>
      </c>
      <c r="L134" s="520">
        <v>1422</v>
      </c>
      <c r="M134" s="520">
        <v>19338</v>
      </c>
      <c r="N134" s="520">
        <v>9555</v>
      </c>
      <c r="O134" s="520">
        <v>27</v>
      </c>
      <c r="P134" s="1410"/>
      <c r="Q134" s="520">
        <v>12</v>
      </c>
      <c r="S134" s="517" t="s">
        <v>99</v>
      </c>
      <c r="T134" s="503">
        <v>105</v>
      </c>
      <c r="U134" s="520">
        <v>708</v>
      </c>
      <c r="V134" s="520">
        <v>319</v>
      </c>
      <c r="W134" s="520">
        <v>866</v>
      </c>
      <c r="X134" s="520">
        <v>356</v>
      </c>
      <c r="Y134" s="520">
        <v>803</v>
      </c>
      <c r="Z134" s="520">
        <v>337</v>
      </c>
      <c r="AA134" s="520">
        <v>569</v>
      </c>
      <c r="AB134" s="520">
        <v>263</v>
      </c>
      <c r="AC134" s="520">
        <v>395</v>
      </c>
      <c r="AD134" s="520">
        <v>204</v>
      </c>
      <c r="AE134" s="520">
        <v>3341</v>
      </c>
      <c r="AF134" s="520">
        <v>1479</v>
      </c>
      <c r="AG134" s="520">
        <v>0</v>
      </c>
      <c r="AH134" s="1410"/>
      <c r="AI134" s="520">
        <v>0</v>
      </c>
      <c r="AK134" s="517" t="s">
        <v>99</v>
      </c>
      <c r="AL134" s="503">
        <v>105</v>
      </c>
      <c r="AM134" s="520">
        <v>175</v>
      </c>
      <c r="AN134" s="520">
        <v>171</v>
      </c>
      <c r="AO134" s="520">
        <v>170</v>
      </c>
      <c r="AP134" s="520">
        <v>166</v>
      </c>
      <c r="AQ134" s="520">
        <v>161</v>
      </c>
      <c r="AR134" s="520">
        <v>843</v>
      </c>
      <c r="AS134" s="520">
        <v>1</v>
      </c>
      <c r="AT134" s="520">
        <v>451</v>
      </c>
      <c r="AU134" s="520">
        <v>50</v>
      </c>
      <c r="AV134" s="520">
        <v>501</v>
      </c>
      <c r="AW134" s="520">
        <v>167</v>
      </c>
      <c r="AY134" s="517" t="s">
        <v>99</v>
      </c>
      <c r="AZ134" s="528">
        <v>105</v>
      </c>
      <c r="BA134" s="520">
        <v>449</v>
      </c>
      <c r="BB134" s="520">
        <v>281</v>
      </c>
      <c r="BC134" s="520">
        <v>1</v>
      </c>
      <c r="BD134" s="520">
        <v>0</v>
      </c>
      <c r="BE134" s="520">
        <v>8</v>
      </c>
      <c r="BF134" s="520">
        <v>35</v>
      </c>
      <c r="BG134" s="527">
        <f>BB134/BA134</f>
        <v>0.62583518930957682</v>
      </c>
    </row>
    <row r="135" spans="1:59" s="527" customFormat="1" ht="12.75" customHeight="1">
      <c r="A135" s="517" t="s">
        <v>100</v>
      </c>
      <c r="B135" s="503">
        <v>112</v>
      </c>
      <c r="C135" s="520">
        <v>5300</v>
      </c>
      <c r="D135" s="520">
        <v>2648</v>
      </c>
      <c r="E135" s="520">
        <v>4277</v>
      </c>
      <c r="F135" s="520">
        <v>2128</v>
      </c>
      <c r="G135" s="520">
        <v>3765</v>
      </c>
      <c r="H135" s="520">
        <v>1850</v>
      </c>
      <c r="I135" s="520">
        <v>3143</v>
      </c>
      <c r="J135" s="520">
        <v>1594</v>
      </c>
      <c r="K135" s="520">
        <v>2426</v>
      </c>
      <c r="L135" s="520">
        <v>1233</v>
      </c>
      <c r="M135" s="520">
        <v>18911</v>
      </c>
      <c r="N135" s="520">
        <v>9453</v>
      </c>
      <c r="O135" s="520">
        <v>0</v>
      </c>
      <c r="P135" s="1410"/>
      <c r="Q135" s="520">
        <v>0</v>
      </c>
      <c r="S135" s="517" t="s">
        <v>100</v>
      </c>
      <c r="T135" s="503">
        <v>112</v>
      </c>
      <c r="U135" s="520">
        <v>857</v>
      </c>
      <c r="V135" s="520">
        <v>411</v>
      </c>
      <c r="W135" s="520">
        <v>758</v>
      </c>
      <c r="X135" s="520">
        <v>356</v>
      </c>
      <c r="Y135" s="520">
        <v>727</v>
      </c>
      <c r="Z135" s="520">
        <v>325</v>
      </c>
      <c r="AA135" s="520">
        <v>457</v>
      </c>
      <c r="AB135" s="520">
        <v>213</v>
      </c>
      <c r="AC135" s="520">
        <v>338</v>
      </c>
      <c r="AD135" s="520">
        <v>178</v>
      </c>
      <c r="AE135" s="520">
        <v>3137</v>
      </c>
      <c r="AF135" s="520">
        <v>1483</v>
      </c>
      <c r="AG135" s="520">
        <v>0</v>
      </c>
      <c r="AH135" s="1410"/>
      <c r="AI135" s="520">
        <v>0</v>
      </c>
      <c r="AK135" s="517" t="s">
        <v>100</v>
      </c>
      <c r="AL135" s="503">
        <v>112</v>
      </c>
      <c r="AM135" s="520">
        <v>192</v>
      </c>
      <c r="AN135" s="520">
        <v>189</v>
      </c>
      <c r="AO135" s="520">
        <v>181</v>
      </c>
      <c r="AP135" s="520">
        <v>172</v>
      </c>
      <c r="AQ135" s="520">
        <v>157</v>
      </c>
      <c r="AR135" s="520">
        <v>891</v>
      </c>
      <c r="AS135" s="520">
        <v>0</v>
      </c>
      <c r="AT135" s="520">
        <v>433</v>
      </c>
      <c r="AU135" s="520">
        <v>71</v>
      </c>
      <c r="AV135" s="520">
        <v>504</v>
      </c>
      <c r="AW135" s="520">
        <v>183</v>
      </c>
      <c r="AY135" s="517" t="s">
        <v>100</v>
      </c>
      <c r="AZ135" s="528">
        <v>112</v>
      </c>
      <c r="BA135" s="520">
        <v>473</v>
      </c>
      <c r="BB135" s="520">
        <v>275</v>
      </c>
      <c r="BC135" s="520">
        <v>0</v>
      </c>
      <c r="BD135" s="520">
        <v>0</v>
      </c>
      <c r="BE135" s="520">
        <v>39</v>
      </c>
      <c r="BF135" s="520">
        <v>36</v>
      </c>
      <c r="BG135" s="527">
        <f t="shared" ref="BG135:BG136" si="5">BB135/BA135</f>
        <v>0.58139534883720934</v>
      </c>
    </row>
    <row r="136" spans="1:59" s="527" customFormat="1" ht="12.75" customHeight="1">
      <c r="A136" s="517" t="s">
        <v>101</v>
      </c>
      <c r="B136" s="503">
        <v>113</v>
      </c>
      <c r="C136" s="520">
        <v>2947</v>
      </c>
      <c r="D136" s="520">
        <v>1442</v>
      </c>
      <c r="E136" s="520">
        <v>2495</v>
      </c>
      <c r="F136" s="520">
        <v>1245</v>
      </c>
      <c r="G136" s="520">
        <v>2363</v>
      </c>
      <c r="H136" s="520">
        <v>1150</v>
      </c>
      <c r="I136" s="520">
        <v>1889</v>
      </c>
      <c r="J136" s="520">
        <v>930</v>
      </c>
      <c r="K136" s="520">
        <v>1637</v>
      </c>
      <c r="L136" s="520">
        <v>843</v>
      </c>
      <c r="M136" s="520">
        <v>11331</v>
      </c>
      <c r="N136" s="520">
        <v>5610</v>
      </c>
      <c r="O136" s="520">
        <v>379</v>
      </c>
      <c r="P136" s="1410"/>
      <c r="Q136" s="520">
        <v>198</v>
      </c>
      <c r="S136" s="517" t="s">
        <v>101</v>
      </c>
      <c r="T136" s="503">
        <v>113</v>
      </c>
      <c r="U136" s="520">
        <v>272</v>
      </c>
      <c r="V136" s="520">
        <v>122</v>
      </c>
      <c r="W136" s="520">
        <v>335</v>
      </c>
      <c r="X136" s="520">
        <v>157</v>
      </c>
      <c r="Y136" s="520">
        <v>299</v>
      </c>
      <c r="Z136" s="520">
        <v>143</v>
      </c>
      <c r="AA136" s="520">
        <v>150</v>
      </c>
      <c r="AB136" s="520">
        <v>60</v>
      </c>
      <c r="AC136" s="520">
        <v>192</v>
      </c>
      <c r="AD136" s="520">
        <v>109</v>
      </c>
      <c r="AE136" s="520">
        <v>1248</v>
      </c>
      <c r="AF136" s="520">
        <v>591</v>
      </c>
      <c r="AG136" s="520">
        <v>32</v>
      </c>
      <c r="AH136" s="1410"/>
      <c r="AI136" s="520">
        <v>21</v>
      </c>
      <c r="AK136" s="517" t="s">
        <v>101</v>
      </c>
      <c r="AL136" s="503">
        <v>113</v>
      </c>
      <c r="AM136" s="520">
        <v>100</v>
      </c>
      <c r="AN136" s="520">
        <v>100</v>
      </c>
      <c r="AO136" s="520">
        <v>100</v>
      </c>
      <c r="AP136" s="520">
        <v>98</v>
      </c>
      <c r="AQ136" s="520">
        <v>97</v>
      </c>
      <c r="AR136" s="520">
        <v>495</v>
      </c>
      <c r="AS136" s="520">
        <v>12</v>
      </c>
      <c r="AT136" s="520">
        <v>223</v>
      </c>
      <c r="AU136" s="520">
        <v>69</v>
      </c>
      <c r="AV136" s="520">
        <v>292</v>
      </c>
      <c r="AW136" s="520">
        <v>98</v>
      </c>
      <c r="AY136" s="517" t="s">
        <v>101</v>
      </c>
      <c r="AZ136" s="528">
        <v>113</v>
      </c>
      <c r="BA136" s="520">
        <v>277</v>
      </c>
      <c r="BB136" s="520">
        <v>167</v>
      </c>
      <c r="BC136" s="520">
        <v>38</v>
      </c>
      <c r="BD136" s="520">
        <v>15</v>
      </c>
      <c r="BE136" s="520">
        <v>19</v>
      </c>
      <c r="BF136" s="520">
        <v>15</v>
      </c>
      <c r="BG136" s="527">
        <f t="shared" si="5"/>
        <v>0.6028880866425993</v>
      </c>
    </row>
    <row r="137" spans="1:59" s="490" customFormat="1" ht="12.75" customHeight="1">
      <c r="A137" s="529" t="s">
        <v>102</v>
      </c>
      <c r="B137" s="503"/>
      <c r="C137" s="520"/>
      <c r="D137" s="520"/>
      <c r="E137" s="520"/>
      <c r="F137" s="520"/>
      <c r="G137" s="520"/>
      <c r="H137" s="520"/>
      <c r="I137" s="520"/>
      <c r="J137" s="520"/>
      <c r="K137" s="520"/>
      <c r="L137" s="520"/>
      <c r="M137" s="520"/>
      <c r="N137" s="520"/>
      <c r="O137" s="520"/>
      <c r="P137" s="1410"/>
      <c r="Q137" s="520"/>
      <c r="R137" s="527"/>
      <c r="S137" s="529" t="s">
        <v>102</v>
      </c>
      <c r="T137" s="503"/>
      <c r="U137" s="520"/>
      <c r="V137" s="520"/>
      <c r="W137" s="520"/>
      <c r="X137" s="520"/>
      <c r="Y137" s="520"/>
      <c r="Z137" s="520"/>
      <c r="AA137" s="520"/>
      <c r="AB137" s="520"/>
      <c r="AC137" s="520"/>
      <c r="AD137" s="520"/>
      <c r="AE137" s="520"/>
      <c r="AF137" s="520"/>
      <c r="AG137" s="520"/>
      <c r="AH137" s="1410"/>
      <c r="AI137" s="520"/>
      <c r="AJ137" s="527"/>
      <c r="AK137" s="529" t="s">
        <v>102</v>
      </c>
      <c r="AL137" s="503"/>
      <c r="AM137" s="520"/>
      <c r="AN137" s="520"/>
      <c r="AO137" s="520"/>
      <c r="AP137" s="520"/>
      <c r="AQ137" s="520"/>
      <c r="AR137" s="520"/>
      <c r="AS137" s="520"/>
      <c r="AT137" s="520"/>
      <c r="AU137" s="520"/>
      <c r="AV137" s="520"/>
      <c r="AW137" s="520"/>
      <c r="AX137" s="527"/>
      <c r="AY137" s="529" t="s">
        <v>102</v>
      </c>
      <c r="AZ137" s="528"/>
      <c r="BA137" s="520"/>
      <c r="BB137" s="520"/>
      <c r="BC137" s="520"/>
      <c r="BD137" s="520"/>
      <c r="BE137" s="520"/>
      <c r="BF137" s="520"/>
    </row>
    <row r="138" spans="1:59" s="490" customFormat="1" ht="12.75" customHeight="1">
      <c r="A138" s="517" t="s">
        <v>103</v>
      </c>
      <c r="B138" s="503">
        <v>417</v>
      </c>
      <c r="C138" s="520">
        <v>62</v>
      </c>
      <c r="D138" s="520">
        <v>22</v>
      </c>
      <c r="E138" s="520">
        <v>73</v>
      </c>
      <c r="F138" s="520">
        <v>35</v>
      </c>
      <c r="G138" s="520">
        <v>51</v>
      </c>
      <c r="H138" s="520">
        <v>29</v>
      </c>
      <c r="I138" s="520">
        <v>34</v>
      </c>
      <c r="J138" s="520">
        <v>21</v>
      </c>
      <c r="K138" s="520">
        <v>27</v>
      </c>
      <c r="L138" s="520">
        <v>13</v>
      </c>
      <c r="M138" s="520">
        <v>247</v>
      </c>
      <c r="N138" s="520">
        <v>120</v>
      </c>
      <c r="O138" s="520">
        <v>0</v>
      </c>
      <c r="P138" s="1410"/>
      <c r="Q138" s="520">
        <v>0</v>
      </c>
      <c r="R138" s="527"/>
      <c r="S138" s="517" t="s">
        <v>103</v>
      </c>
      <c r="T138" s="503">
        <v>417</v>
      </c>
      <c r="U138" s="520">
        <v>17</v>
      </c>
      <c r="V138" s="520">
        <v>6</v>
      </c>
      <c r="W138" s="520">
        <v>28</v>
      </c>
      <c r="X138" s="520">
        <v>14</v>
      </c>
      <c r="Y138" s="520">
        <v>16</v>
      </c>
      <c r="Z138" s="520">
        <v>7</v>
      </c>
      <c r="AA138" s="520">
        <v>8</v>
      </c>
      <c r="AB138" s="520">
        <v>5</v>
      </c>
      <c r="AC138" s="520">
        <v>5</v>
      </c>
      <c r="AD138" s="520">
        <v>4</v>
      </c>
      <c r="AE138" s="520">
        <v>74</v>
      </c>
      <c r="AF138" s="520">
        <v>36</v>
      </c>
      <c r="AG138" s="520">
        <v>0</v>
      </c>
      <c r="AH138" s="1410"/>
      <c r="AI138" s="520">
        <v>0</v>
      </c>
      <c r="AJ138" s="527"/>
      <c r="AK138" s="517" t="s">
        <v>103</v>
      </c>
      <c r="AL138" s="503">
        <v>417</v>
      </c>
      <c r="AM138" s="520">
        <v>1</v>
      </c>
      <c r="AN138" s="520">
        <v>1</v>
      </c>
      <c r="AO138" s="520">
        <v>1</v>
      </c>
      <c r="AP138" s="520">
        <v>1</v>
      </c>
      <c r="AQ138" s="520">
        <v>1</v>
      </c>
      <c r="AR138" s="520">
        <v>5</v>
      </c>
      <c r="AS138" s="520">
        <v>0</v>
      </c>
      <c r="AT138" s="520">
        <v>5</v>
      </c>
      <c r="AU138" s="520">
        <v>1</v>
      </c>
      <c r="AV138" s="520">
        <v>6</v>
      </c>
      <c r="AW138" s="520">
        <v>1</v>
      </c>
      <c r="AX138" s="527"/>
      <c r="AY138" s="517" t="s">
        <v>103</v>
      </c>
      <c r="AZ138" s="528">
        <v>417</v>
      </c>
      <c r="BA138" s="520">
        <v>5</v>
      </c>
      <c r="BB138" s="520">
        <v>3</v>
      </c>
      <c r="BC138" s="520">
        <v>0</v>
      </c>
      <c r="BD138" s="520">
        <v>0</v>
      </c>
      <c r="BE138" s="520">
        <v>1</v>
      </c>
      <c r="BF138" s="520">
        <v>1</v>
      </c>
    </row>
    <row r="139" spans="1:59" s="490" customFormat="1" ht="12.75" customHeight="1">
      <c r="A139" s="517" t="s">
        <v>104</v>
      </c>
      <c r="B139" s="503">
        <v>420</v>
      </c>
      <c r="C139" s="520">
        <v>137</v>
      </c>
      <c r="D139" s="520">
        <v>65</v>
      </c>
      <c r="E139" s="520">
        <v>99</v>
      </c>
      <c r="F139" s="520">
        <v>57</v>
      </c>
      <c r="G139" s="520">
        <v>91</v>
      </c>
      <c r="H139" s="520">
        <v>45</v>
      </c>
      <c r="I139" s="520">
        <v>90</v>
      </c>
      <c r="J139" s="520">
        <v>49</v>
      </c>
      <c r="K139" s="520">
        <v>88</v>
      </c>
      <c r="L139" s="520">
        <v>51</v>
      </c>
      <c r="M139" s="520">
        <v>505</v>
      </c>
      <c r="N139" s="520">
        <v>267</v>
      </c>
      <c r="O139" s="520">
        <v>0</v>
      </c>
      <c r="P139" s="1410"/>
      <c r="Q139" s="520">
        <v>0</v>
      </c>
      <c r="R139" s="527"/>
      <c r="S139" s="517" t="s">
        <v>104</v>
      </c>
      <c r="T139" s="503">
        <v>420</v>
      </c>
      <c r="U139" s="520">
        <v>4</v>
      </c>
      <c r="V139" s="520">
        <v>2</v>
      </c>
      <c r="W139" s="520">
        <v>8</v>
      </c>
      <c r="X139" s="520">
        <v>5</v>
      </c>
      <c r="Y139" s="520">
        <v>7</v>
      </c>
      <c r="Z139" s="520">
        <v>5</v>
      </c>
      <c r="AA139" s="520">
        <v>10</v>
      </c>
      <c r="AB139" s="520">
        <v>5</v>
      </c>
      <c r="AC139" s="520">
        <v>8</v>
      </c>
      <c r="AD139" s="520">
        <v>4</v>
      </c>
      <c r="AE139" s="520">
        <v>37</v>
      </c>
      <c r="AF139" s="520">
        <v>21</v>
      </c>
      <c r="AG139" s="520">
        <v>0</v>
      </c>
      <c r="AH139" s="1410"/>
      <c r="AI139" s="520">
        <v>0</v>
      </c>
      <c r="AJ139" s="527"/>
      <c r="AK139" s="517" t="s">
        <v>104</v>
      </c>
      <c r="AL139" s="503">
        <v>420</v>
      </c>
      <c r="AM139" s="520">
        <v>3</v>
      </c>
      <c r="AN139" s="520">
        <v>2</v>
      </c>
      <c r="AO139" s="520">
        <v>2</v>
      </c>
      <c r="AP139" s="520">
        <v>2</v>
      </c>
      <c r="AQ139" s="520">
        <v>2</v>
      </c>
      <c r="AR139" s="520">
        <v>11</v>
      </c>
      <c r="AS139" s="520">
        <v>0</v>
      </c>
      <c r="AT139" s="520">
        <v>7</v>
      </c>
      <c r="AU139" s="520">
        <v>2</v>
      </c>
      <c r="AV139" s="520">
        <v>9</v>
      </c>
      <c r="AW139" s="520">
        <v>3</v>
      </c>
      <c r="AX139" s="527"/>
      <c r="AY139" s="517" t="s">
        <v>104</v>
      </c>
      <c r="AZ139" s="528">
        <v>420</v>
      </c>
      <c r="BA139" s="520">
        <v>7</v>
      </c>
      <c r="BB139" s="520">
        <v>5</v>
      </c>
      <c r="BC139" s="520">
        <v>0</v>
      </c>
      <c r="BD139" s="520">
        <v>0</v>
      </c>
      <c r="BE139" s="520">
        <v>0</v>
      </c>
      <c r="BF139" s="520">
        <v>0</v>
      </c>
    </row>
    <row r="140" spans="1:59" s="490" customFormat="1" ht="12.75" customHeight="1">
      <c r="A140" s="517" t="s">
        <v>105</v>
      </c>
      <c r="B140" s="503">
        <v>402</v>
      </c>
      <c r="C140" s="520">
        <v>152</v>
      </c>
      <c r="D140" s="520">
        <v>76</v>
      </c>
      <c r="E140" s="520">
        <v>98</v>
      </c>
      <c r="F140" s="520">
        <v>50</v>
      </c>
      <c r="G140" s="520">
        <v>120</v>
      </c>
      <c r="H140" s="520">
        <v>58</v>
      </c>
      <c r="I140" s="520">
        <v>86</v>
      </c>
      <c r="J140" s="520">
        <v>44</v>
      </c>
      <c r="K140" s="520">
        <v>84</v>
      </c>
      <c r="L140" s="520">
        <v>42</v>
      </c>
      <c r="M140" s="520">
        <v>540</v>
      </c>
      <c r="N140" s="520">
        <v>270</v>
      </c>
      <c r="O140" s="520">
        <v>0</v>
      </c>
      <c r="P140" s="1410"/>
      <c r="Q140" s="520">
        <v>0</v>
      </c>
      <c r="R140" s="527"/>
      <c r="S140" s="517" t="s">
        <v>105</v>
      </c>
      <c r="T140" s="503">
        <v>402</v>
      </c>
      <c r="U140" s="520">
        <v>4</v>
      </c>
      <c r="V140" s="520">
        <v>1</v>
      </c>
      <c r="W140" s="520">
        <v>8</v>
      </c>
      <c r="X140" s="520">
        <v>1</v>
      </c>
      <c r="Y140" s="520">
        <v>18</v>
      </c>
      <c r="Z140" s="520">
        <v>4</v>
      </c>
      <c r="AA140" s="520">
        <v>12</v>
      </c>
      <c r="AB140" s="520">
        <v>6</v>
      </c>
      <c r="AC140" s="520">
        <v>19</v>
      </c>
      <c r="AD140" s="520">
        <v>6</v>
      </c>
      <c r="AE140" s="520">
        <v>61</v>
      </c>
      <c r="AF140" s="520">
        <v>18</v>
      </c>
      <c r="AG140" s="520">
        <v>0</v>
      </c>
      <c r="AH140" s="1410"/>
      <c r="AI140" s="520">
        <v>0</v>
      </c>
      <c r="AJ140" s="527"/>
      <c r="AK140" s="517" t="s">
        <v>105</v>
      </c>
      <c r="AL140" s="503">
        <v>402</v>
      </c>
      <c r="AM140" s="520">
        <v>4</v>
      </c>
      <c r="AN140" s="520">
        <v>4</v>
      </c>
      <c r="AO140" s="520">
        <v>4</v>
      </c>
      <c r="AP140" s="520">
        <v>4</v>
      </c>
      <c r="AQ140" s="520">
        <v>3</v>
      </c>
      <c r="AR140" s="520">
        <v>19</v>
      </c>
      <c r="AS140" s="520">
        <v>0</v>
      </c>
      <c r="AT140" s="520">
        <v>11</v>
      </c>
      <c r="AU140" s="520">
        <v>4</v>
      </c>
      <c r="AV140" s="520">
        <v>15</v>
      </c>
      <c r="AW140" s="520">
        <v>3</v>
      </c>
      <c r="AX140" s="527"/>
      <c r="AY140" s="517" t="s">
        <v>105</v>
      </c>
      <c r="AZ140" s="528">
        <v>402</v>
      </c>
      <c r="BA140" s="520">
        <v>13</v>
      </c>
      <c r="BB140" s="520">
        <v>6</v>
      </c>
      <c r="BC140" s="520">
        <v>0</v>
      </c>
      <c r="BD140" s="520">
        <v>0</v>
      </c>
      <c r="BE140" s="520">
        <v>3</v>
      </c>
      <c r="BF140" s="520">
        <v>2</v>
      </c>
    </row>
    <row r="141" spans="1:59" s="490" customFormat="1" ht="12.75" customHeight="1">
      <c r="A141" s="517" t="s">
        <v>106</v>
      </c>
      <c r="B141" s="503">
        <v>421</v>
      </c>
      <c r="C141" s="520">
        <v>520</v>
      </c>
      <c r="D141" s="520">
        <v>261</v>
      </c>
      <c r="E141" s="520">
        <v>377</v>
      </c>
      <c r="F141" s="520">
        <v>189</v>
      </c>
      <c r="G141" s="520">
        <v>310</v>
      </c>
      <c r="H141" s="520">
        <v>168</v>
      </c>
      <c r="I141" s="520">
        <v>229</v>
      </c>
      <c r="J141" s="520">
        <v>114</v>
      </c>
      <c r="K141" s="520">
        <v>152</v>
      </c>
      <c r="L141" s="520">
        <v>82</v>
      </c>
      <c r="M141" s="520">
        <v>1588</v>
      </c>
      <c r="N141" s="520">
        <v>814</v>
      </c>
      <c r="O141" s="520">
        <v>0</v>
      </c>
      <c r="P141" s="1410"/>
      <c r="Q141" s="520">
        <v>0</v>
      </c>
      <c r="R141" s="527"/>
      <c r="S141" s="517" t="s">
        <v>106</v>
      </c>
      <c r="T141" s="503">
        <v>421</v>
      </c>
      <c r="U141" s="520">
        <v>51</v>
      </c>
      <c r="V141" s="520">
        <v>23</v>
      </c>
      <c r="W141" s="520">
        <v>27</v>
      </c>
      <c r="X141" s="520">
        <v>16</v>
      </c>
      <c r="Y141" s="520">
        <v>36</v>
      </c>
      <c r="Z141" s="520">
        <v>14</v>
      </c>
      <c r="AA141" s="520">
        <v>19</v>
      </c>
      <c r="AB141" s="520">
        <v>8</v>
      </c>
      <c r="AC141" s="520">
        <v>12</v>
      </c>
      <c r="AD141" s="520">
        <v>7</v>
      </c>
      <c r="AE141" s="520">
        <v>145</v>
      </c>
      <c r="AF141" s="520">
        <v>68</v>
      </c>
      <c r="AG141" s="520">
        <v>0</v>
      </c>
      <c r="AH141" s="1410"/>
      <c r="AI141" s="520">
        <v>0</v>
      </c>
      <c r="AJ141" s="527"/>
      <c r="AK141" s="517" t="s">
        <v>106</v>
      </c>
      <c r="AL141" s="503">
        <v>421</v>
      </c>
      <c r="AM141" s="520">
        <v>14</v>
      </c>
      <c r="AN141" s="520">
        <v>14</v>
      </c>
      <c r="AO141" s="520">
        <v>14</v>
      </c>
      <c r="AP141" s="520">
        <v>12</v>
      </c>
      <c r="AQ141" s="520">
        <v>8</v>
      </c>
      <c r="AR141" s="520">
        <v>62</v>
      </c>
      <c r="AS141" s="520">
        <v>0</v>
      </c>
      <c r="AT141" s="520">
        <v>32</v>
      </c>
      <c r="AU141" s="520">
        <v>1</v>
      </c>
      <c r="AV141" s="520">
        <v>33</v>
      </c>
      <c r="AW141" s="520">
        <v>13</v>
      </c>
      <c r="AX141" s="527"/>
      <c r="AY141" s="517" t="s">
        <v>106</v>
      </c>
      <c r="AZ141" s="528">
        <v>421</v>
      </c>
      <c r="BA141" s="520">
        <v>46</v>
      </c>
      <c r="BB141" s="520">
        <v>22</v>
      </c>
      <c r="BC141" s="520">
        <v>0</v>
      </c>
      <c r="BD141" s="520">
        <v>0</v>
      </c>
      <c r="BE141" s="520">
        <v>0</v>
      </c>
      <c r="BF141" s="520">
        <v>5</v>
      </c>
    </row>
    <row r="142" spans="1:59" s="490" customFormat="1" ht="12.75" customHeight="1">
      <c r="A142" s="532" t="s">
        <v>107</v>
      </c>
      <c r="B142" s="505">
        <v>422</v>
      </c>
      <c r="C142" s="533">
        <v>66</v>
      </c>
      <c r="D142" s="533">
        <v>37</v>
      </c>
      <c r="E142" s="533">
        <v>60</v>
      </c>
      <c r="F142" s="533">
        <v>23</v>
      </c>
      <c r="G142" s="533">
        <v>58</v>
      </c>
      <c r="H142" s="533">
        <v>28</v>
      </c>
      <c r="I142" s="533">
        <v>28</v>
      </c>
      <c r="J142" s="533">
        <v>12</v>
      </c>
      <c r="K142" s="533">
        <v>33</v>
      </c>
      <c r="L142" s="533">
        <v>17</v>
      </c>
      <c r="M142" s="533">
        <v>245</v>
      </c>
      <c r="N142" s="533">
        <v>117</v>
      </c>
      <c r="O142" s="533">
        <v>0</v>
      </c>
      <c r="P142" s="1411"/>
      <c r="Q142" s="533">
        <v>0</v>
      </c>
      <c r="R142" s="527"/>
      <c r="S142" s="532" t="s">
        <v>107</v>
      </c>
      <c r="T142" s="505">
        <v>422</v>
      </c>
      <c r="U142" s="533">
        <v>7</v>
      </c>
      <c r="V142" s="533">
        <v>2</v>
      </c>
      <c r="W142" s="533">
        <v>5</v>
      </c>
      <c r="X142" s="533">
        <v>2</v>
      </c>
      <c r="Y142" s="533">
        <v>13</v>
      </c>
      <c r="Z142" s="533">
        <v>5</v>
      </c>
      <c r="AA142" s="533">
        <v>5</v>
      </c>
      <c r="AB142" s="533">
        <v>3</v>
      </c>
      <c r="AC142" s="533">
        <v>6</v>
      </c>
      <c r="AD142" s="533">
        <v>5</v>
      </c>
      <c r="AE142" s="533">
        <v>36</v>
      </c>
      <c r="AF142" s="533">
        <v>17</v>
      </c>
      <c r="AG142" s="533">
        <v>0</v>
      </c>
      <c r="AH142" s="1411"/>
      <c r="AI142" s="533">
        <v>0</v>
      </c>
      <c r="AJ142" s="527"/>
      <c r="AK142" s="532" t="s">
        <v>107</v>
      </c>
      <c r="AL142" s="505">
        <v>422</v>
      </c>
      <c r="AM142" s="533">
        <v>2</v>
      </c>
      <c r="AN142" s="533">
        <v>2</v>
      </c>
      <c r="AO142" s="533">
        <v>2</v>
      </c>
      <c r="AP142" s="533">
        <v>2</v>
      </c>
      <c r="AQ142" s="533">
        <v>2</v>
      </c>
      <c r="AR142" s="533">
        <v>10</v>
      </c>
      <c r="AS142" s="533">
        <v>0</v>
      </c>
      <c r="AT142" s="533">
        <v>7</v>
      </c>
      <c r="AU142" s="533">
        <v>0</v>
      </c>
      <c r="AV142" s="533">
        <v>7</v>
      </c>
      <c r="AW142" s="533">
        <v>2</v>
      </c>
      <c r="AX142" s="527"/>
      <c r="AY142" s="532" t="s">
        <v>107</v>
      </c>
      <c r="AZ142" s="534">
        <v>422</v>
      </c>
      <c r="BA142" s="533">
        <v>7</v>
      </c>
      <c r="BB142" s="533">
        <v>5</v>
      </c>
      <c r="BC142" s="533">
        <v>0</v>
      </c>
      <c r="BD142" s="533">
        <v>0</v>
      </c>
      <c r="BE142" s="533">
        <v>1</v>
      </c>
      <c r="BF142" s="533">
        <v>0</v>
      </c>
    </row>
    <row r="143" spans="1:59" s="524" customFormat="1" ht="14.25" customHeight="1">
      <c r="A143" s="560" t="s">
        <v>629</v>
      </c>
      <c r="B143" s="560"/>
      <c r="C143" s="560"/>
      <c r="D143" s="560"/>
      <c r="E143" s="560"/>
      <c r="F143" s="560"/>
      <c r="G143" s="560"/>
      <c r="H143" s="560"/>
      <c r="I143" s="560"/>
      <c r="J143" s="560"/>
      <c r="K143" s="560"/>
      <c r="L143" s="560"/>
      <c r="M143" s="560"/>
      <c r="N143" s="560"/>
      <c r="O143" s="560"/>
      <c r="P143" s="560"/>
      <c r="Q143" s="560"/>
      <c r="R143" s="530"/>
      <c r="S143" s="560" t="s">
        <v>634</v>
      </c>
      <c r="T143" s="560"/>
      <c r="U143" s="560"/>
      <c r="V143" s="560"/>
      <c r="W143" s="560"/>
      <c r="X143" s="560"/>
      <c r="Y143" s="560"/>
      <c r="Z143" s="560"/>
      <c r="AA143" s="560"/>
      <c r="AB143" s="560"/>
      <c r="AC143" s="560"/>
      <c r="AD143" s="560"/>
      <c r="AE143" s="560"/>
      <c r="AF143" s="560"/>
      <c r="AG143" s="562"/>
      <c r="AH143" s="562"/>
      <c r="AI143" s="562"/>
      <c r="AJ143" s="530"/>
      <c r="AK143" s="560" t="s">
        <v>752</v>
      </c>
      <c r="AL143" s="560"/>
      <c r="AM143" s="560"/>
      <c r="AN143" s="560"/>
      <c r="AO143" s="560"/>
      <c r="AP143" s="560"/>
      <c r="AQ143" s="560"/>
      <c r="AR143" s="560"/>
      <c r="AS143" s="560"/>
      <c r="AT143" s="560"/>
      <c r="AU143" s="560"/>
      <c r="AV143" s="560"/>
      <c r="AW143" s="560"/>
      <c r="AX143" s="568"/>
      <c r="AY143" s="560" t="s">
        <v>639</v>
      </c>
      <c r="AZ143" s="560"/>
      <c r="BA143" s="560"/>
      <c r="BB143" s="560"/>
      <c r="BC143" s="560"/>
      <c r="BD143" s="560"/>
      <c r="BE143" s="560"/>
      <c r="BF143" s="560"/>
    </row>
    <row r="144" spans="1:59" s="557" customFormat="1" ht="13.5" customHeight="1">
      <c r="A144" s="549" t="s">
        <v>227</v>
      </c>
      <c r="B144" s="556"/>
      <c r="C144" s="556"/>
      <c r="D144" s="556"/>
      <c r="E144" s="556"/>
      <c r="F144" s="556"/>
      <c r="G144" s="556"/>
      <c r="H144" s="556"/>
      <c r="I144" s="556"/>
      <c r="J144" s="556"/>
      <c r="K144" s="556"/>
      <c r="L144" s="556"/>
      <c r="M144" s="556"/>
      <c r="N144" s="556"/>
      <c r="O144" s="556"/>
      <c r="P144" s="556"/>
      <c r="Q144" s="556"/>
      <c r="S144" s="549" t="s">
        <v>227</v>
      </c>
      <c r="T144" s="559"/>
      <c r="U144" s="559"/>
      <c r="V144" s="559"/>
      <c r="W144" s="559"/>
      <c r="X144" s="559"/>
      <c r="Y144" s="559"/>
      <c r="Z144" s="559"/>
      <c r="AA144" s="559"/>
      <c r="AB144" s="559"/>
      <c r="AC144" s="559"/>
      <c r="AD144" s="559"/>
      <c r="AE144" s="559"/>
      <c r="AF144" s="559"/>
      <c r="AG144" s="566"/>
      <c r="AH144" s="566"/>
      <c r="AI144" s="566"/>
      <c r="AK144" s="549" t="s">
        <v>227</v>
      </c>
      <c r="AL144" s="559"/>
      <c r="AM144" s="559"/>
      <c r="AN144" s="559"/>
      <c r="AO144" s="559"/>
      <c r="AP144" s="559"/>
      <c r="AQ144" s="559"/>
      <c r="AR144" s="559"/>
      <c r="AS144" s="559"/>
      <c r="AT144" s="559"/>
      <c r="AU144" s="559"/>
      <c r="AV144" s="559"/>
      <c r="AW144" s="559"/>
      <c r="AX144" s="558"/>
      <c r="AY144" s="549" t="s">
        <v>227</v>
      </c>
      <c r="AZ144" s="566"/>
      <c r="BA144" s="556"/>
      <c r="BB144" s="556"/>
      <c r="BC144" s="556"/>
      <c r="BD144" s="556"/>
      <c r="BE144" s="556"/>
      <c r="BF144" s="556"/>
      <c r="BG144" s="567"/>
    </row>
    <row r="145" spans="1:59" ht="9.75" customHeight="1"/>
    <row r="146" spans="1:59" s="997" customFormat="1" ht="19.5" customHeight="1">
      <c r="A146" s="1520" t="s">
        <v>6</v>
      </c>
      <c r="B146" s="1631" t="s">
        <v>7</v>
      </c>
      <c r="C146" s="1514" t="s">
        <v>0</v>
      </c>
      <c r="D146" s="1634"/>
      <c r="E146" s="1514" t="s">
        <v>1</v>
      </c>
      <c r="F146" s="1634"/>
      <c r="G146" s="1514" t="s">
        <v>2</v>
      </c>
      <c r="H146" s="1634"/>
      <c r="I146" s="1506" t="s">
        <v>3</v>
      </c>
      <c r="J146" s="1507"/>
      <c r="K146" s="1506" t="s">
        <v>4</v>
      </c>
      <c r="L146" s="1507"/>
      <c r="M146" s="1532" t="s">
        <v>781</v>
      </c>
      <c r="N146" s="1533"/>
      <c r="O146" s="1543" t="s">
        <v>778</v>
      </c>
      <c r="P146" s="1544"/>
      <c r="Q146" s="1545"/>
      <c r="S146" s="1520" t="s">
        <v>6</v>
      </c>
      <c r="T146" s="1536" t="s">
        <v>7</v>
      </c>
      <c r="U146" s="1506" t="s">
        <v>0</v>
      </c>
      <c r="V146" s="1507"/>
      <c r="W146" s="1506" t="s">
        <v>1</v>
      </c>
      <c r="X146" s="1507"/>
      <c r="Y146" s="1506" t="s">
        <v>2</v>
      </c>
      <c r="Z146" s="1507"/>
      <c r="AA146" s="1506" t="s">
        <v>3</v>
      </c>
      <c r="AB146" s="1507"/>
      <c r="AC146" s="1506" t="s">
        <v>4</v>
      </c>
      <c r="AD146" s="1507"/>
      <c r="AE146" s="1532" t="s">
        <v>781</v>
      </c>
      <c r="AF146" s="1533"/>
      <c r="AG146" s="1543" t="s">
        <v>778</v>
      </c>
      <c r="AH146" s="1544"/>
      <c r="AI146" s="1545"/>
      <c r="AK146" s="1520" t="s">
        <v>6</v>
      </c>
      <c r="AL146" s="1631" t="s">
        <v>7</v>
      </c>
      <c r="AM146" s="998" t="s">
        <v>412</v>
      </c>
      <c r="AN146" s="999"/>
      <c r="AO146" s="999"/>
      <c r="AP146" s="999"/>
      <c r="AQ146" s="999"/>
      <c r="AR146" s="1000"/>
      <c r="AS146" s="1001"/>
      <c r="AT146" s="1001" t="s">
        <v>141</v>
      </c>
      <c r="AU146" s="1001"/>
      <c r="AV146" s="1002"/>
      <c r="AW146" s="1649" t="s">
        <v>153</v>
      </c>
      <c r="AY146" s="1651" t="s">
        <v>6</v>
      </c>
      <c r="AZ146" s="1631" t="s">
        <v>7</v>
      </c>
      <c r="BA146" s="1647" t="s">
        <v>166</v>
      </c>
      <c r="BB146" s="1652"/>
      <c r="BC146" s="1652"/>
      <c r="BD146" s="1648"/>
      <c r="BE146" s="1647" t="s">
        <v>167</v>
      </c>
      <c r="BF146" s="1648"/>
    </row>
    <row r="147" spans="1:59" s="997" customFormat="1" ht="20.399999999999999">
      <c r="A147" s="1521"/>
      <c r="B147" s="1632"/>
      <c r="C147" s="463" t="s">
        <v>395</v>
      </c>
      <c r="D147" s="463" t="s">
        <v>396</v>
      </c>
      <c r="E147" s="463" t="s">
        <v>395</v>
      </c>
      <c r="F147" s="463" t="s">
        <v>396</v>
      </c>
      <c r="G147" s="463" t="s">
        <v>395</v>
      </c>
      <c r="H147" s="463" t="s">
        <v>396</v>
      </c>
      <c r="I147" s="463" t="s">
        <v>395</v>
      </c>
      <c r="J147" s="463" t="s">
        <v>396</v>
      </c>
      <c r="K147" s="463" t="s">
        <v>395</v>
      </c>
      <c r="L147" s="463" t="s">
        <v>396</v>
      </c>
      <c r="M147" s="463" t="s">
        <v>395</v>
      </c>
      <c r="N147" s="463" t="s">
        <v>396</v>
      </c>
      <c r="O147" s="463" t="s">
        <v>395</v>
      </c>
      <c r="P147" s="1394"/>
      <c r="Q147" s="463" t="s">
        <v>396</v>
      </c>
      <c r="S147" s="1521"/>
      <c r="T147" s="1537"/>
      <c r="U147" s="463" t="s">
        <v>395</v>
      </c>
      <c r="V147" s="463" t="s">
        <v>396</v>
      </c>
      <c r="W147" s="463" t="s">
        <v>395</v>
      </c>
      <c r="X147" s="463" t="s">
        <v>396</v>
      </c>
      <c r="Y147" s="463" t="s">
        <v>395</v>
      </c>
      <c r="Z147" s="463" t="s">
        <v>396</v>
      </c>
      <c r="AA147" s="463" t="s">
        <v>395</v>
      </c>
      <c r="AB147" s="463" t="s">
        <v>396</v>
      </c>
      <c r="AC147" s="463" t="s">
        <v>395</v>
      </c>
      <c r="AD147" s="463" t="s">
        <v>396</v>
      </c>
      <c r="AE147" s="463" t="s">
        <v>395</v>
      </c>
      <c r="AF147" s="463" t="s">
        <v>396</v>
      </c>
      <c r="AG147" s="463" t="s">
        <v>395</v>
      </c>
      <c r="AH147" s="1394"/>
      <c r="AI147" s="463" t="s">
        <v>396</v>
      </c>
      <c r="AK147" s="1521"/>
      <c r="AL147" s="1632"/>
      <c r="AM147" s="463" t="s">
        <v>0</v>
      </c>
      <c r="AN147" s="463" t="s">
        <v>1</v>
      </c>
      <c r="AO147" s="463" t="s">
        <v>2</v>
      </c>
      <c r="AP147" s="463" t="s">
        <v>3</v>
      </c>
      <c r="AQ147" s="463" t="s">
        <v>4</v>
      </c>
      <c r="AR147" s="996" t="s">
        <v>779</v>
      </c>
      <c r="AS147" s="996" t="s">
        <v>265</v>
      </c>
      <c r="AT147" s="463" t="s">
        <v>736</v>
      </c>
      <c r="AU147" s="463" t="s">
        <v>156</v>
      </c>
      <c r="AV147" s="463" t="s">
        <v>142</v>
      </c>
      <c r="AW147" s="1650"/>
      <c r="AY147" s="1615"/>
      <c r="AZ147" s="1632"/>
      <c r="BA147" s="521" t="s">
        <v>413</v>
      </c>
      <c r="BB147" s="521" t="s">
        <v>151</v>
      </c>
      <c r="BC147" s="521" t="s">
        <v>777</v>
      </c>
      <c r="BD147" s="521" t="s">
        <v>151</v>
      </c>
      <c r="BE147" s="521" t="s">
        <v>735</v>
      </c>
      <c r="BF147" s="521" t="s">
        <v>145</v>
      </c>
    </row>
    <row r="148" spans="1:59" s="490" customFormat="1" ht="12.9" customHeight="1">
      <c r="A148" s="529" t="s">
        <v>108</v>
      </c>
      <c r="B148" s="503"/>
      <c r="C148" s="520"/>
      <c r="D148" s="520"/>
      <c r="E148" s="520"/>
      <c r="F148" s="520"/>
      <c r="G148" s="520"/>
      <c r="H148" s="520"/>
      <c r="I148" s="520"/>
      <c r="J148" s="520"/>
      <c r="K148" s="520"/>
      <c r="L148" s="520"/>
      <c r="M148" s="520"/>
      <c r="N148" s="520"/>
      <c r="O148" s="520"/>
      <c r="P148" s="1410"/>
      <c r="Q148" s="520"/>
      <c r="R148" s="527"/>
      <c r="S148" s="529" t="s">
        <v>108</v>
      </c>
      <c r="T148" s="503"/>
      <c r="U148" s="520"/>
      <c r="V148" s="520"/>
      <c r="W148" s="520"/>
      <c r="X148" s="520"/>
      <c r="Y148" s="520"/>
      <c r="Z148" s="520"/>
      <c r="AA148" s="520"/>
      <c r="AB148" s="520"/>
      <c r="AC148" s="520"/>
      <c r="AD148" s="520"/>
      <c r="AE148" s="520"/>
      <c r="AF148" s="520"/>
      <c r="AG148" s="520"/>
      <c r="AH148" s="1410"/>
      <c r="AI148" s="520"/>
      <c r="AJ148" s="527"/>
      <c r="AK148" s="529" t="s">
        <v>108</v>
      </c>
      <c r="AL148" s="503"/>
      <c r="AM148" s="520"/>
      <c r="AN148" s="520"/>
      <c r="AO148" s="520"/>
      <c r="AP148" s="520"/>
      <c r="AQ148" s="520"/>
      <c r="AR148" s="520"/>
      <c r="AS148" s="520"/>
      <c r="AT148" s="520"/>
      <c r="AU148" s="520"/>
      <c r="AV148" s="520"/>
      <c r="AW148" s="520"/>
      <c r="AX148" s="527"/>
      <c r="AY148" s="529" t="s">
        <v>108</v>
      </c>
      <c r="AZ148" s="528"/>
      <c r="BA148" s="520"/>
      <c r="BB148" s="520"/>
      <c r="BC148" s="520"/>
      <c r="BD148" s="520"/>
      <c r="BE148" s="520"/>
      <c r="BF148" s="520"/>
    </row>
    <row r="149" spans="1:59" s="490" customFormat="1" ht="12.9" customHeight="1">
      <c r="A149" s="517" t="s">
        <v>109</v>
      </c>
      <c r="B149" s="503">
        <v>510</v>
      </c>
      <c r="C149" s="520">
        <v>811</v>
      </c>
      <c r="D149" s="520">
        <v>406</v>
      </c>
      <c r="E149" s="520">
        <v>595</v>
      </c>
      <c r="F149" s="520">
        <v>286</v>
      </c>
      <c r="G149" s="520">
        <v>520</v>
      </c>
      <c r="H149" s="520">
        <v>273</v>
      </c>
      <c r="I149" s="520">
        <v>420</v>
      </c>
      <c r="J149" s="520">
        <v>217</v>
      </c>
      <c r="K149" s="520">
        <v>255</v>
      </c>
      <c r="L149" s="520">
        <v>132</v>
      </c>
      <c r="M149" s="520">
        <v>2601</v>
      </c>
      <c r="N149" s="520">
        <v>1314</v>
      </c>
      <c r="O149" s="520">
        <v>0</v>
      </c>
      <c r="P149" s="1410"/>
      <c r="Q149" s="520">
        <v>0</v>
      </c>
      <c r="R149" s="527"/>
      <c r="S149" s="517" t="s">
        <v>109</v>
      </c>
      <c r="T149" s="503">
        <v>510</v>
      </c>
      <c r="U149" s="520">
        <v>31</v>
      </c>
      <c r="V149" s="520">
        <v>13</v>
      </c>
      <c r="W149" s="520">
        <v>74</v>
      </c>
      <c r="X149" s="520">
        <v>31</v>
      </c>
      <c r="Y149" s="520">
        <v>96</v>
      </c>
      <c r="Z149" s="520">
        <v>49</v>
      </c>
      <c r="AA149" s="520">
        <v>49</v>
      </c>
      <c r="AB149" s="520">
        <v>29</v>
      </c>
      <c r="AC149" s="520">
        <v>20</v>
      </c>
      <c r="AD149" s="520">
        <v>11</v>
      </c>
      <c r="AE149" s="520">
        <v>270</v>
      </c>
      <c r="AF149" s="520">
        <v>133</v>
      </c>
      <c r="AG149" s="520">
        <v>0</v>
      </c>
      <c r="AH149" s="1410"/>
      <c r="AI149" s="520">
        <v>0</v>
      </c>
      <c r="AJ149" s="527"/>
      <c r="AK149" s="517" t="s">
        <v>109</v>
      </c>
      <c r="AL149" s="503">
        <v>510</v>
      </c>
      <c r="AM149" s="520">
        <v>20</v>
      </c>
      <c r="AN149" s="520">
        <v>19</v>
      </c>
      <c r="AO149" s="520">
        <v>17</v>
      </c>
      <c r="AP149" s="520">
        <v>16</v>
      </c>
      <c r="AQ149" s="520">
        <v>14</v>
      </c>
      <c r="AR149" s="520">
        <v>86</v>
      </c>
      <c r="AS149" s="520">
        <v>0</v>
      </c>
      <c r="AT149" s="520">
        <v>41</v>
      </c>
      <c r="AU149" s="520">
        <v>11</v>
      </c>
      <c r="AV149" s="520">
        <v>52</v>
      </c>
      <c r="AW149" s="520">
        <v>18</v>
      </c>
      <c r="AX149" s="527"/>
      <c r="AY149" s="517" t="s">
        <v>109</v>
      </c>
      <c r="AZ149" s="528">
        <v>510</v>
      </c>
      <c r="BA149" s="520">
        <v>52</v>
      </c>
      <c r="BB149" s="520">
        <v>21</v>
      </c>
      <c r="BC149" s="520">
        <v>0</v>
      </c>
      <c r="BD149" s="520">
        <v>0</v>
      </c>
      <c r="BE149" s="520">
        <v>4</v>
      </c>
      <c r="BF149" s="520">
        <v>4</v>
      </c>
      <c r="BG149" s="490">
        <f>BB149/BA149</f>
        <v>0.40384615384615385</v>
      </c>
    </row>
    <row r="150" spans="1:59" s="490" customFormat="1" ht="12.9" customHeight="1">
      <c r="A150" s="517" t="s">
        <v>110</v>
      </c>
      <c r="B150" s="503">
        <v>509</v>
      </c>
      <c r="C150" s="520">
        <v>578</v>
      </c>
      <c r="D150" s="520">
        <v>306</v>
      </c>
      <c r="E150" s="520">
        <v>436</v>
      </c>
      <c r="F150" s="520">
        <v>236</v>
      </c>
      <c r="G150" s="520">
        <v>443</v>
      </c>
      <c r="H150" s="520">
        <v>225</v>
      </c>
      <c r="I150" s="520">
        <v>359</v>
      </c>
      <c r="J150" s="520">
        <v>206</v>
      </c>
      <c r="K150" s="520">
        <v>274</v>
      </c>
      <c r="L150" s="520">
        <v>136</v>
      </c>
      <c r="M150" s="520">
        <v>2090</v>
      </c>
      <c r="N150" s="520">
        <v>1109</v>
      </c>
      <c r="O150" s="520">
        <v>0</v>
      </c>
      <c r="P150" s="1410"/>
      <c r="Q150" s="520">
        <v>0</v>
      </c>
      <c r="R150" s="527"/>
      <c r="S150" s="517" t="s">
        <v>110</v>
      </c>
      <c r="T150" s="503">
        <v>509</v>
      </c>
      <c r="U150" s="520">
        <v>93</v>
      </c>
      <c r="V150" s="520">
        <v>41</v>
      </c>
      <c r="W150" s="520">
        <v>52</v>
      </c>
      <c r="X150" s="520">
        <v>26</v>
      </c>
      <c r="Y150" s="520">
        <v>45</v>
      </c>
      <c r="Z150" s="520">
        <v>22</v>
      </c>
      <c r="AA150" s="520">
        <v>48</v>
      </c>
      <c r="AB150" s="520">
        <v>25</v>
      </c>
      <c r="AC150" s="520">
        <v>15</v>
      </c>
      <c r="AD150" s="520">
        <v>8</v>
      </c>
      <c r="AE150" s="520">
        <v>253</v>
      </c>
      <c r="AF150" s="520">
        <v>122</v>
      </c>
      <c r="AG150" s="520">
        <v>0</v>
      </c>
      <c r="AH150" s="1410"/>
      <c r="AI150" s="520">
        <v>0</v>
      </c>
      <c r="AJ150" s="527"/>
      <c r="AK150" s="517" t="s">
        <v>110</v>
      </c>
      <c r="AL150" s="503">
        <v>509</v>
      </c>
      <c r="AM150" s="520">
        <v>14</v>
      </c>
      <c r="AN150" s="520">
        <v>13</v>
      </c>
      <c r="AO150" s="520">
        <v>15</v>
      </c>
      <c r="AP150" s="520">
        <v>12</v>
      </c>
      <c r="AQ150" s="520">
        <v>11</v>
      </c>
      <c r="AR150" s="520">
        <v>65</v>
      </c>
      <c r="AS150" s="520">
        <v>0</v>
      </c>
      <c r="AT150" s="520">
        <v>44</v>
      </c>
      <c r="AU150" s="520">
        <v>6</v>
      </c>
      <c r="AV150" s="520">
        <v>50</v>
      </c>
      <c r="AW150" s="520">
        <v>11</v>
      </c>
      <c r="AX150" s="527"/>
      <c r="AY150" s="517" t="s">
        <v>110</v>
      </c>
      <c r="AZ150" s="528">
        <v>509</v>
      </c>
      <c r="BA150" s="520">
        <v>51</v>
      </c>
      <c r="BB150" s="520">
        <v>31</v>
      </c>
      <c r="BC150" s="520">
        <v>0</v>
      </c>
      <c r="BD150" s="520">
        <v>0</v>
      </c>
      <c r="BE150" s="520">
        <v>1</v>
      </c>
      <c r="BF150" s="520">
        <v>9</v>
      </c>
      <c r="BG150" s="490">
        <f t="shared" ref="BG150:BG153" si="6">BB150/BA150</f>
        <v>0.60784313725490191</v>
      </c>
    </row>
    <row r="151" spans="1:59" s="490" customFormat="1" ht="12.9" customHeight="1">
      <c r="A151" s="517" t="s">
        <v>111</v>
      </c>
      <c r="B151" s="503">
        <v>502</v>
      </c>
      <c r="C151" s="520">
        <v>97</v>
      </c>
      <c r="D151" s="520">
        <v>55</v>
      </c>
      <c r="E151" s="520">
        <v>68</v>
      </c>
      <c r="F151" s="520">
        <v>31</v>
      </c>
      <c r="G151" s="520">
        <v>72</v>
      </c>
      <c r="H151" s="520">
        <v>41</v>
      </c>
      <c r="I151" s="520">
        <v>47</v>
      </c>
      <c r="J151" s="520">
        <v>24</v>
      </c>
      <c r="K151" s="520">
        <v>42</v>
      </c>
      <c r="L151" s="520">
        <v>17</v>
      </c>
      <c r="M151" s="520">
        <v>326</v>
      </c>
      <c r="N151" s="520">
        <v>168</v>
      </c>
      <c r="O151" s="520">
        <v>0</v>
      </c>
      <c r="P151" s="1410"/>
      <c r="Q151" s="520">
        <v>0</v>
      </c>
      <c r="R151" s="527"/>
      <c r="S151" s="517" t="s">
        <v>111</v>
      </c>
      <c r="T151" s="503">
        <v>502</v>
      </c>
      <c r="U151" s="520">
        <v>2</v>
      </c>
      <c r="V151" s="520">
        <v>1</v>
      </c>
      <c r="W151" s="520">
        <v>7</v>
      </c>
      <c r="X151" s="520">
        <v>5</v>
      </c>
      <c r="Y151" s="520">
        <v>6</v>
      </c>
      <c r="Z151" s="520">
        <v>4</v>
      </c>
      <c r="AA151" s="520">
        <v>0</v>
      </c>
      <c r="AB151" s="520">
        <v>0</v>
      </c>
      <c r="AC151" s="520">
        <v>0</v>
      </c>
      <c r="AD151" s="520">
        <v>0</v>
      </c>
      <c r="AE151" s="520">
        <v>15</v>
      </c>
      <c r="AF151" s="520">
        <v>10</v>
      </c>
      <c r="AG151" s="520">
        <v>0</v>
      </c>
      <c r="AH151" s="1410"/>
      <c r="AI151" s="520">
        <v>0</v>
      </c>
      <c r="AJ151" s="527"/>
      <c r="AK151" s="517" t="s">
        <v>111</v>
      </c>
      <c r="AL151" s="503">
        <v>502</v>
      </c>
      <c r="AM151" s="520">
        <v>3</v>
      </c>
      <c r="AN151" s="520">
        <v>3</v>
      </c>
      <c r="AO151" s="520">
        <v>3</v>
      </c>
      <c r="AP151" s="520">
        <v>2</v>
      </c>
      <c r="AQ151" s="520">
        <v>2</v>
      </c>
      <c r="AR151" s="520">
        <v>13</v>
      </c>
      <c r="AS151" s="520">
        <v>0</v>
      </c>
      <c r="AT151" s="520">
        <v>10</v>
      </c>
      <c r="AU151" s="520">
        <v>0</v>
      </c>
      <c r="AV151" s="520">
        <v>10</v>
      </c>
      <c r="AW151" s="520">
        <v>4</v>
      </c>
      <c r="AX151" s="527"/>
      <c r="AY151" s="517" t="s">
        <v>111</v>
      </c>
      <c r="AZ151" s="528">
        <v>502</v>
      </c>
      <c r="BA151" s="520">
        <v>10</v>
      </c>
      <c r="BB151" s="520">
        <v>6</v>
      </c>
      <c r="BC151" s="520">
        <v>0</v>
      </c>
      <c r="BD151" s="520">
        <v>0</v>
      </c>
      <c r="BE151" s="520">
        <v>0</v>
      </c>
      <c r="BF151" s="520">
        <v>2</v>
      </c>
      <c r="BG151" s="490">
        <f t="shared" si="6"/>
        <v>0.6</v>
      </c>
    </row>
    <row r="152" spans="1:59" s="490" customFormat="1" ht="12.9" customHeight="1">
      <c r="A152" s="517" t="s">
        <v>112</v>
      </c>
      <c r="B152" s="503">
        <v>511</v>
      </c>
      <c r="C152" s="520">
        <v>882</v>
      </c>
      <c r="D152" s="520">
        <v>464</v>
      </c>
      <c r="E152" s="520">
        <v>591</v>
      </c>
      <c r="F152" s="520">
        <v>272</v>
      </c>
      <c r="G152" s="520">
        <v>484</v>
      </c>
      <c r="H152" s="520">
        <v>244</v>
      </c>
      <c r="I152" s="520">
        <v>420</v>
      </c>
      <c r="J152" s="520">
        <v>204</v>
      </c>
      <c r="K152" s="520">
        <v>332</v>
      </c>
      <c r="L152" s="520">
        <v>181</v>
      </c>
      <c r="M152" s="520">
        <v>2709</v>
      </c>
      <c r="N152" s="520">
        <v>1365</v>
      </c>
      <c r="O152" s="520">
        <v>0</v>
      </c>
      <c r="P152" s="1410"/>
      <c r="Q152" s="520">
        <v>0</v>
      </c>
      <c r="R152" s="527"/>
      <c r="S152" s="517" t="s">
        <v>112</v>
      </c>
      <c r="T152" s="503">
        <v>511</v>
      </c>
      <c r="U152" s="520">
        <v>94</v>
      </c>
      <c r="V152" s="520">
        <v>48</v>
      </c>
      <c r="W152" s="520">
        <v>71</v>
      </c>
      <c r="X152" s="520">
        <v>22</v>
      </c>
      <c r="Y152" s="520">
        <v>66</v>
      </c>
      <c r="Z152" s="520">
        <v>29</v>
      </c>
      <c r="AA152" s="520">
        <v>52</v>
      </c>
      <c r="AB152" s="520">
        <v>32</v>
      </c>
      <c r="AC152" s="520">
        <v>54</v>
      </c>
      <c r="AD152" s="520">
        <v>34</v>
      </c>
      <c r="AE152" s="520">
        <v>337</v>
      </c>
      <c r="AF152" s="520">
        <v>165</v>
      </c>
      <c r="AG152" s="520">
        <v>0</v>
      </c>
      <c r="AH152" s="1410"/>
      <c r="AI152" s="520">
        <v>0</v>
      </c>
      <c r="AJ152" s="527"/>
      <c r="AK152" s="517" t="s">
        <v>112</v>
      </c>
      <c r="AL152" s="503">
        <v>511</v>
      </c>
      <c r="AM152" s="520">
        <v>16</v>
      </c>
      <c r="AN152" s="520">
        <v>16</v>
      </c>
      <c r="AO152" s="520">
        <v>16</v>
      </c>
      <c r="AP152" s="520">
        <v>14</v>
      </c>
      <c r="AQ152" s="520">
        <v>13</v>
      </c>
      <c r="AR152" s="520">
        <v>75</v>
      </c>
      <c r="AS152" s="520">
        <v>0</v>
      </c>
      <c r="AT152" s="520">
        <v>52</v>
      </c>
      <c r="AU152" s="520">
        <v>5</v>
      </c>
      <c r="AV152" s="520">
        <v>57</v>
      </c>
      <c r="AW152" s="520">
        <v>14</v>
      </c>
      <c r="AX152" s="527"/>
      <c r="AY152" s="517" t="s">
        <v>112</v>
      </c>
      <c r="AZ152" s="528">
        <v>511</v>
      </c>
      <c r="BA152" s="520">
        <v>53</v>
      </c>
      <c r="BB152" s="520">
        <v>33</v>
      </c>
      <c r="BC152" s="520">
        <v>0</v>
      </c>
      <c r="BD152" s="520">
        <v>0</v>
      </c>
      <c r="BE152" s="520">
        <v>2</v>
      </c>
      <c r="BF152" s="520">
        <v>5</v>
      </c>
      <c r="BG152" s="490">
        <f t="shared" si="6"/>
        <v>0.62264150943396224</v>
      </c>
    </row>
    <row r="153" spans="1:59" s="490" customFormat="1" ht="12.9" customHeight="1">
      <c r="A153" s="517" t="s">
        <v>113</v>
      </c>
      <c r="B153" s="503">
        <v>508</v>
      </c>
      <c r="C153" s="520">
        <v>973</v>
      </c>
      <c r="D153" s="520">
        <v>517</v>
      </c>
      <c r="E153" s="520">
        <v>812</v>
      </c>
      <c r="F153" s="520">
        <v>422</v>
      </c>
      <c r="G153" s="520">
        <v>711</v>
      </c>
      <c r="H153" s="520">
        <v>366</v>
      </c>
      <c r="I153" s="520">
        <v>608</v>
      </c>
      <c r="J153" s="520">
        <v>317</v>
      </c>
      <c r="K153" s="520">
        <v>548</v>
      </c>
      <c r="L153" s="520">
        <v>287</v>
      </c>
      <c r="M153" s="520">
        <v>3652</v>
      </c>
      <c r="N153" s="520">
        <v>1909</v>
      </c>
      <c r="O153" s="520">
        <v>0</v>
      </c>
      <c r="P153" s="1410"/>
      <c r="Q153" s="520">
        <v>0</v>
      </c>
      <c r="R153" s="527"/>
      <c r="S153" s="517" t="s">
        <v>113</v>
      </c>
      <c r="T153" s="503">
        <v>508</v>
      </c>
      <c r="U153" s="520">
        <v>64</v>
      </c>
      <c r="V153" s="520">
        <v>28</v>
      </c>
      <c r="W153" s="520">
        <v>84</v>
      </c>
      <c r="X153" s="520">
        <v>39</v>
      </c>
      <c r="Y153" s="520">
        <v>51</v>
      </c>
      <c r="Z153" s="520">
        <v>28</v>
      </c>
      <c r="AA153" s="520">
        <v>38</v>
      </c>
      <c r="AB153" s="520">
        <v>22</v>
      </c>
      <c r="AC153" s="520">
        <v>46</v>
      </c>
      <c r="AD153" s="520">
        <v>27</v>
      </c>
      <c r="AE153" s="520">
        <v>283</v>
      </c>
      <c r="AF153" s="520">
        <v>144</v>
      </c>
      <c r="AG153" s="520">
        <v>0</v>
      </c>
      <c r="AH153" s="1410"/>
      <c r="AI153" s="520">
        <v>0</v>
      </c>
      <c r="AJ153" s="527"/>
      <c r="AK153" s="517" t="s">
        <v>113</v>
      </c>
      <c r="AL153" s="503">
        <v>508</v>
      </c>
      <c r="AM153" s="520">
        <v>30</v>
      </c>
      <c r="AN153" s="520">
        <v>27</v>
      </c>
      <c r="AO153" s="520">
        <v>27</v>
      </c>
      <c r="AP153" s="520">
        <v>25</v>
      </c>
      <c r="AQ153" s="520">
        <v>22</v>
      </c>
      <c r="AR153" s="520">
        <v>131</v>
      </c>
      <c r="AS153" s="520">
        <v>0</v>
      </c>
      <c r="AT153" s="520">
        <v>103</v>
      </c>
      <c r="AU153" s="520">
        <v>7</v>
      </c>
      <c r="AV153" s="520">
        <v>110</v>
      </c>
      <c r="AW153" s="520">
        <v>27</v>
      </c>
      <c r="AX153" s="527"/>
      <c r="AY153" s="517" t="s">
        <v>113</v>
      </c>
      <c r="AZ153" s="528">
        <v>508</v>
      </c>
      <c r="BA153" s="520">
        <v>113</v>
      </c>
      <c r="BB153" s="520">
        <v>96</v>
      </c>
      <c r="BC153" s="520">
        <v>0</v>
      </c>
      <c r="BD153" s="520">
        <v>0</v>
      </c>
      <c r="BE153" s="520">
        <v>10</v>
      </c>
      <c r="BF153" s="520">
        <v>40</v>
      </c>
      <c r="BG153" s="490">
        <f t="shared" si="6"/>
        <v>0.84955752212389379</v>
      </c>
    </row>
    <row r="154" spans="1:59" s="490" customFormat="1" ht="12.9" customHeight="1">
      <c r="A154" s="529" t="s">
        <v>114</v>
      </c>
      <c r="B154" s="503"/>
      <c r="C154" s="520"/>
      <c r="D154" s="520"/>
      <c r="E154" s="520"/>
      <c r="F154" s="520"/>
      <c r="G154" s="520"/>
      <c r="H154" s="520"/>
      <c r="I154" s="520"/>
      <c r="J154" s="520"/>
      <c r="K154" s="520"/>
      <c r="L154" s="520"/>
      <c r="M154" s="520"/>
      <c r="N154" s="520"/>
      <c r="O154" s="520"/>
      <c r="P154" s="1410"/>
      <c r="Q154" s="520"/>
      <c r="R154" s="527"/>
      <c r="S154" s="529" t="s">
        <v>114</v>
      </c>
      <c r="T154" s="503"/>
      <c r="U154" s="520"/>
      <c r="V154" s="520"/>
      <c r="W154" s="520"/>
      <c r="X154" s="520"/>
      <c r="Y154" s="520"/>
      <c r="Z154" s="520"/>
      <c r="AA154" s="520"/>
      <c r="AB154" s="520"/>
      <c r="AC154" s="520"/>
      <c r="AD154" s="520"/>
      <c r="AE154" s="520"/>
      <c r="AF154" s="520"/>
      <c r="AG154" s="520"/>
      <c r="AH154" s="1410"/>
      <c r="AI154" s="520"/>
      <c r="AJ154" s="527"/>
      <c r="AK154" s="529" t="s">
        <v>114</v>
      </c>
      <c r="AL154" s="503"/>
      <c r="AM154" s="520"/>
      <c r="AN154" s="520"/>
      <c r="AO154" s="520"/>
      <c r="AP154" s="520"/>
      <c r="AQ154" s="520"/>
      <c r="AR154" s="520"/>
      <c r="AS154" s="520"/>
      <c r="AT154" s="520"/>
      <c r="AU154" s="520"/>
      <c r="AV154" s="520"/>
      <c r="AW154" s="520"/>
      <c r="AX154" s="527"/>
      <c r="AY154" s="529" t="s">
        <v>114</v>
      </c>
      <c r="AZ154" s="528"/>
      <c r="BA154" s="520"/>
      <c r="BB154" s="520"/>
      <c r="BC154" s="520"/>
      <c r="BD154" s="520"/>
      <c r="BE154" s="520"/>
      <c r="BF154" s="520"/>
    </row>
    <row r="155" spans="1:59" s="490" customFormat="1" ht="12.9" customHeight="1">
      <c r="A155" s="517" t="s">
        <v>115</v>
      </c>
      <c r="B155" s="503">
        <v>612</v>
      </c>
      <c r="C155" s="520">
        <v>1896</v>
      </c>
      <c r="D155" s="520">
        <v>981</v>
      </c>
      <c r="E155" s="520">
        <v>1493</v>
      </c>
      <c r="F155" s="520">
        <v>745</v>
      </c>
      <c r="G155" s="520">
        <v>1446</v>
      </c>
      <c r="H155" s="520">
        <v>730</v>
      </c>
      <c r="I155" s="520">
        <v>1371</v>
      </c>
      <c r="J155" s="520">
        <v>688</v>
      </c>
      <c r="K155" s="520">
        <v>1368</v>
      </c>
      <c r="L155" s="520">
        <v>678</v>
      </c>
      <c r="M155" s="520">
        <v>7574</v>
      </c>
      <c r="N155" s="520">
        <v>3822</v>
      </c>
      <c r="O155" s="520">
        <v>0</v>
      </c>
      <c r="P155" s="1410"/>
      <c r="Q155" s="520">
        <v>0</v>
      </c>
      <c r="R155" s="527"/>
      <c r="S155" s="517" t="s">
        <v>115</v>
      </c>
      <c r="T155" s="503">
        <v>612</v>
      </c>
      <c r="U155" s="520">
        <v>141</v>
      </c>
      <c r="V155" s="520">
        <v>59</v>
      </c>
      <c r="W155" s="520">
        <v>129</v>
      </c>
      <c r="X155" s="520">
        <v>63</v>
      </c>
      <c r="Y155" s="520">
        <v>126</v>
      </c>
      <c r="Z155" s="520">
        <v>55</v>
      </c>
      <c r="AA155" s="520">
        <v>110</v>
      </c>
      <c r="AB155" s="520">
        <v>51</v>
      </c>
      <c r="AC155" s="520">
        <v>206</v>
      </c>
      <c r="AD155" s="520">
        <v>92</v>
      </c>
      <c r="AE155" s="520">
        <v>712</v>
      </c>
      <c r="AF155" s="520">
        <v>320</v>
      </c>
      <c r="AG155" s="520">
        <v>0</v>
      </c>
      <c r="AH155" s="1410"/>
      <c r="AI155" s="520">
        <v>0</v>
      </c>
      <c r="AJ155" s="527"/>
      <c r="AK155" s="517" t="s">
        <v>115</v>
      </c>
      <c r="AL155" s="503">
        <v>612</v>
      </c>
      <c r="AM155" s="520">
        <v>55</v>
      </c>
      <c r="AN155" s="520">
        <v>50</v>
      </c>
      <c r="AO155" s="520">
        <v>49</v>
      </c>
      <c r="AP155" s="520">
        <v>47</v>
      </c>
      <c r="AQ155" s="520">
        <v>43</v>
      </c>
      <c r="AR155" s="520">
        <v>244</v>
      </c>
      <c r="AS155" s="520">
        <v>0</v>
      </c>
      <c r="AT155" s="520">
        <v>81</v>
      </c>
      <c r="AU155" s="520">
        <v>104</v>
      </c>
      <c r="AV155" s="520">
        <v>185</v>
      </c>
      <c r="AW155" s="520">
        <v>50</v>
      </c>
      <c r="AX155" s="527"/>
      <c r="AY155" s="517" t="s">
        <v>115</v>
      </c>
      <c r="AZ155" s="528">
        <v>612</v>
      </c>
      <c r="BA155" s="520">
        <v>174</v>
      </c>
      <c r="BB155" s="520">
        <v>57</v>
      </c>
      <c r="BC155" s="520">
        <v>0</v>
      </c>
      <c r="BD155" s="520">
        <v>0</v>
      </c>
      <c r="BE155" s="520">
        <v>5</v>
      </c>
      <c r="BF155" s="520">
        <v>15</v>
      </c>
    </row>
    <row r="156" spans="1:59" s="490" customFormat="1" ht="12.9" customHeight="1">
      <c r="A156" s="517" t="s">
        <v>116</v>
      </c>
      <c r="B156" s="503">
        <v>610</v>
      </c>
      <c r="C156" s="520">
        <v>977</v>
      </c>
      <c r="D156" s="520">
        <v>485</v>
      </c>
      <c r="E156" s="520">
        <v>806</v>
      </c>
      <c r="F156" s="520">
        <v>410</v>
      </c>
      <c r="G156" s="520">
        <v>691</v>
      </c>
      <c r="H156" s="520">
        <v>364</v>
      </c>
      <c r="I156" s="520">
        <v>534</v>
      </c>
      <c r="J156" s="520">
        <v>267</v>
      </c>
      <c r="K156" s="520">
        <v>456</v>
      </c>
      <c r="L156" s="520">
        <v>234</v>
      </c>
      <c r="M156" s="520">
        <v>3464</v>
      </c>
      <c r="N156" s="520">
        <v>1760</v>
      </c>
      <c r="O156" s="520">
        <v>0</v>
      </c>
      <c r="P156" s="1410"/>
      <c r="Q156" s="520">
        <v>0</v>
      </c>
      <c r="R156" s="527"/>
      <c r="S156" s="517" t="s">
        <v>116</v>
      </c>
      <c r="T156" s="503">
        <v>610</v>
      </c>
      <c r="U156" s="520">
        <v>126</v>
      </c>
      <c r="V156" s="520">
        <v>68</v>
      </c>
      <c r="W156" s="520">
        <v>84</v>
      </c>
      <c r="X156" s="520">
        <v>39</v>
      </c>
      <c r="Y156" s="520">
        <v>80</v>
      </c>
      <c r="Z156" s="520">
        <v>42</v>
      </c>
      <c r="AA156" s="520">
        <v>28</v>
      </c>
      <c r="AB156" s="520">
        <v>11</v>
      </c>
      <c r="AC156" s="520">
        <v>55</v>
      </c>
      <c r="AD156" s="520">
        <v>30</v>
      </c>
      <c r="AE156" s="520">
        <v>373</v>
      </c>
      <c r="AF156" s="520">
        <v>190</v>
      </c>
      <c r="AG156" s="520">
        <v>0</v>
      </c>
      <c r="AH156" s="1410"/>
      <c r="AI156" s="520">
        <v>0</v>
      </c>
      <c r="AJ156" s="527"/>
      <c r="AK156" s="517" t="s">
        <v>116</v>
      </c>
      <c r="AL156" s="503">
        <v>610</v>
      </c>
      <c r="AM156" s="520">
        <v>32</v>
      </c>
      <c r="AN156" s="520">
        <v>29</v>
      </c>
      <c r="AO156" s="520">
        <v>29</v>
      </c>
      <c r="AP156" s="520">
        <v>27</v>
      </c>
      <c r="AQ156" s="520">
        <v>25</v>
      </c>
      <c r="AR156" s="520">
        <v>142</v>
      </c>
      <c r="AS156" s="520">
        <v>0</v>
      </c>
      <c r="AT156" s="520">
        <v>64</v>
      </c>
      <c r="AU156" s="520">
        <v>46</v>
      </c>
      <c r="AV156" s="520">
        <v>110</v>
      </c>
      <c r="AW156" s="520">
        <v>30</v>
      </c>
      <c r="AX156" s="527"/>
      <c r="AY156" s="517" t="s">
        <v>116</v>
      </c>
      <c r="AZ156" s="528">
        <v>610</v>
      </c>
      <c r="BA156" s="520">
        <v>99</v>
      </c>
      <c r="BB156" s="520">
        <v>60</v>
      </c>
      <c r="BC156" s="520">
        <v>0</v>
      </c>
      <c r="BD156" s="520">
        <v>0</v>
      </c>
      <c r="BE156" s="520">
        <v>5</v>
      </c>
      <c r="BF156" s="520">
        <v>12</v>
      </c>
    </row>
    <row r="157" spans="1:59" s="490" customFormat="1" ht="12.9" customHeight="1">
      <c r="A157" s="517" t="s">
        <v>117</v>
      </c>
      <c r="B157" s="503">
        <v>611</v>
      </c>
      <c r="C157" s="520">
        <v>3521</v>
      </c>
      <c r="D157" s="520">
        <v>1776</v>
      </c>
      <c r="E157" s="520">
        <v>2964</v>
      </c>
      <c r="F157" s="520">
        <v>1458</v>
      </c>
      <c r="G157" s="520">
        <v>2626</v>
      </c>
      <c r="H157" s="520">
        <v>1357</v>
      </c>
      <c r="I157" s="520">
        <v>2431</v>
      </c>
      <c r="J157" s="520">
        <v>1215</v>
      </c>
      <c r="K157" s="520">
        <v>2142</v>
      </c>
      <c r="L157" s="520">
        <v>1093</v>
      </c>
      <c r="M157" s="520">
        <v>13684</v>
      </c>
      <c r="N157" s="520">
        <v>6899</v>
      </c>
      <c r="O157" s="520">
        <v>807</v>
      </c>
      <c r="P157" s="1410"/>
      <c r="Q157" s="520">
        <v>392</v>
      </c>
      <c r="R157" s="527"/>
      <c r="S157" s="517" t="s">
        <v>117</v>
      </c>
      <c r="T157" s="503">
        <v>611</v>
      </c>
      <c r="U157" s="520">
        <v>287</v>
      </c>
      <c r="V157" s="520">
        <v>126</v>
      </c>
      <c r="W157" s="520">
        <v>256</v>
      </c>
      <c r="X157" s="520">
        <v>114</v>
      </c>
      <c r="Y157" s="520">
        <v>286</v>
      </c>
      <c r="Z157" s="520">
        <v>143</v>
      </c>
      <c r="AA157" s="520">
        <v>194</v>
      </c>
      <c r="AB157" s="520">
        <v>94</v>
      </c>
      <c r="AC157" s="520">
        <v>222</v>
      </c>
      <c r="AD157" s="520">
        <v>112</v>
      </c>
      <c r="AE157" s="520">
        <v>1245</v>
      </c>
      <c r="AF157" s="520">
        <v>589</v>
      </c>
      <c r="AG157" s="520">
        <v>10</v>
      </c>
      <c r="AH157" s="1410"/>
      <c r="AI157" s="520">
        <v>6</v>
      </c>
      <c r="AJ157" s="527"/>
      <c r="AK157" s="517" t="s">
        <v>117</v>
      </c>
      <c r="AL157" s="503">
        <v>611</v>
      </c>
      <c r="AM157" s="520">
        <v>103</v>
      </c>
      <c r="AN157" s="520">
        <v>100</v>
      </c>
      <c r="AO157" s="520">
        <v>95</v>
      </c>
      <c r="AP157" s="520">
        <v>91</v>
      </c>
      <c r="AQ157" s="520">
        <v>79</v>
      </c>
      <c r="AR157" s="520">
        <v>468</v>
      </c>
      <c r="AS157" s="520">
        <v>23</v>
      </c>
      <c r="AT157" s="520">
        <v>201</v>
      </c>
      <c r="AU157" s="520">
        <v>162</v>
      </c>
      <c r="AV157" s="520">
        <v>363</v>
      </c>
      <c r="AW157" s="520">
        <v>96</v>
      </c>
      <c r="AX157" s="527"/>
      <c r="AY157" s="517" t="s">
        <v>117</v>
      </c>
      <c r="AZ157" s="528">
        <v>611</v>
      </c>
      <c r="BA157" s="520">
        <v>301</v>
      </c>
      <c r="BB157" s="520">
        <v>137</v>
      </c>
      <c r="BC157" s="520">
        <v>53</v>
      </c>
      <c r="BD157" s="520">
        <v>9</v>
      </c>
      <c r="BE157" s="520">
        <v>14</v>
      </c>
      <c r="BF157" s="520">
        <v>40</v>
      </c>
    </row>
    <row r="158" spans="1:59" s="490" customFormat="1" ht="12.9" customHeight="1">
      <c r="A158" s="517" t="s">
        <v>118</v>
      </c>
      <c r="B158" s="503">
        <v>615</v>
      </c>
      <c r="C158" s="520">
        <v>1813</v>
      </c>
      <c r="D158" s="520">
        <v>867</v>
      </c>
      <c r="E158" s="520">
        <v>1667</v>
      </c>
      <c r="F158" s="520">
        <v>828</v>
      </c>
      <c r="G158" s="520">
        <v>1485</v>
      </c>
      <c r="H158" s="520">
        <v>755</v>
      </c>
      <c r="I158" s="520">
        <v>1276</v>
      </c>
      <c r="J158" s="520">
        <v>654</v>
      </c>
      <c r="K158" s="520">
        <v>1483</v>
      </c>
      <c r="L158" s="520">
        <v>784</v>
      </c>
      <c r="M158" s="520">
        <v>7724</v>
      </c>
      <c r="N158" s="520">
        <v>3888</v>
      </c>
      <c r="O158" s="520">
        <v>0</v>
      </c>
      <c r="P158" s="1410"/>
      <c r="Q158" s="520">
        <v>0</v>
      </c>
      <c r="R158" s="527"/>
      <c r="S158" s="517" t="s">
        <v>118</v>
      </c>
      <c r="T158" s="503">
        <v>615</v>
      </c>
      <c r="U158" s="520">
        <v>217</v>
      </c>
      <c r="V158" s="520">
        <v>94</v>
      </c>
      <c r="W158" s="520">
        <v>236</v>
      </c>
      <c r="X158" s="520">
        <v>107</v>
      </c>
      <c r="Y158" s="520">
        <v>320</v>
      </c>
      <c r="Z158" s="520">
        <v>152</v>
      </c>
      <c r="AA158" s="520">
        <v>187</v>
      </c>
      <c r="AB158" s="520">
        <v>98</v>
      </c>
      <c r="AC158" s="520">
        <v>184</v>
      </c>
      <c r="AD158" s="520">
        <v>92</v>
      </c>
      <c r="AE158" s="520">
        <v>1144</v>
      </c>
      <c r="AF158" s="520">
        <v>543</v>
      </c>
      <c r="AG158" s="520">
        <v>0</v>
      </c>
      <c r="AH158" s="1410"/>
      <c r="AI158" s="520">
        <v>0</v>
      </c>
      <c r="AJ158" s="527"/>
      <c r="AK158" s="517" t="s">
        <v>118</v>
      </c>
      <c r="AL158" s="503">
        <v>615</v>
      </c>
      <c r="AM158" s="520">
        <v>41</v>
      </c>
      <c r="AN158" s="520">
        <v>41</v>
      </c>
      <c r="AO158" s="520">
        <v>38</v>
      </c>
      <c r="AP158" s="520">
        <v>38</v>
      </c>
      <c r="AQ158" s="520">
        <v>41</v>
      </c>
      <c r="AR158" s="520">
        <v>199</v>
      </c>
      <c r="AS158" s="520">
        <v>0</v>
      </c>
      <c r="AT158" s="520">
        <v>118</v>
      </c>
      <c r="AU158" s="520">
        <v>45</v>
      </c>
      <c r="AV158" s="520">
        <v>163</v>
      </c>
      <c r="AW158" s="520">
        <v>35</v>
      </c>
      <c r="AX158" s="527"/>
      <c r="AY158" s="517" t="s">
        <v>118</v>
      </c>
      <c r="AZ158" s="528">
        <v>615</v>
      </c>
      <c r="BA158" s="520">
        <v>155</v>
      </c>
      <c r="BB158" s="520">
        <v>80</v>
      </c>
      <c r="BC158" s="520">
        <v>0</v>
      </c>
      <c r="BD158" s="520">
        <v>0</v>
      </c>
      <c r="BE158" s="520">
        <v>10</v>
      </c>
      <c r="BF158" s="520">
        <v>5</v>
      </c>
    </row>
    <row r="159" spans="1:59" s="490" customFormat="1" ht="12.9" customHeight="1">
      <c r="A159" s="529" t="s">
        <v>119</v>
      </c>
      <c r="B159" s="503"/>
      <c r="C159" s="520"/>
      <c r="D159" s="520"/>
      <c r="E159" s="520"/>
      <c r="F159" s="520"/>
      <c r="G159" s="520"/>
      <c r="H159" s="520"/>
      <c r="I159" s="520"/>
      <c r="J159" s="520"/>
      <c r="K159" s="520"/>
      <c r="L159" s="520"/>
      <c r="M159" s="520"/>
      <c r="N159" s="520"/>
      <c r="O159" s="520"/>
      <c r="P159" s="1410"/>
      <c r="Q159" s="520"/>
      <c r="R159" s="527"/>
      <c r="S159" s="529" t="s">
        <v>119</v>
      </c>
      <c r="T159" s="503"/>
      <c r="U159" s="520"/>
      <c r="V159" s="520"/>
      <c r="W159" s="520"/>
      <c r="X159" s="520"/>
      <c r="Y159" s="520"/>
      <c r="Z159" s="520"/>
      <c r="AA159" s="520"/>
      <c r="AB159" s="520"/>
      <c r="AC159" s="520"/>
      <c r="AD159" s="520"/>
      <c r="AE159" s="520"/>
      <c r="AF159" s="520"/>
      <c r="AG159" s="520"/>
      <c r="AH159" s="1410"/>
      <c r="AI159" s="520"/>
      <c r="AJ159" s="527"/>
      <c r="AK159" s="529" t="s">
        <v>119</v>
      </c>
      <c r="AL159" s="503"/>
      <c r="AM159" s="520"/>
      <c r="AN159" s="520"/>
      <c r="AO159" s="520"/>
      <c r="AP159" s="520"/>
      <c r="AQ159" s="520"/>
      <c r="AR159" s="520"/>
      <c r="AS159" s="520"/>
      <c r="AT159" s="520"/>
      <c r="AU159" s="520"/>
      <c r="AV159" s="520"/>
      <c r="AW159" s="520"/>
      <c r="AX159" s="527"/>
      <c r="AY159" s="529" t="s">
        <v>119</v>
      </c>
      <c r="AZ159" s="528"/>
      <c r="BA159" s="520"/>
      <c r="BB159" s="520"/>
      <c r="BC159" s="520"/>
      <c r="BD159" s="520"/>
      <c r="BE159" s="520"/>
      <c r="BF159" s="520"/>
    </row>
    <row r="160" spans="1:59" s="490" customFormat="1" ht="12.9" customHeight="1">
      <c r="A160" s="517" t="s">
        <v>120</v>
      </c>
      <c r="B160" s="503">
        <v>411</v>
      </c>
      <c r="C160" s="520">
        <v>1068</v>
      </c>
      <c r="D160" s="520">
        <v>533</v>
      </c>
      <c r="E160" s="520">
        <v>823</v>
      </c>
      <c r="F160" s="520">
        <v>410</v>
      </c>
      <c r="G160" s="520">
        <v>688</v>
      </c>
      <c r="H160" s="520">
        <v>354</v>
      </c>
      <c r="I160" s="520">
        <v>572</v>
      </c>
      <c r="J160" s="520">
        <v>274</v>
      </c>
      <c r="K160" s="520">
        <v>462</v>
      </c>
      <c r="L160" s="520">
        <v>249</v>
      </c>
      <c r="M160" s="520">
        <v>3613</v>
      </c>
      <c r="N160" s="520">
        <v>1820</v>
      </c>
      <c r="O160" s="520">
        <v>0</v>
      </c>
      <c r="P160" s="1410"/>
      <c r="Q160" s="520">
        <v>0</v>
      </c>
      <c r="R160" s="527"/>
      <c r="S160" s="517" t="s">
        <v>120</v>
      </c>
      <c r="T160" s="503">
        <v>411</v>
      </c>
      <c r="U160" s="520">
        <v>148</v>
      </c>
      <c r="V160" s="520">
        <v>73</v>
      </c>
      <c r="W160" s="520">
        <v>112</v>
      </c>
      <c r="X160" s="520">
        <v>63</v>
      </c>
      <c r="Y160" s="520">
        <v>111</v>
      </c>
      <c r="Z160" s="520">
        <v>55</v>
      </c>
      <c r="AA160" s="520">
        <v>53</v>
      </c>
      <c r="AB160" s="520">
        <v>25</v>
      </c>
      <c r="AC160" s="520">
        <v>64</v>
      </c>
      <c r="AD160" s="520">
        <v>32</v>
      </c>
      <c r="AE160" s="520">
        <v>488</v>
      </c>
      <c r="AF160" s="520">
        <v>248</v>
      </c>
      <c r="AG160" s="520">
        <v>0</v>
      </c>
      <c r="AH160" s="1410"/>
      <c r="AI160" s="520">
        <v>0</v>
      </c>
      <c r="AJ160" s="527"/>
      <c r="AK160" s="517" t="s">
        <v>120</v>
      </c>
      <c r="AL160" s="503">
        <v>411</v>
      </c>
      <c r="AM160" s="520">
        <v>30</v>
      </c>
      <c r="AN160" s="520">
        <v>27</v>
      </c>
      <c r="AO160" s="520">
        <v>24</v>
      </c>
      <c r="AP160" s="520">
        <v>22</v>
      </c>
      <c r="AQ160" s="520">
        <v>19</v>
      </c>
      <c r="AR160" s="520">
        <v>122</v>
      </c>
      <c r="AS160" s="520">
        <v>0</v>
      </c>
      <c r="AT160" s="520">
        <v>72</v>
      </c>
      <c r="AU160" s="520">
        <v>12</v>
      </c>
      <c r="AV160" s="520">
        <v>84</v>
      </c>
      <c r="AW160" s="520">
        <v>26</v>
      </c>
      <c r="AX160" s="527"/>
      <c r="AY160" s="517" t="s">
        <v>120</v>
      </c>
      <c r="AZ160" s="528">
        <v>411</v>
      </c>
      <c r="BA160" s="520">
        <v>85</v>
      </c>
      <c r="BB160" s="520">
        <v>51</v>
      </c>
      <c r="BC160" s="520">
        <v>0</v>
      </c>
      <c r="BD160" s="520">
        <v>0</v>
      </c>
      <c r="BE160" s="520">
        <v>7</v>
      </c>
      <c r="BF160" s="520">
        <v>2</v>
      </c>
    </row>
    <row r="161" spans="1:59" s="490" customFormat="1" ht="12.9" customHeight="1">
      <c r="A161" s="517" t="s">
        <v>121</v>
      </c>
      <c r="B161" s="503">
        <v>413</v>
      </c>
      <c r="C161" s="520">
        <v>789</v>
      </c>
      <c r="D161" s="520">
        <v>396</v>
      </c>
      <c r="E161" s="520">
        <v>686</v>
      </c>
      <c r="F161" s="520">
        <v>337</v>
      </c>
      <c r="G161" s="520">
        <v>785</v>
      </c>
      <c r="H161" s="520">
        <v>381</v>
      </c>
      <c r="I161" s="520">
        <v>578</v>
      </c>
      <c r="J161" s="520">
        <v>286</v>
      </c>
      <c r="K161" s="520">
        <v>459</v>
      </c>
      <c r="L161" s="520">
        <v>217</v>
      </c>
      <c r="M161" s="520">
        <v>3297</v>
      </c>
      <c r="N161" s="520">
        <v>1617</v>
      </c>
      <c r="O161" s="520">
        <v>20</v>
      </c>
      <c r="P161" s="1410"/>
      <c r="Q161" s="520">
        <v>14</v>
      </c>
      <c r="R161" s="527"/>
      <c r="S161" s="517" t="s">
        <v>121</v>
      </c>
      <c r="T161" s="503">
        <v>413</v>
      </c>
      <c r="U161" s="520">
        <v>61</v>
      </c>
      <c r="V161" s="520">
        <v>33</v>
      </c>
      <c r="W161" s="520">
        <v>89</v>
      </c>
      <c r="X161" s="520">
        <v>40</v>
      </c>
      <c r="Y161" s="520">
        <v>127</v>
      </c>
      <c r="Z161" s="520">
        <v>66</v>
      </c>
      <c r="AA161" s="520">
        <v>66</v>
      </c>
      <c r="AB161" s="520">
        <v>35</v>
      </c>
      <c r="AC161" s="520">
        <v>58</v>
      </c>
      <c r="AD161" s="520">
        <v>24</v>
      </c>
      <c r="AE161" s="520">
        <v>401</v>
      </c>
      <c r="AF161" s="520">
        <v>198</v>
      </c>
      <c r="AG161" s="520">
        <v>0</v>
      </c>
      <c r="AH161" s="1410"/>
      <c r="AI161" s="520">
        <v>0</v>
      </c>
      <c r="AJ161" s="527"/>
      <c r="AK161" s="517" t="s">
        <v>121</v>
      </c>
      <c r="AL161" s="503">
        <v>413</v>
      </c>
      <c r="AM161" s="520">
        <v>21</v>
      </c>
      <c r="AN161" s="520">
        <v>19</v>
      </c>
      <c r="AO161" s="520">
        <v>20</v>
      </c>
      <c r="AP161" s="520">
        <v>18</v>
      </c>
      <c r="AQ161" s="520">
        <v>17</v>
      </c>
      <c r="AR161" s="520">
        <v>95</v>
      </c>
      <c r="AS161" s="520">
        <v>1</v>
      </c>
      <c r="AT161" s="520">
        <v>80</v>
      </c>
      <c r="AU161" s="520">
        <v>5</v>
      </c>
      <c r="AV161" s="520">
        <v>85</v>
      </c>
      <c r="AW161" s="520">
        <v>15</v>
      </c>
      <c r="AX161" s="527"/>
      <c r="AY161" s="517" t="s">
        <v>121</v>
      </c>
      <c r="AZ161" s="528">
        <v>413</v>
      </c>
      <c r="BA161" s="520">
        <v>91</v>
      </c>
      <c r="BB161" s="520">
        <v>60</v>
      </c>
      <c r="BC161" s="520">
        <v>1</v>
      </c>
      <c r="BD161" s="520">
        <v>0</v>
      </c>
      <c r="BE161" s="520">
        <v>10</v>
      </c>
      <c r="BF161" s="520">
        <v>5</v>
      </c>
    </row>
    <row r="162" spans="1:59" s="490" customFormat="1" ht="12.9" customHeight="1">
      <c r="A162" s="517" t="s">
        <v>122</v>
      </c>
      <c r="B162" s="503">
        <v>414</v>
      </c>
      <c r="C162" s="520">
        <v>1431</v>
      </c>
      <c r="D162" s="520">
        <v>733</v>
      </c>
      <c r="E162" s="520">
        <v>1234</v>
      </c>
      <c r="F162" s="520">
        <v>595</v>
      </c>
      <c r="G162" s="520">
        <v>1298</v>
      </c>
      <c r="H162" s="520">
        <v>669</v>
      </c>
      <c r="I162" s="520">
        <v>1192</v>
      </c>
      <c r="J162" s="520">
        <v>576</v>
      </c>
      <c r="K162" s="520">
        <v>953</v>
      </c>
      <c r="L162" s="520">
        <v>496</v>
      </c>
      <c r="M162" s="520">
        <v>6108</v>
      </c>
      <c r="N162" s="520">
        <v>3069</v>
      </c>
      <c r="O162" s="520">
        <v>0</v>
      </c>
      <c r="P162" s="1410"/>
      <c r="Q162" s="520">
        <v>0</v>
      </c>
      <c r="R162" s="527"/>
      <c r="S162" s="517" t="s">
        <v>122</v>
      </c>
      <c r="T162" s="503">
        <v>414</v>
      </c>
      <c r="U162" s="520">
        <v>166</v>
      </c>
      <c r="V162" s="520">
        <v>58</v>
      </c>
      <c r="W162" s="520">
        <v>154</v>
      </c>
      <c r="X162" s="520">
        <v>53</v>
      </c>
      <c r="Y162" s="520">
        <v>199</v>
      </c>
      <c r="Z162" s="520">
        <v>79</v>
      </c>
      <c r="AA162" s="520">
        <v>177</v>
      </c>
      <c r="AB162" s="520">
        <v>68</v>
      </c>
      <c r="AC162" s="520">
        <v>171</v>
      </c>
      <c r="AD162" s="520">
        <v>95</v>
      </c>
      <c r="AE162" s="520">
        <v>867</v>
      </c>
      <c r="AF162" s="520">
        <v>353</v>
      </c>
      <c r="AG162" s="520">
        <v>0</v>
      </c>
      <c r="AH162" s="1410"/>
      <c r="AI162" s="520">
        <v>0</v>
      </c>
      <c r="AJ162" s="527"/>
      <c r="AK162" s="517" t="s">
        <v>122</v>
      </c>
      <c r="AL162" s="503">
        <v>414</v>
      </c>
      <c r="AM162" s="520">
        <v>31</v>
      </c>
      <c r="AN162" s="520">
        <v>29</v>
      </c>
      <c r="AO162" s="520">
        <v>29</v>
      </c>
      <c r="AP162" s="520">
        <v>29</v>
      </c>
      <c r="AQ162" s="520">
        <v>24</v>
      </c>
      <c r="AR162" s="520">
        <v>142</v>
      </c>
      <c r="AS162" s="520">
        <v>0</v>
      </c>
      <c r="AT162" s="520">
        <v>64</v>
      </c>
      <c r="AU162" s="520">
        <v>45</v>
      </c>
      <c r="AV162" s="520">
        <v>109</v>
      </c>
      <c r="AW162" s="520">
        <v>28</v>
      </c>
      <c r="AX162" s="527"/>
      <c r="AY162" s="517" t="s">
        <v>122</v>
      </c>
      <c r="AZ162" s="528">
        <v>414</v>
      </c>
      <c r="BA162" s="520">
        <v>112</v>
      </c>
      <c r="BB162" s="520">
        <v>53</v>
      </c>
      <c r="BC162" s="520">
        <v>0</v>
      </c>
      <c r="BD162" s="520">
        <v>0</v>
      </c>
      <c r="BE162" s="520">
        <v>1</v>
      </c>
      <c r="BF162" s="520">
        <v>1</v>
      </c>
    </row>
    <row r="163" spans="1:59" s="490" customFormat="1" ht="12.9" customHeight="1">
      <c r="A163" s="517" t="s">
        <v>123</v>
      </c>
      <c r="B163" s="503">
        <v>412</v>
      </c>
      <c r="C163" s="520">
        <v>728</v>
      </c>
      <c r="D163" s="520">
        <v>363</v>
      </c>
      <c r="E163" s="520">
        <v>617</v>
      </c>
      <c r="F163" s="520">
        <v>286</v>
      </c>
      <c r="G163" s="520">
        <v>642</v>
      </c>
      <c r="H163" s="520">
        <v>328</v>
      </c>
      <c r="I163" s="520">
        <v>728</v>
      </c>
      <c r="J163" s="520">
        <v>370</v>
      </c>
      <c r="K163" s="520">
        <v>609</v>
      </c>
      <c r="L163" s="520">
        <v>310</v>
      </c>
      <c r="M163" s="520">
        <v>3324</v>
      </c>
      <c r="N163" s="520">
        <v>1657</v>
      </c>
      <c r="O163" s="520">
        <v>0</v>
      </c>
      <c r="P163" s="1410"/>
      <c r="Q163" s="520">
        <v>0</v>
      </c>
      <c r="R163" s="527"/>
      <c r="S163" s="517" t="s">
        <v>123</v>
      </c>
      <c r="T163" s="503">
        <v>412</v>
      </c>
      <c r="U163" s="520">
        <v>124</v>
      </c>
      <c r="V163" s="520">
        <v>46</v>
      </c>
      <c r="W163" s="520">
        <v>97</v>
      </c>
      <c r="X163" s="520">
        <v>36</v>
      </c>
      <c r="Y163" s="520">
        <v>66</v>
      </c>
      <c r="Z163" s="520">
        <v>26</v>
      </c>
      <c r="AA163" s="520">
        <v>120</v>
      </c>
      <c r="AB163" s="520">
        <v>61</v>
      </c>
      <c r="AC163" s="520">
        <v>107</v>
      </c>
      <c r="AD163" s="520">
        <v>53</v>
      </c>
      <c r="AE163" s="520">
        <v>514</v>
      </c>
      <c r="AF163" s="520">
        <v>222</v>
      </c>
      <c r="AG163" s="520">
        <v>0</v>
      </c>
      <c r="AH163" s="1410"/>
      <c r="AI163" s="520">
        <v>0</v>
      </c>
      <c r="AJ163" s="527"/>
      <c r="AK163" s="517" t="s">
        <v>123</v>
      </c>
      <c r="AL163" s="503">
        <v>412</v>
      </c>
      <c r="AM163" s="520">
        <v>16</v>
      </c>
      <c r="AN163" s="520">
        <v>18</v>
      </c>
      <c r="AO163" s="520">
        <v>18</v>
      </c>
      <c r="AP163" s="520">
        <v>16</v>
      </c>
      <c r="AQ163" s="520">
        <v>16</v>
      </c>
      <c r="AR163" s="520">
        <v>84</v>
      </c>
      <c r="AS163" s="520">
        <v>0</v>
      </c>
      <c r="AT163" s="520">
        <v>76</v>
      </c>
      <c r="AU163" s="520">
        <v>6</v>
      </c>
      <c r="AV163" s="520">
        <v>82</v>
      </c>
      <c r="AW163" s="520">
        <v>13</v>
      </c>
      <c r="AX163" s="527"/>
      <c r="AY163" s="517" t="s">
        <v>123</v>
      </c>
      <c r="AZ163" s="528">
        <v>412</v>
      </c>
      <c r="BA163" s="520">
        <v>79</v>
      </c>
      <c r="BB163" s="520">
        <v>37</v>
      </c>
      <c r="BC163" s="520">
        <v>0</v>
      </c>
      <c r="BD163" s="520">
        <v>0</v>
      </c>
      <c r="BE163" s="520">
        <v>5</v>
      </c>
      <c r="BF163" s="520">
        <v>9</v>
      </c>
    </row>
    <row r="164" spans="1:59" s="490" customFormat="1" ht="12.9" customHeight="1">
      <c r="A164" s="517" t="s">
        <v>124</v>
      </c>
      <c r="B164" s="503">
        <v>423</v>
      </c>
      <c r="C164" s="520">
        <v>536</v>
      </c>
      <c r="D164" s="520">
        <v>264</v>
      </c>
      <c r="E164" s="520">
        <v>481</v>
      </c>
      <c r="F164" s="520">
        <v>245</v>
      </c>
      <c r="G164" s="520">
        <v>438</v>
      </c>
      <c r="H164" s="520">
        <v>222</v>
      </c>
      <c r="I164" s="520">
        <v>364</v>
      </c>
      <c r="J164" s="520">
        <v>172</v>
      </c>
      <c r="K164" s="520">
        <v>315</v>
      </c>
      <c r="L164" s="520">
        <v>185</v>
      </c>
      <c r="M164" s="520">
        <v>2134</v>
      </c>
      <c r="N164" s="520">
        <v>1088</v>
      </c>
      <c r="O164" s="520">
        <v>0</v>
      </c>
      <c r="P164" s="1410"/>
      <c r="Q164" s="520">
        <v>0</v>
      </c>
      <c r="R164" s="527"/>
      <c r="S164" s="517" t="s">
        <v>124</v>
      </c>
      <c r="T164" s="503">
        <v>423</v>
      </c>
      <c r="U164" s="520">
        <v>54</v>
      </c>
      <c r="V164" s="520">
        <v>26</v>
      </c>
      <c r="W164" s="520">
        <v>40</v>
      </c>
      <c r="X164" s="520">
        <v>16</v>
      </c>
      <c r="Y164" s="520">
        <v>45</v>
      </c>
      <c r="Z164" s="520">
        <v>23</v>
      </c>
      <c r="AA164" s="520">
        <v>45</v>
      </c>
      <c r="AB164" s="520">
        <v>24</v>
      </c>
      <c r="AC164" s="520">
        <v>77</v>
      </c>
      <c r="AD164" s="520">
        <v>40</v>
      </c>
      <c r="AE164" s="520">
        <v>261</v>
      </c>
      <c r="AF164" s="520">
        <v>129</v>
      </c>
      <c r="AG164" s="520">
        <v>0</v>
      </c>
      <c r="AH164" s="1410"/>
      <c r="AI164" s="520">
        <v>0</v>
      </c>
      <c r="AJ164" s="527"/>
      <c r="AK164" s="517" t="s">
        <v>124</v>
      </c>
      <c r="AL164" s="503">
        <v>423</v>
      </c>
      <c r="AM164" s="520">
        <v>15</v>
      </c>
      <c r="AN164" s="520">
        <v>14</v>
      </c>
      <c r="AO164" s="520">
        <v>15</v>
      </c>
      <c r="AP164" s="520">
        <v>13</v>
      </c>
      <c r="AQ164" s="520">
        <v>11</v>
      </c>
      <c r="AR164" s="520">
        <v>68</v>
      </c>
      <c r="AS164" s="520">
        <v>0</v>
      </c>
      <c r="AT164" s="520">
        <v>56</v>
      </c>
      <c r="AU164" s="520">
        <v>4</v>
      </c>
      <c r="AV164" s="520">
        <v>60</v>
      </c>
      <c r="AW164" s="520">
        <v>12</v>
      </c>
      <c r="AX164" s="527"/>
      <c r="AY164" s="517" t="s">
        <v>124</v>
      </c>
      <c r="AZ164" s="528">
        <v>423</v>
      </c>
      <c r="BA164" s="520">
        <v>59</v>
      </c>
      <c r="BB164" s="520">
        <v>36</v>
      </c>
      <c r="BC164" s="520">
        <v>0</v>
      </c>
      <c r="BD164" s="520">
        <v>0</v>
      </c>
      <c r="BE164" s="520">
        <v>19</v>
      </c>
      <c r="BF164" s="520">
        <v>5</v>
      </c>
    </row>
    <row r="165" spans="1:59" s="490" customFormat="1" ht="12.9" customHeight="1">
      <c r="A165" s="517" t="s">
        <v>125</v>
      </c>
      <c r="B165" s="503">
        <v>410</v>
      </c>
      <c r="C165" s="520">
        <v>822</v>
      </c>
      <c r="D165" s="520">
        <v>399</v>
      </c>
      <c r="E165" s="520">
        <v>764</v>
      </c>
      <c r="F165" s="520">
        <v>358</v>
      </c>
      <c r="G165" s="520">
        <v>737</v>
      </c>
      <c r="H165" s="520">
        <v>358</v>
      </c>
      <c r="I165" s="520">
        <v>587</v>
      </c>
      <c r="J165" s="520">
        <v>289</v>
      </c>
      <c r="K165" s="520">
        <v>669</v>
      </c>
      <c r="L165" s="520">
        <v>323</v>
      </c>
      <c r="M165" s="520">
        <v>3579</v>
      </c>
      <c r="N165" s="520">
        <v>1727</v>
      </c>
      <c r="O165" s="520">
        <v>0</v>
      </c>
      <c r="P165" s="1410"/>
      <c r="Q165" s="520">
        <v>0</v>
      </c>
      <c r="R165" s="527"/>
      <c r="S165" s="517" t="s">
        <v>125</v>
      </c>
      <c r="T165" s="503">
        <v>410</v>
      </c>
      <c r="U165" s="520">
        <v>54</v>
      </c>
      <c r="V165" s="520">
        <v>28</v>
      </c>
      <c r="W165" s="520">
        <v>82</v>
      </c>
      <c r="X165" s="520">
        <v>36</v>
      </c>
      <c r="Y165" s="520">
        <v>70</v>
      </c>
      <c r="Z165" s="520">
        <v>38</v>
      </c>
      <c r="AA165" s="520">
        <v>63</v>
      </c>
      <c r="AB165" s="520">
        <v>28</v>
      </c>
      <c r="AC165" s="520">
        <v>41</v>
      </c>
      <c r="AD165" s="520">
        <v>26</v>
      </c>
      <c r="AE165" s="520">
        <v>310</v>
      </c>
      <c r="AF165" s="520">
        <v>156</v>
      </c>
      <c r="AG165" s="520">
        <v>0</v>
      </c>
      <c r="AH165" s="1410"/>
      <c r="AI165" s="520">
        <v>0</v>
      </c>
      <c r="AJ165" s="527"/>
      <c r="AK165" s="517" t="s">
        <v>125</v>
      </c>
      <c r="AL165" s="503">
        <v>410</v>
      </c>
      <c r="AM165" s="520">
        <v>28</v>
      </c>
      <c r="AN165" s="520">
        <v>28</v>
      </c>
      <c r="AO165" s="520">
        <v>28</v>
      </c>
      <c r="AP165" s="520">
        <v>23</v>
      </c>
      <c r="AQ165" s="520">
        <v>20</v>
      </c>
      <c r="AR165" s="520">
        <v>127</v>
      </c>
      <c r="AS165" s="520">
        <v>0</v>
      </c>
      <c r="AT165" s="520">
        <v>71</v>
      </c>
      <c r="AU165" s="520">
        <v>32</v>
      </c>
      <c r="AV165" s="520">
        <v>103</v>
      </c>
      <c r="AW165" s="520">
        <v>23</v>
      </c>
      <c r="AX165" s="527"/>
      <c r="AY165" s="517" t="s">
        <v>125</v>
      </c>
      <c r="AZ165" s="528">
        <v>410</v>
      </c>
      <c r="BA165" s="520">
        <v>98</v>
      </c>
      <c r="BB165" s="520">
        <v>59</v>
      </c>
      <c r="BC165" s="520">
        <v>0</v>
      </c>
      <c r="BD165" s="520">
        <v>0</v>
      </c>
      <c r="BE165" s="520">
        <v>23</v>
      </c>
      <c r="BF165" s="520">
        <v>20</v>
      </c>
    </row>
    <row r="166" spans="1:59" s="490" customFormat="1" ht="12.9" customHeight="1">
      <c r="A166" s="517" t="s">
        <v>126</v>
      </c>
      <c r="B166" s="503">
        <v>409</v>
      </c>
      <c r="C166" s="520">
        <v>474</v>
      </c>
      <c r="D166" s="520">
        <v>235</v>
      </c>
      <c r="E166" s="520">
        <v>450</v>
      </c>
      <c r="F166" s="520">
        <v>224</v>
      </c>
      <c r="G166" s="520">
        <v>378</v>
      </c>
      <c r="H166" s="520">
        <v>194</v>
      </c>
      <c r="I166" s="520">
        <v>372</v>
      </c>
      <c r="J166" s="520">
        <v>205</v>
      </c>
      <c r="K166" s="520">
        <v>454</v>
      </c>
      <c r="L166" s="520">
        <v>237</v>
      </c>
      <c r="M166" s="520">
        <v>2128</v>
      </c>
      <c r="N166" s="520">
        <v>1095</v>
      </c>
      <c r="O166" s="520">
        <v>0</v>
      </c>
      <c r="P166" s="1410"/>
      <c r="Q166" s="520">
        <v>0</v>
      </c>
      <c r="R166" s="527"/>
      <c r="S166" s="517" t="s">
        <v>126</v>
      </c>
      <c r="T166" s="503">
        <v>409</v>
      </c>
      <c r="U166" s="520">
        <v>19</v>
      </c>
      <c r="V166" s="520">
        <v>8</v>
      </c>
      <c r="W166" s="520">
        <v>67</v>
      </c>
      <c r="X166" s="520">
        <v>28</v>
      </c>
      <c r="Y166" s="520">
        <v>45</v>
      </c>
      <c r="Z166" s="520">
        <v>21</v>
      </c>
      <c r="AA166" s="520">
        <v>28</v>
      </c>
      <c r="AB166" s="520">
        <v>16</v>
      </c>
      <c r="AC166" s="520">
        <v>82</v>
      </c>
      <c r="AD166" s="520">
        <v>39</v>
      </c>
      <c r="AE166" s="520">
        <v>241</v>
      </c>
      <c r="AF166" s="520">
        <v>112</v>
      </c>
      <c r="AG166" s="520">
        <v>0</v>
      </c>
      <c r="AH166" s="1410"/>
      <c r="AI166" s="520">
        <v>0</v>
      </c>
      <c r="AJ166" s="527"/>
      <c r="AK166" s="517" t="s">
        <v>126</v>
      </c>
      <c r="AL166" s="503">
        <v>409</v>
      </c>
      <c r="AM166" s="520">
        <v>10</v>
      </c>
      <c r="AN166" s="520">
        <v>10</v>
      </c>
      <c r="AO166" s="520">
        <v>10</v>
      </c>
      <c r="AP166" s="520">
        <v>9</v>
      </c>
      <c r="AQ166" s="520">
        <v>9</v>
      </c>
      <c r="AR166" s="520">
        <v>48</v>
      </c>
      <c r="AS166" s="520">
        <v>0</v>
      </c>
      <c r="AT166" s="520">
        <v>35</v>
      </c>
      <c r="AU166" s="520">
        <v>5</v>
      </c>
      <c r="AV166" s="520">
        <v>40</v>
      </c>
      <c r="AW166" s="520">
        <v>8</v>
      </c>
      <c r="AX166" s="527"/>
      <c r="AY166" s="517" t="s">
        <v>126</v>
      </c>
      <c r="AZ166" s="528">
        <v>409</v>
      </c>
      <c r="BA166" s="520">
        <v>41</v>
      </c>
      <c r="BB166" s="520">
        <v>26</v>
      </c>
      <c r="BC166" s="520">
        <v>0</v>
      </c>
      <c r="BD166" s="520">
        <v>0</v>
      </c>
      <c r="BE166" s="520">
        <v>6</v>
      </c>
      <c r="BF166" s="520">
        <v>9</v>
      </c>
    </row>
    <row r="167" spans="1:59" s="490" customFormat="1" ht="12.9" customHeight="1">
      <c r="A167" s="529" t="s">
        <v>127</v>
      </c>
      <c r="B167" s="503"/>
      <c r="C167" s="520"/>
      <c r="D167" s="520"/>
      <c r="E167" s="520"/>
      <c r="F167" s="520"/>
      <c r="G167" s="520"/>
      <c r="H167" s="520"/>
      <c r="I167" s="520"/>
      <c r="J167" s="520"/>
      <c r="K167" s="520"/>
      <c r="L167" s="520"/>
      <c r="M167" s="520"/>
      <c r="N167" s="520"/>
      <c r="O167" s="520"/>
      <c r="P167" s="1410"/>
      <c r="Q167" s="520"/>
      <c r="R167" s="527"/>
      <c r="S167" s="529" t="s">
        <v>127</v>
      </c>
      <c r="T167" s="503"/>
      <c r="U167" s="520"/>
      <c r="V167" s="520"/>
      <c r="W167" s="520"/>
      <c r="X167" s="520"/>
      <c r="Y167" s="520"/>
      <c r="Z167" s="520"/>
      <c r="AA167" s="520"/>
      <c r="AB167" s="520"/>
      <c r="AC167" s="520"/>
      <c r="AD167" s="520"/>
      <c r="AE167" s="520"/>
      <c r="AF167" s="520"/>
      <c r="AG167" s="520"/>
      <c r="AH167" s="1410"/>
      <c r="AI167" s="520"/>
      <c r="AJ167" s="527"/>
      <c r="AK167" s="529" t="s">
        <v>127</v>
      </c>
      <c r="AL167" s="503"/>
      <c r="AM167" s="520"/>
      <c r="AN167" s="520"/>
      <c r="AO167" s="520"/>
      <c r="AP167" s="520"/>
      <c r="AQ167" s="520"/>
      <c r="AR167" s="520"/>
      <c r="AS167" s="520"/>
      <c r="AT167" s="520"/>
      <c r="AU167" s="520"/>
      <c r="AV167" s="520"/>
      <c r="AW167" s="520"/>
      <c r="AX167" s="527"/>
      <c r="AY167" s="529" t="s">
        <v>127</v>
      </c>
      <c r="AZ167" s="528"/>
      <c r="BA167" s="520"/>
      <c r="BB167" s="520"/>
      <c r="BC167" s="520"/>
      <c r="BD167" s="520"/>
      <c r="BE167" s="520"/>
      <c r="BF167" s="520"/>
    </row>
    <row r="168" spans="1:59" s="490" customFormat="1" ht="12.9" customHeight="1">
      <c r="A168" s="517" t="s">
        <v>128</v>
      </c>
      <c r="B168" s="503">
        <v>110</v>
      </c>
      <c r="C168" s="520">
        <v>4940</v>
      </c>
      <c r="D168" s="520">
        <v>2415</v>
      </c>
      <c r="E168" s="520">
        <v>4019</v>
      </c>
      <c r="F168" s="520">
        <v>1927</v>
      </c>
      <c r="G168" s="520">
        <v>3664</v>
      </c>
      <c r="H168" s="520">
        <v>1754</v>
      </c>
      <c r="I168" s="520">
        <v>2787</v>
      </c>
      <c r="J168" s="520">
        <v>1377</v>
      </c>
      <c r="K168" s="520">
        <v>2198</v>
      </c>
      <c r="L168" s="520">
        <v>1111</v>
      </c>
      <c r="M168" s="520">
        <v>17608</v>
      </c>
      <c r="N168" s="520">
        <v>8584</v>
      </c>
      <c r="O168" s="520">
        <v>122</v>
      </c>
      <c r="P168" s="1410"/>
      <c r="Q168" s="520">
        <v>58</v>
      </c>
      <c r="R168" s="527"/>
      <c r="S168" s="517" t="s">
        <v>128</v>
      </c>
      <c r="T168" s="503">
        <v>110</v>
      </c>
      <c r="U168" s="520">
        <v>406</v>
      </c>
      <c r="V168" s="520">
        <v>179</v>
      </c>
      <c r="W168" s="520">
        <v>759</v>
      </c>
      <c r="X168" s="520">
        <v>355</v>
      </c>
      <c r="Y168" s="520">
        <v>704</v>
      </c>
      <c r="Z168" s="520">
        <v>334</v>
      </c>
      <c r="AA168" s="520">
        <v>259</v>
      </c>
      <c r="AB168" s="520">
        <v>117</v>
      </c>
      <c r="AC168" s="520">
        <v>325</v>
      </c>
      <c r="AD168" s="520">
        <v>151</v>
      </c>
      <c r="AE168" s="520">
        <v>2453</v>
      </c>
      <c r="AF168" s="520">
        <v>1136</v>
      </c>
      <c r="AG168" s="520">
        <v>1</v>
      </c>
      <c r="AH168" s="1410"/>
      <c r="AI168" s="520">
        <v>1</v>
      </c>
      <c r="AJ168" s="527"/>
      <c r="AK168" s="517" t="s">
        <v>128</v>
      </c>
      <c r="AL168" s="503">
        <v>110</v>
      </c>
      <c r="AM168" s="520">
        <v>156</v>
      </c>
      <c r="AN168" s="520">
        <v>153</v>
      </c>
      <c r="AO168" s="520">
        <v>152</v>
      </c>
      <c r="AP168" s="520">
        <v>146</v>
      </c>
      <c r="AQ168" s="520">
        <v>139</v>
      </c>
      <c r="AR168" s="520">
        <v>746</v>
      </c>
      <c r="AS168" s="520">
        <v>7</v>
      </c>
      <c r="AT168" s="520">
        <v>420</v>
      </c>
      <c r="AU168" s="520">
        <v>28</v>
      </c>
      <c r="AV168" s="520">
        <v>448</v>
      </c>
      <c r="AW168" s="520">
        <v>160</v>
      </c>
      <c r="AX168" s="527"/>
      <c r="AY168" s="517" t="s">
        <v>128</v>
      </c>
      <c r="AZ168" s="528">
        <v>110</v>
      </c>
      <c r="BA168" s="520">
        <v>393</v>
      </c>
      <c r="BB168" s="520">
        <v>219</v>
      </c>
      <c r="BC168" s="520">
        <v>21</v>
      </c>
      <c r="BD168" s="520">
        <v>8</v>
      </c>
      <c r="BE168" s="520">
        <v>16</v>
      </c>
      <c r="BF168" s="520">
        <v>48</v>
      </c>
      <c r="BG168" s="490">
        <f>+BB168/BA168</f>
        <v>0.5572519083969466</v>
      </c>
    </row>
    <row r="169" spans="1:59" s="490" customFormat="1" ht="12.9" customHeight="1">
      <c r="A169" s="517" t="s">
        <v>129</v>
      </c>
      <c r="B169" s="503">
        <v>114</v>
      </c>
      <c r="C169" s="520">
        <v>3686</v>
      </c>
      <c r="D169" s="520">
        <v>1735</v>
      </c>
      <c r="E169" s="520">
        <v>3297</v>
      </c>
      <c r="F169" s="520">
        <v>1591</v>
      </c>
      <c r="G169" s="520">
        <v>3065</v>
      </c>
      <c r="H169" s="520">
        <v>1486</v>
      </c>
      <c r="I169" s="520">
        <v>2450</v>
      </c>
      <c r="J169" s="520">
        <v>1166</v>
      </c>
      <c r="K169" s="520">
        <v>1888</v>
      </c>
      <c r="L169" s="520">
        <v>917</v>
      </c>
      <c r="M169" s="520">
        <v>14386</v>
      </c>
      <c r="N169" s="520">
        <v>6895</v>
      </c>
      <c r="O169" s="520">
        <v>68</v>
      </c>
      <c r="P169" s="1410"/>
      <c r="Q169" s="520">
        <v>29</v>
      </c>
      <c r="R169" s="527"/>
      <c r="S169" s="517" t="s">
        <v>129</v>
      </c>
      <c r="T169" s="503">
        <v>114</v>
      </c>
      <c r="U169" s="520">
        <v>434</v>
      </c>
      <c r="V169" s="520">
        <v>176</v>
      </c>
      <c r="W169" s="520">
        <v>524</v>
      </c>
      <c r="X169" s="520">
        <v>245</v>
      </c>
      <c r="Y169" s="520">
        <v>536</v>
      </c>
      <c r="Z169" s="520">
        <v>229</v>
      </c>
      <c r="AA169" s="520">
        <v>225</v>
      </c>
      <c r="AB169" s="520">
        <v>98</v>
      </c>
      <c r="AC169" s="520">
        <v>205</v>
      </c>
      <c r="AD169" s="520">
        <v>89</v>
      </c>
      <c r="AE169" s="520">
        <v>1924</v>
      </c>
      <c r="AF169" s="520">
        <v>837</v>
      </c>
      <c r="AG169" s="520">
        <v>0</v>
      </c>
      <c r="AH169" s="1410"/>
      <c r="AI169" s="520">
        <v>0</v>
      </c>
      <c r="AJ169" s="527"/>
      <c r="AK169" s="517" t="s">
        <v>129</v>
      </c>
      <c r="AL169" s="503">
        <v>114</v>
      </c>
      <c r="AM169" s="520">
        <v>134</v>
      </c>
      <c r="AN169" s="520">
        <v>134</v>
      </c>
      <c r="AO169" s="520">
        <v>136</v>
      </c>
      <c r="AP169" s="520">
        <v>132</v>
      </c>
      <c r="AQ169" s="520">
        <v>126</v>
      </c>
      <c r="AR169" s="520">
        <v>662</v>
      </c>
      <c r="AS169" s="520">
        <v>4</v>
      </c>
      <c r="AT169" s="520">
        <v>361</v>
      </c>
      <c r="AU169" s="520">
        <v>31</v>
      </c>
      <c r="AV169" s="520">
        <v>392</v>
      </c>
      <c r="AW169" s="520">
        <v>134</v>
      </c>
      <c r="AX169" s="527"/>
      <c r="AY169" s="517" t="s">
        <v>129</v>
      </c>
      <c r="AZ169" s="528">
        <v>114</v>
      </c>
      <c r="BA169" s="520">
        <v>352</v>
      </c>
      <c r="BB169" s="520">
        <v>169</v>
      </c>
      <c r="BC169" s="520">
        <v>8</v>
      </c>
      <c r="BD169" s="520">
        <v>3</v>
      </c>
      <c r="BE169" s="520">
        <v>9</v>
      </c>
      <c r="BF169" s="520">
        <v>18</v>
      </c>
      <c r="BG169" s="490">
        <f t="shared" ref="BG169:BG173" si="7">+BB169/BA169</f>
        <v>0.48011363636363635</v>
      </c>
    </row>
    <row r="170" spans="1:59" s="490" customFormat="1" ht="12.9" customHeight="1">
      <c r="A170" s="517" t="s">
        <v>130</v>
      </c>
      <c r="B170" s="503">
        <v>108</v>
      </c>
      <c r="C170" s="520">
        <v>3164</v>
      </c>
      <c r="D170" s="520">
        <v>1550</v>
      </c>
      <c r="E170" s="520">
        <v>2732</v>
      </c>
      <c r="F170" s="520">
        <v>1342</v>
      </c>
      <c r="G170" s="520">
        <v>2761</v>
      </c>
      <c r="H170" s="520">
        <v>1377</v>
      </c>
      <c r="I170" s="520">
        <v>2428</v>
      </c>
      <c r="J170" s="520">
        <v>1200</v>
      </c>
      <c r="K170" s="520">
        <v>2173</v>
      </c>
      <c r="L170" s="520">
        <v>1043</v>
      </c>
      <c r="M170" s="520">
        <v>13258</v>
      </c>
      <c r="N170" s="520">
        <v>6512</v>
      </c>
      <c r="O170" s="520">
        <v>0</v>
      </c>
      <c r="P170" s="1410"/>
      <c r="Q170" s="520">
        <v>0</v>
      </c>
      <c r="R170" s="527"/>
      <c r="S170" s="517" t="s">
        <v>130</v>
      </c>
      <c r="T170" s="503">
        <v>108</v>
      </c>
      <c r="U170" s="520">
        <v>209</v>
      </c>
      <c r="V170" s="520">
        <v>89</v>
      </c>
      <c r="W170" s="520">
        <v>127</v>
      </c>
      <c r="X170" s="520">
        <v>43</v>
      </c>
      <c r="Y170" s="520">
        <v>133</v>
      </c>
      <c r="Z170" s="520">
        <v>58</v>
      </c>
      <c r="AA170" s="520">
        <v>150</v>
      </c>
      <c r="AB170" s="520">
        <v>72</v>
      </c>
      <c r="AC170" s="520">
        <v>143</v>
      </c>
      <c r="AD170" s="520">
        <v>66</v>
      </c>
      <c r="AE170" s="520">
        <v>762</v>
      </c>
      <c r="AF170" s="520">
        <v>328</v>
      </c>
      <c r="AG170" s="520">
        <v>0</v>
      </c>
      <c r="AH170" s="1410"/>
      <c r="AI170" s="520">
        <v>0</v>
      </c>
      <c r="AJ170" s="527"/>
      <c r="AK170" s="517" t="s">
        <v>130</v>
      </c>
      <c r="AL170" s="503">
        <v>108</v>
      </c>
      <c r="AM170" s="520">
        <v>129</v>
      </c>
      <c r="AN170" s="520">
        <v>117</v>
      </c>
      <c r="AO170" s="520">
        <v>118</v>
      </c>
      <c r="AP170" s="520">
        <v>111</v>
      </c>
      <c r="AQ170" s="520">
        <v>108</v>
      </c>
      <c r="AR170" s="520">
        <v>583</v>
      </c>
      <c r="AS170" s="520">
        <v>0</v>
      </c>
      <c r="AT170" s="520">
        <v>506</v>
      </c>
      <c r="AU170" s="520">
        <v>15</v>
      </c>
      <c r="AV170" s="520">
        <v>521</v>
      </c>
      <c r="AW170" s="520">
        <v>109</v>
      </c>
      <c r="AX170" s="527"/>
      <c r="AY170" s="517" t="s">
        <v>130</v>
      </c>
      <c r="AZ170" s="528">
        <v>108</v>
      </c>
      <c r="BA170" s="520">
        <v>512</v>
      </c>
      <c r="BB170" s="520">
        <v>449</v>
      </c>
      <c r="BC170" s="520">
        <v>0</v>
      </c>
      <c r="BD170" s="520">
        <v>0</v>
      </c>
      <c r="BE170" s="520">
        <v>36</v>
      </c>
      <c r="BF170" s="520">
        <v>152</v>
      </c>
      <c r="BG170" s="490">
        <f t="shared" si="7"/>
        <v>0.876953125</v>
      </c>
    </row>
    <row r="171" spans="1:59" s="490" customFormat="1" ht="12.9" customHeight="1">
      <c r="A171" s="517" t="s">
        <v>131</v>
      </c>
      <c r="B171" s="503">
        <v>118</v>
      </c>
      <c r="C171" s="520">
        <v>5116</v>
      </c>
      <c r="D171" s="520">
        <v>2477</v>
      </c>
      <c r="E171" s="520">
        <v>4282</v>
      </c>
      <c r="F171" s="520">
        <v>2084</v>
      </c>
      <c r="G171" s="520">
        <v>3964</v>
      </c>
      <c r="H171" s="520">
        <v>1978</v>
      </c>
      <c r="I171" s="520">
        <v>3123</v>
      </c>
      <c r="J171" s="520">
        <v>1547</v>
      </c>
      <c r="K171" s="520">
        <v>2248</v>
      </c>
      <c r="L171" s="520">
        <v>1085</v>
      </c>
      <c r="M171" s="520">
        <v>18733</v>
      </c>
      <c r="N171" s="520">
        <v>9171</v>
      </c>
      <c r="O171" s="520">
        <v>0</v>
      </c>
      <c r="P171" s="1410"/>
      <c r="Q171" s="520">
        <v>0</v>
      </c>
      <c r="R171" s="527"/>
      <c r="S171" s="517" t="s">
        <v>131</v>
      </c>
      <c r="T171" s="503">
        <v>118</v>
      </c>
      <c r="U171" s="520">
        <v>622</v>
      </c>
      <c r="V171" s="520">
        <v>294</v>
      </c>
      <c r="W171" s="520">
        <v>714</v>
      </c>
      <c r="X171" s="520">
        <v>322</v>
      </c>
      <c r="Y171" s="520">
        <v>665</v>
      </c>
      <c r="Z171" s="520">
        <v>319</v>
      </c>
      <c r="AA171" s="520">
        <v>302</v>
      </c>
      <c r="AB171" s="520">
        <v>145</v>
      </c>
      <c r="AC171" s="520">
        <v>251</v>
      </c>
      <c r="AD171" s="520">
        <v>121</v>
      </c>
      <c r="AE171" s="520">
        <v>2554</v>
      </c>
      <c r="AF171" s="520">
        <v>1201</v>
      </c>
      <c r="AG171" s="520">
        <v>0</v>
      </c>
      <c r="AH171" s="1410"/>
      <c r="AI171" s="520">
        <v>0</v>
      </c>
      <c r="AJ171" s="527"/>
      <c r="AK171" s="517" t="s">
        <v>131</v>
      </c>
      <c r="AL171" s="503">
        <v>118</v>
      </c>
      <c r="AM171" s="520">
        <v>149</v>
      </c>
      <c r="AN171" s="520">
        <v>150</v>
      </c>
      <c r="AO171" s="520">
        <v>148</v>
      </c>
      <c r="AP171" s="520">
        <v>142</v>
      </c>
      <c r="AQ171" s="520">
        <v>138</v>
      </c>
      <c r="AR171" s="520">
        <v>727</v>
      </c>
      <c r="AS171" s="520">
        <v>0</v>
      </c>
      <c r="AT171" s="520">
        <v>408</v>
      </c>
      <c r="AU171" s="520">
        <v>40</v>
      </c>
      <c r="AV171" s="520">
        <v>448</v>
      </c>
      <c r="AW171" s="520">
        <v>146</v>
      </c>
      <c r="AX171" s="527"/>
      <c r="AY171" s="517" t="s">
        <v>131</v>
      </c>
      <c r="AZ171" s="528">
        <v>118</v>
      </c>
      <c r="BA171" s="520">
        <v>378</v>
      </c>
      <c r="BB171" s="520">
        <v>208</v>
      </c>
      <c r="BC171" s="520">
        <v>0</v>
      </c>
      <c r="BD171" s="520">
        <v>0</v>
      </c>
      <c r="BE171" s="520">
        <v>15</v>
      </c>
      <c r="BF171" s="520">
        <v>12</v>
      </c>
      <c r="BG171" s="490">
        <f t="shared" si="7"/>
        <v>0.55026455026455023</v>
      </c>
    </row>
    <row r="172" spans="1:59" s="490" customFormat="1" ht="12.9" customHeight="1">
      <c r="A172" s="517" t="s">
        <v>132</v>
      </c>
      <c r="B172" s="503">
        <v>109</v>
      </c>
      <c r="C172" s="520">
        <v>5744</v>
      </c>
      <c r="D172" s="520">
        <v>2833</v>
      </c>
      <c r="E172" s="520">
        <v>4496</v>
      </c>
      <c r="F172" s="520">
        <v>2173</v>
      </c>
      <c r="G172" s="520">
        <v>4307</v>
      </c>
      <c r="H172" s="520">
        <v>2074</v>
      </c>
      <c r="I172" s="520">
        <v>3407</v>
      </c>
      <c r="J172" s="520">
        <v>1698</v>
      </c>
      <c r="K172" s="520">
        <v>2703</v>
      </c>
      <c r="L172" s="520">
        <v>1254</v>
      </c>
      <c r="M172" s="520">
        <v>20657</v>
      </c>
      <c r="N172" s="520">
        <v>10032</v>
      </c>
      <c r="O172" s="520">
        <v>0</v>
      </c>
      <c r="P172" s="1410"/>
      <c r="Q172" s="520">
        <v>0</v>
      </c>
      <c r="R172" s="527"/>
      <c r="S172" s="517" t="s">
        <v>132</v>
      </c>
      <c r="T172" s="503">
        <v>109</v>
      </c>
      <c r="U172" s="520">
        <v>1111</v>
      </c>
      <c r="V172" s="520">
        <v>539</v>
      </c>
      <c r="W172" s="520">
        <v>828</v>
      </c>
      <c r="X172" s="520">
        <v>357</v>
      </c>
      <c r="Y172" s="520">
        <v>844</v>
      </c>
      <c r="Z172" s="520">
        <v>385</v>
      </c>
      <c r="AA172" s="520">
        <v>556</v>
      </c>
      <c r="AB172" s="520">
        <v>273</v>
      </c>
      <c r="AC172" s="520">
        <v>464</v>
      </c>
      <c r="AD172" s="520">
        <v>215</v>
      </c>
      <c r="AE172" s="520">
        <v>3803</v>
      </c>
      <c r="AF172" s="520">
        <v>1769</v>
      </c>
      <c r="AG172" s="520">
        <v>0</v>
      </c>
      <c r="AH172" s="1410"/>
      <c r="AI172" s="520">
        <v>0</v>
      </c>
      <c r="AJ172" s="527"/>
      <c r="AK172" s="517" t="s">
        <v>132</v>
      </c>
      <c r="AL172" s="503">
        <v>109</v>
      </c>
      <c r="AM172" s="520">
        <v>189</v>
      </c>
      <c r="AN172" s="520">
        <v>184</v>
      </c>
      <c r="AO172" s="520">
        <v>184</v>
      </c>
      <c r="AP172" s="520">
        <v>174</v>
      </c>
      <c r="AQ172" s="520">
        <v>171</v>
      </c>
      <c r="AR172" s="520">
        <v>902</v>
      </c>
      <c r="AS172" s="520">
        <v>0</v>
      </c>
      <c r="AT172" s="520">
        <v>398</v>
      </c>
      <c r="AU172" s="520">
        <v>124</v>
      </c>
      <c r="AV172" s="520">
        <v>522</v>
      </c>
      <c r="AW172" s="520">
        <v>181</v>
      </c>
      <c r="AX172" s="527"/>
      <c r="AY172" s="517" t="s">
        <v>132</v>
      </c>
      <c r="AZ172" s="528">
        <v>109</v>
      </c>
      <c r="BA172" s="520">
        <v>466</v>
      </c>
      <c r="BB172" s="520">
        <v>201</v>
      </c>
      <c r="BC172" s="520">
        <v>0</v>
      </c>
      <c r="BD172" s="520">
        <v>0</v>
      </c>
      <c r="BE172" s="520">
        <v>6</v>
      </c>
      <c r="BF172" s="520">
        <v>8</v>
      </c>
      <c r="BG172" s="490">
        <f t="shared" si="7"/>
        <v>0.43133047210300429</v>
      </c>
    </row>
    <row r="173" spans="1:59" s="490" customFormat="1" ht="12.9" customHeight="1">
      <c r="A173" s="517" t="s">
        <v>133</v>
      </c>
      <c r="B173" s="503">
        <v>116</v>
      </c>
      <c r="C173" s="520">
        <v>3955</v>
      </c>
      <c r="D173" s="520">
        <v>1907</v>
      </c>
      <c r="E173" s="520">
        <v>3580</v>
      </c>
      <c r="F173" s="520">
        <v>1673</v>
      </c>
      <c r="G173" s="520">
        <v>3523</v>
      </c>
      <c r="H173" s="520">
        <v>1743</v>
      </c>
      <c r="I173" s="520">
        <v>2931</v>
      </c>
      <c r="J173" s="520">
        <v>1438</v>
      </c>
      <c r="K173" s="520">
        <v>2247</v>
      </c>
      <c r="L173" s="520">
        <v>1153</v>
      </c>
      <c r="M173" s="520">
        <v>16236</v>
      </c>
      <c r="N173" s="520">
        <v>7914</v>
      </c>
      <c r="O173" s="520">
        <v>0</v>
      </c>
      <c r="P173" s="1410"/>
      <c r="Q173" s="520">
        <v>0</v>
      </c>
      <c r="R173" s="527"/>
      <c r="S173" s="517" t="s">
        <v>133</v>
      </c>
      <c r="T173" s="503">
        <v>116</v>
      </c>
      <c r="U173" s="520">
        <v>719</v>
      </c>
      <c r="V173" s="520">
        <v>317</v>
      </c>
      <c r="W173" s="520">
        <v>678</v>
      </c>
      <c r="X173" s="520">
        <v>293</v>
      </c>
      <c r="Y173" s="520">
        <v>753</v>
      </c>
      <c r="Z173" s="520">
        <v>325</v>
      </c>
      <c r="AA173" s="520">
        <v>542</v>
      </c>
      <c r="AB173" s="520">
        <v>262</v>
      </c>
      <c r="AC173" s="520">
        <v>275</v>
      </c>
      <c r="AD173" s="520">
        <v>138</v>
      </c>
      <c r="AE173" s="520">
        <v>2967</v>
      </c>
      <c r="AF173" s="520">
        <v>1335</v>
      </c>
      <c r="AG173" s="520">
        <v>0</v>
      </c>
      <c r="AH173" s="1410"/>
      <c r="AI173" s="520">
        <v>0</v>
      </c>
      <c r="AJ173" s="527"/>
      <c r="AK173" s="517" t="s">
        <v>133</v>
      </c>
      <c r="AL173" s="503">
        <v>116</v>
      </c>
      <c r="AM173" s="520">
        <v>186</v>
      </c>
      <c r="AN173" s="520">
        <v>186</v>
      </c>
      <c r="AO173" s="520">
        <v>186</v>
      </c>
      <c r="AP173" s="520">
        <v>185</v>
      </c>
      <c r="AQ173" s="520">
        <v>176</v>
      </c>
      <c r="AR173" s="520">
        <v>919</v>
      </c>
      <c r="AS173" s="520">
        <v>0</v>
      </c>
      <c r="AT173" s="520">
        <v>430</v>
      </c>
      <c r="AU173" s="520">
        <v>37</v>
      </c>
      <c r="AV173" s="520">
        <v>467</v>
      </c>
      <c r="AW173" s="520">
        <v>185</v>
      </c>
      <c r="AX173" s="527"/>
      <c r="AY173" s="517" t="s">
        <v>133</v>
      </c>
      <c r="AZ173" s="528">
        <v>116</v>
      </c>
      <c r="BA173" s="520">
        <v>436</v>
      </c>
      <c r="BB173" s="520">
        <v>226</v>
      </c>
      <c r="BC173" s="520">
        <v>0</v>
      </c>
      <c r="BD173" s="520">
        <v>0</v>
      </c>
      <c r="BE173" s="520">
        <v>27</v>
      </c>
      <c r="BF173" s="520">
        <v>14</v>
      </c>
      <c r="BG173" s="490">
        <f t="shared" si="7"/>
        <v>0.51834862385321101</v>
      </c>
    </row>
    <row r="174" spans="1:59" s="490" customFormat="1" ht="12.9" customHeight="1">
      <c r="A174" s="529" t="s">
        <v>134</v>
      </c>
      <c r="B174" s="503"/>
      <c r="C174" s="520"/>
      <c r="D174" s="520"/>
      <c r="E174" s="520"/>
      <c r="F174" s="520"/>
      <c r="G174" s="520"/>
      <c r="H174" s="520"/>
      <c r="I174" s="520"/>
      <c r="J174" s="520"/>
      <c r="K174" s="520"/>
      <c r="L174" s="520"/>
      <c r="M174" s="520"/>
      <c r="N174" s="520"/>
      <c r="O174" s="520"/>
      <c r="P174" s="1410"/>
      <c r="Q174" s="520"/>
      <c r="R174" s="527"/>
      <c r="S174" s="529" t="s">
        <v>134</v>
      </c>
      <c r="T174" s="503"/>
      <c r="U174" s="520"/>
      <c r="V174" s="520"/>
      <c r="W174" s="520"/>
      <c r="X174" s="520"/>
      <c r="Y174" s="520"/>
      <c r="Z174" s="520"/>
      <c r="AA174" s="520"/>
      <c r="AB174" s="520"/>
      <c r="AC174" s="520"/>
      <c r="AD174" s="520"/>
      <c r="AE174" s="520"/>
      <c r="AF174" s="520"/>
      <c r="AG174" s="520"/>
      <c r="AH174" s="1410"/>
      <c r="AI174" s="520"/>
      <c r="AJ174" s="527"/>
      <c r="AK174" s="529" t="s">
        <v>134</v>
      </c>
      <c r="AL174" s="503"/>
      <c r="AM174" s="520"/>
      <c r="AN174" s="520"/>
      <c r="AO174" s="520"/>
      <c r="AP174" s="520"/>
      <c r="AQ174" s="520"/>
      <c r="AR174" s="520"/>
      <c r="AS174" s="520"/>
      <c r="AT174" s="520"/>
      <c r="AU174" s="520"/>
      <c r="AV174" s="520"/>
      <c r="AW174" s="520"/>
      <c r="AX174" s="527"/>
      <c r="AY174" s="529" t="s">
        <v>134</v>
      </c>
      <c r="AZ174" s="528"/>
      <c r="BA174" s="520"/>
      <c r="BB174" s="520"/>
      <c r="BC174" s="520"/>
      <c r="BD174" s="520"/>
      <c r="BE174" s="520"/>
      <c r="BF174" s="520"/>
    </row>
    <row r="175" spans="1:59" s="490" customFormat="1" ht="12.9" customHeight="1">
      <c r="A175" s="517" t="s">
        <v>135</v>
      </c>
      <c r="B175" s="503">
        <v>206</v>
      </c>
      <c r="C175" s="520">
        <v>769</v>
      </c>
      <c r="D175" s="520">
        <v>354</v>
      </c>
      <c r="E175" s="520">
        <v>447</v>
      </c>
      <c r="F175" s="520">
        <v>222</v>
      </c>
      <c r="G175" s="520">
        <v>344</v>
      </c>
      <c r="H175" s="520">
        <v>177</v>
      </c>
      <c r="I175" s="520">
        <v>260</v>
      </c>
      <c r="J175" s="520">
        <v>128</v>
      </c>
      <c r="K175" s="520">
        <v>214</v>
      </c>
      <c r="L175" s="520">
        <v>106</v>
      </c>
      <c r="M175" s="520">
        <v>2034</v>
      </c>
      <c r="N175" s="520">
        <v>987</v>
      </c>
      <c r="O175" s="520">
        <v>0</v>
      </c>
      <c r="P175" s="1410"/>
      <c r="Q175" s="520">
        <v>0</v>
      </c>
      <c r="R175" s="527"/>
      <c r="S175" s="517" t="s">
        <v>135</v>
      </c>
      <c r="T175" s="503">
        <v>206</v>
      </c>
      <c r="U175" s="520">
        <v>143</v>
      </c>
      <c r="V175" s="520">
        <v>63</v>
      </c>
      <c r="W175" s="520">
        <v>77</v>
      </c>
      <c r="X175" s="520">
        <v>44</v>
      </c>
      <c r="Y175" s="520">
        <v>74</v>
      </c>
      <c r="Z175" s="520">
        <v>38</v>
      </c>
      <c r="AA175" s="520">
        <v>36</v>
      </c>
      <c r="AB175" s="520">
        <v>21</v>
      </c>
      <c r="AC175" s="520">
        <v>22</v>
      </c>
      <c r="AD175" s="520">
        <v>14</v>
      </c>
      <c r="AE175" s="520">
        <v>352</v>
      </c>
      <c r="AF175" s="520">
        <v>180</v>
      </c>
      <c r="AG175" s="520">
        <v>0</v>
      </c>
      <c r="AH175" s="1410"/>
      <c r="AI175" s="520">
        <v>0</v>
      </c>
      <c r="AJ175" s="527"/>
      <c r="AK175" s="517" t="s">
        <v>135</v>
      </c>
      <c r="AL175" s="503">
        <v>206</v>
      </c>
      <c r="AM175" s="520">
        <v>18</v>
      </c>
      <c r="AN175" s="520">
        <v>16</v>
      </c>
      <c r="AO175" s="520">
        <v>15</v>
      </c>
      <c r="AP175" s="520">
        <v>12</v>
      </c>
      <c r="AQ175" s="520">
        <v>10</v>
      </c>
      <c r="AR175" s="520">
        <v>71</v>
      </c>
      <c r="AS175" s="520">
        <v>0</v>
      </c>
      <c r="AT175" s="520">
        <v>36</v>
      </c>
      <c r="AU175" s="520">
        <v>4</v>
      </c>
      <c r="AV175" s="520">
        <v>40</v>
      </c>
      <c r="AW175" s="520">
        <v>17</v>
      </c>
      <c r="AX175" s="527"/>
      <c r="AY175" s="517" t="s">
        <v>135</v>
      </c>
      <c r="AZ175" s="528">
        <v>206</v>
      </c>
      <c r="BA175" s="520">
        <v>41</v>
      </c>
      <c r="BB175" s="520">
        <v>20</v>
      </c>
      <c r="BC175" s="520">
        <v>0</v>
      </c>
      <c r="BD175" s="520">
        <v>0</v>
      </c>
      <c r="BE175" s="520">
        <v>0</v>
      </c>
      <c r="BF175" s="520">
        <v>5</v>
      </c>
    </row>
    <row r="176" spans="1:59" s="490" customFormat="1" ht="12.9" customHeight="1">
      <c r="A176" s="517" t="s">
        <v>136</v>
      </c>
      <c r="B176" s="503">
        <v>211</v>
      </c>
      <c r="C176" s="520">
        <v>885</v>
      </c>
      <c r="D176" s="520">
        <v>423</v>
      </c>
      <c r="E176" s="520">
        <v>672</v>
      </c>
      <c r="F176" s="520">
        <v>316</v>
      </c>
      <c r="G176" s="520">
        <v>521</v>
      </c>
      <c r="H176" s="520">
        <v>260</v>
      </c>
      <c r="I176" s="520">
        <v>346</v>
      </c>
      <c r="J176" s="520">
        <v>175</v>
      </c>
      <c r="K176" s="520">
        <v>306</v>
      </c>
      <c r="L176" s="520">
        <v>175</v>
      </c>
      <c r="M176" s="520">
        <v>2730</v>
      </c>
      <c r="N176" s="520">
        <v>1349</v>
      </c>
      <c r="O176" s="520">
        <v>0</v>
      </c>
      <c r="P176" s="1410"/>
      <c r="Q176" s="520">
        <v>0</v>
      </c>
      <c r="R176" s="527"/>
      <c r="S176" s="517" t="s">
        <v>136</v>
      </c>
      <c r="T176" s="503">
        <v>211</v>
      </c>
      <c r="U176" s="520">
        <v>3</v>
      </c>
      <c r="V176" s="520">
        <v>0</v>
      </c>
      <c r="W176" s="520">
        <v>169</v>
      </c>
      <c r="X176" s="520">
        <v>80</v>
      </c>
      <c r="Y176" s="520">
        <v>112</v>
      </c>
      <c r="Z176" s="520">
        <v>58</v>
      </c>
      <c r="AA176" s="520">
        <v>13</v>
      </c>
      <c r="AB176" s="520">
        <v>8</v>
      </c>
      <c r="AC176" s="520">
        <v>75</v>
      </c>
      <c r="AD176" s="520">
        <v>38</v>
      </c>
      <c r="AE176" s="520">
        <v>372</v>
      </c>
      <c r="AF176" s="520">
        <v>184</v>
      </c>
      <c r="AG176" s="520">
        <v>0</v>
      </c>
      <c r="AH176" s="1410"/>
      <c r="AI176" s="520">
        <v>0</v>
      </c>
      <c r="AJ176" s="527"/>
      <c r="AK176" s="517" t="s">
        <v>136</v>
      </c>
      <c r="AL176" s="503">
        <v>211</v>
      </c>
      <c r="AM176" s="520">
        <v>21</v>
      </c>
      <c r="AN176" s="520">
        <v>19</v>
      </c>
      <c r="AO176" s="520">
        <v>19</v>
      </c>
      <c r="AP176" s="520">
        <v>17</v>
      </c>
      <c r="AQ176" s="520">
        <v>16</v>
      </c>
      <c r="AR176" s="520">
        <v>92</v>
      </c>
      <c r="AS176" s="520">
        <v>0</v>
      </c>
      <c r="AT176" s="520">
        <v>37</v>
      </c>
      <c r="AU176" s="520">
        <v>13</v>
      </c>
      <c r="AV176" s="520">
        <v>50</v>
      </c>
      <c r="AW176" s="520">
        <v>18</v>
      </c>
      <c r="AX176" s="527"/>
      <c r="AY176" s="517" t="s">
        <v>136</v>
      </c>
      <c r="AZ176" s="528">
        <v>211</v>
      </c>
      <c r="BA176" s="520">
        <v>52</v>
      </c>
      <c r="BB176" s="520">
        <v>16</v>
      </c>
      <c r="BC176" s="520">
        <v>0</v>
      </c>
      <c r="BD176" s="520">
        <v>0</v>
      </c>
      <c r="BE176" s="520">
        <v>6</v>
      </c>
      <c r="BF176" s="520">
        <v>0</v>
      </c>
    </row>
    <row r="177" spans="1:58" s="490" customFormat="1" ht="12.9" customHeight="1">
      <c r="A177" s="517" t="s">
        <v>137</v>
      </c>
      <c r="B177" s="503">
        <v>210</v>
      </c>
      <c r="C177" s="520">
        <v>2169</v>
      </c>
      <c r="D177" s="520">
        <v>1087</v>
      </c>
      <c r="E177" s="520">
        <v>1598</v>
      </c>
      <c r="F177" s="520">
        <v>742</v>
      </c>
      <c r="G177" s="520">
        <v>1538</v>
      </c>
      <c r="H177" s="520">
        <v>749</v>
      </c>
      <c r="I177" s="520">
        <v>1207</v>
      </c>
      <c r="J177" s="520">
        <v>578</v>
      </c>
      <c r="K177" s="520">
        <v>874</v>
      </c>
      <c r="L177" s="520">
        <v>431</v>
      </c>
      <c r="M177" s="520">
        <v>7386</v>
      </c>
      <c r="N177" s="520">
        <v>3587</v>
      </c>
      <c r="O177" s="520">
        <v>0</v>
      </c>
      <c r="P177" s="1410"/>
      <c r="Q177" s="520">
        <v>0</v>
      </c>
      <c r="R177" s="527"/>
      <c r="S177" s="517" t="s">
        <v>137</v>
      </c>
      <c r="T177" s="503">
        <v>210</v>
      </c>
      <c r="U177" s="520">
        <v>389</v>
      </c>
      <c r="V177" s="520">
        <v>185</v>
      </c>
      <c r="W177" s="520">
        <v>216</v>
      </c>
      <c r="X177" s="520">
        <v>103</v>
      </c>
      <c r="Y177" s="520">
        <v>261</v>
      </c>
      <c r="Z177" s="520">
        <v>114</v>
      </c>
      <c r="AA177" s="520">
        <v>163</v>
      </c>
      <c r="AB177" s="520">
        <v>75</v>
      </c>
      <c r="AC177" s="520">
        <v>82</v>
      </c>
      <c r="AD177" s="520">
        <v>35</v>
      </c>
      <c r="AE177" s="520">
        <v>1111</v>
      </c>
      <c r="AF177" s="520">
        <v>512</v>
      </c>
      <c r="AG177" s="520">
        <v>0</v>
      </c>
      <c r="AH177" s="1410"/>
      <c r="AI177" s="520">
        <v>0</v>
      </c>
      <c r="AJ177" s="527"/>
      <c r="AK177" s="517" t="s">
        <v>137</v>
      </c>
      <c r="AL177" s="503">
        <v>210</v>
      </c>
      <c r="AM177" s="520">
        <v>56</v>
      </c>
      <c r="AN177" s="520">
        <v>53</v>
      </c>
      <c r="AO177" s="520">
        <v>52</v>
      </c>
      <c r="AP177" s="520">
        <v>36</v>
      </c>
      <c r="AQ177" s="520">
        <v>32</v>
      </c>
      <c r="AR177" s="520">
        <v>229</v>
      </c>
      <c r="AS177" s="520">
        <v>0</v>
      </c>
      <c r="AT177" s="520">
        <v>173</v>
      </c>
      <c r="AU177" s="520">
        <v>31</v>
      </c>
      <c r="AV177" s="520">
        <v>204</v>
      </c>
      <c r="AW177" s="520">
        <v>51</v>
      </c>
      <c r="AX177" s="527"/>
      <c r="AY177" s="517" t="s">
        <v>137</v>
      </c>
      <c r="AZ177" s="528">
        <v>210</v>
      </c>
      <c r="BA177" s="520">
        <v>187</v>
      </c>
      <c r="BB177" s="520">
        <v>107</v>
      </c>
      <c r="BC177" s="520">
        <v>0</v>
      </c>
      <c r="BD177" s="520">
        <v>0</v>
      </c>
      <c r="BE177" s="520">
        <v>25</v>
      </c>
      <c r="BF177" s="520">
        <v>22</v>
      </c>
    </row>
    <row r="178" spans="1:58" s="490" customFormat="1" ht="12.9" customHeight="1">
      <c r="A178" s="517" t="s">
        <v>138</v>
      </c>
      <c r="B178" s="503">
        <v>209</v>
      </c>
      <c r="C178" s="520">
        <v>983</v>
      </c>
      <c r="D178" s="520">
        <v>474</v>
      </c>
      <c r="E178" s="520">
        <v>578</v>
      </c>
      <c r="F178" s="520">
        <v>276</v>
      </c>
      <c r="G178" s="520">
        <v>488</v>
      </c>
      <c r="H178" s="520">
        <v>245</v>
      </c>
      <c r="I178" s="520">
        <v>541</v>
      </c>
      <c r="J178" s="520">
        <v>288</v>
      </c>
      <c r="K178" s="520">
        <v>387</v>
      </c>
      <c r="L178" s="520">
        <v>204</v>
      </c>
      <c r="M178" s="520">
        <v>2977</v>
      </c>
      <c r="N178" s="520">
        <v>1487</v>
      </c>
      <c r="O178" s="520">
        <v>0</v>
      </c>
      <c r="P178" s="1410"/>
      <c r="Q178" s="520">
        <v>0</v>
      </c>
      <c r="R178" s="527"/>
      <c r="S178" s="517" t="s">
        <v>138</v>
      </c>
      <c r="T178" s="503">
        <v>209</v>
      </c>
      <c r="U178" s="520">
        <v>141</v>
      </c>
      <c r="V178" s="520">
        <v>60</v>
      </c>
      <c r="W178" s="520">
        <v>74</v>
      </c>
      <c r="X178" s="520">
        <v>27</v>
      </c>
      <c r="Y178" s="520">
        <v>67</v>
      </c>
      <c r="Z178" s="520">
        <v>31</v>
      </c>
      <c r="AA178" s="520">
        <v>73</v>
      </c>
      <c r="AB178" s="520">
        <v>43</v>
      </c>
      <c r="AC178" s="520">
        <v>7</v>
      </c>
      <c r="AD178" s="520">
        <v>0</v>
      </c>
      <c r="AE178" s="520">
        <v>362</v>
      </c>
      <c r="AF178" s="520">
        <v>161</v>
      </c>
      <c r="AG178" s="520">
        <v>0</v>
      </c>
      <c r="AH178" s="1410"/>
      <c r="AI178" s="520">
        <v>0</v>
      </c>
      <c r="AJ178" s="527"/>
      <c r="AK178" s="517" t="s">
        <v>138</v>
      </c>
      <c r="AL178" s="503">
        <v>209</v>
      </c>
      <c r="AM178" s="520">
        <v>24</v>
      </c>
      <c r="AN178" s="520">
        <v>17</v>
      </c>
      <c r="AO178" s="520">
        <v>16</v>
      </c>
      <c r="AP178" s="520">
        <v>18</v>
      </c>
      <c r="AQ178" s="520">
        <v>16</v>
      </c>
      <c r="AR178" s="520">
        <v>91</v>
      </c>
      <c r="AS178" s="520">
        <v>0</v>
      </c>
      <c r="AT178" s="520">
        <v>84</v>
      </c>
      <c r="AU178" s="520">
        <v>1</v>
      </c>
      <c r="AV178" s="520">
        <v>85</v>
      </c>
      <c r="AW178" s="520">
        <v>14</v>
      </c>
      <c r="AX178" s="527"/>
      <c r="AY178" s="517" t="s">
        <v>138</v>
      </c>
      <c r="AZ178" s="528">
        <v>209</v>
      </c>
      <c r="BA178" s="520">
        <v>83</v>
      </c>
      <c r="BB178" s="520">
        <v>58</v>
      </c>
      <c r="BC178" s="520">
        <v>0</v>
      </c>
      <c r="BD178" s="520">
        <v>0</v>
      </c>
      <c r="BE178" s="520">
        <v>5</v>
      </c>
      <c r="BF178" s="520">
        <v>13</v>
      </c>
    </row>
    <row r="179" spans="1:58" s="490" customFormat="1" ht="12.9" customHeight="1">
      <c r="A179" s="517" t="s">
        <v>155</v>
      </c>
      <c r="B179" s="503">
        <v>207</v>
      </c>
      <c r="C179" s="520">
        <v>378</v>
      </c>
      <c r="D179" s="520">
        <v>165</v>
      </c>
      <c r="E179" s="520">
        <v>265</v>
      </c>
      <c r="F179" s="520">
        <v>123</v>
      </c>
      <c r="G179" s="520">
        <v>250</v>
      </c>
      <c r="H179" s="520">
        <v>131</v>
      </c>
      <c r="I179" s="520">
        <v>257</v>
      </c>
      <c r="J179" s="520">
        <v>132</v>
      </c>
      <c r="K179" s="520">
        <v>237</v>
      </c>
      <c r="L179" s="520">
        <v>118</v>
      </c>
      <c r="M179" s="520">
        <v>1387</v>
      </c>
      <c r="N179" s="520">
        <v>669</v>
      </c>
      <c r="O179" s="520">
        <v>0</v>
      </c>
      <c r="P179" s="1410"/>
      <c r="Q179" s="520">
        <v>0</v>
      </c>
      <c r="R179" s="527"/>
      <c r="S179" s="517" t="s">
        <v>155</v>
      </c>
      <c r="T179" s="503">
        <v>207</v>
      </c>
      <c r="U179" s="520">
        <v>61</v>
      </c>
      <c r="V179" s="520">
        <v>26</v>
      </c>
      <c r="W179" s="520">
        <v>41</v>
      </c>
      <c r="X179" s="520">
        <v>19</v>
      </c>
      <c r="Y179" s="520">
        <v>60</v>
      </c>
      <c r="Z179" s="520">
        <v>31</v>
      </c>
      <c r="AA179" s="520">
        <v>53</v>
      </c>
      <c r="AB179" s="520">
        <v>30</v>
      </c>
      <c r="AC179" s="520">
        <v>23</v>
      </c>
      <c r="AD179" s="520">
        <v>16</v>
      </c>
      <c r="AE179" s="520">
        <v>238</v>
      </c>
      <c r="AF179" s="520">
        <v>122</v>
      </c>
      <c r="AG179" s="520">
        <v>0</v>
      </c>
      <c r="AH179" s="1410"/>
      <c r="AI179" s="520">
        <v>0</v>
      </c>
      <c r="AJ179" s="527"/>
      <c r="AK179" s="517" t="s">
        <v>155</v>
      </c>
      <c r="AL179" s="503">
        <v>207</v>
      </c>
      <c r="AM179" s="520">
        <v>9</v>
      </c>
      <c r="AN179" s="520">
        <v>8</v>
      </c>
      <c r="AO179" s="520">
        <v>8</v>
      </c>
      <c r="AP179" s="520">
        <v>8</v>
      </c>
      <c r="AQ179" s="520">
        <v>8</v>
      </c>
      <c r="AR179" s="520">
        <v>41</v>
      </c>
      <c r="AS179" s="520">
        <v>0</v>
      </c>
      <c r="AT179" s="520">
        <v>34</v>
      </c>
      <c r="AU179" s="520">
        <v>0</v>
      </c>
      <c r="AV179" s="520">
        <v>34</v>
      </c>
      <c r="AW179" s="520">
        <v>8</v>
      </c>
      <c r="AX179" s="527"/>
      <c r="AY179" s="517" t="s">
        <v>155</v>
      </c>
      <c r="AZ179" s="528">
        <v>207</v>
      </c>
      <c r="BA179" s="520">
        <v>34</v>
      </c>
      <c r="BB179" s="520">
        <v>17</v>
      </c>
      <c r="BC179" s="520">
        <v>0</v>
      </c>
      <c r="BD179" s="520">
        <v>0</v>
      </c>
      <c r="BE179" s="520">
        <v>0</v>
      </c>
      <c r="BF179" s="520">
        <v>0</v>
      </c>
    </row>
    <row r="180" spans="1:58" s="490" customFormat="1" ht="12.9" customHeight="1">
      <c r="A180" s="532" t="s">
        <v>140</v>
      </c>
      <c r="B180" s="505">
        <v>212</v>
      </c>
      <c r="C180" s="533">
        <v>760</v>
      </c>
      <c r="D180" s="533">
        <v>358</v>
      </c>
      <c r="E180" s="533">
        <v>557</v>
      </c>
      <c r="F180" s="533">
        <v>251</v>
      </c>
      <c r="G180" s="533">
        <v>614</v>
      </c>
      <c r="H180" s="533">
        <v>286</v>
      </c>
      <c r="I180" s="533">
        <v>422</v>
      </c>
      <c r="J180" s="533">
        <v>210</v>
      </c>
      <c r="K180" s="533">
        <v>395</v>
      </c>
      <c r="L180" s="533">
        <v>177</v>
      </c>
      <c r="M180" s="533">
        <v>2748</v>
      </c>
      <c r="N180" s="533">
        <v>1282</v>
      </c>
      <c r="O180" s="533">
        <v>106</v>
      </c>
      <c r="P180" s="1411"/>
      <c r="Q180" s="533">
        <v>44</v>
      </c>
      <c r="R180" s="527"/>
      <c r="S180" s="532" t="s">
        <v>140</v>
      </c>
      <c r="T180" s="505">
        <v>212</v>
      </c>
      <c r="U180" s="533">
        <v>69</v>
      </c>
      <c r="V180" s="533">
        <v>29</v>
      </c>
      <c r="W180" s="533">
        <v>99</v>
      </c>
      <c r="X180" s="533">
        <v>35</v>
      </c>
      <c r="Y180" s="533">
        <v>55</v>
      </c>
      <c r="Z180" s="533">
        <v>14</v>
      </c>
      <c r="AA180" s="533">
        <v>31</v>
      </c>
      <c r="AB180" s="533">
        <v>17</v>
      </c>
      <c r="AC180" s="533">
        <v>50</v>
      </c>
      <c r="AD180" s="533">
        <v>24</v>
      </c>
      <c r="AE180" s="533">
        <v>304</v>
      </c>
      <c r="AF180" s="533">
        <v>119</v>
      </c>
      <c r="AG180" s="533">
        <v>10</v>
      </c>
      <c r="AH180" s="1411"/>
      <c r="AI180" s="533">
        <v>3</v>
      </c>
      <c r="AJ180" s="527"/>
      <c r="AK180" s="532" t="s">
        <v>140</v>
      </c>
      <c r="AL180" s="505">
        <v>212</v>
      </c>
      <c r="AM180" s="533">
        <v>20</v>
      </c>
      <c r="AN180" s="533">
        <v>18</v>
      </c>
      <c r="AO180" s="533">
        <v>22</v>
      </c>
      <c r="AP180" s="533">
        <v>15</v>
      </c>
      <c r="AQ180" s="533">
        <v>15</v>
      </c>
      <c r="AR180" s="533">
        <v>90</v>
      </c>
      <c r="AS180" s="533">
        <v>4</v>
      </c>
      <c r="AT180" s="533">
        <v>85</v>
      </c>
      <c r="AU180" s="533">
        <v>6</v>
      </c>
      <c r="AV180" s="533">
        <v>91</v>
      </c>
      <c r="AW180" s="533">
        <v>17</v>
      </c>
      <c r="AX180" s="527"/>
      <c r="AY180" s="532" t="s">
        <v>140</v>
      </c>
      <c r="AZ180" s="534">
        <v>212</v>
      </c>
      <c r="BA180" s="533">
        <v>78</v>
      </c>
      <c r="BB180" s="533">
        <v>32</v>
      </c>
      <c r="BC180" s="533">
        <v>8</v>
      </c>
      <c r="BD180" s="533">
        <v>3</v>
      </c>
      <c r="BE180" s="533">
        <v>3</v>
      </c>
      <c r="BF180" s="533">
        <v>31</v>
      </c>
    </row>
    <row r="181" spans="1:58">
      <c r="A181" s="582"/>
      <c r="B181" s="582"/>
      <c r="C181" s="582"/>
      <c r="D181" s="582"/>
      <c r="E181" s="582"/>
      <c r="F181" s="582"/>
      <c r="G181" s="582"/>
      <c r="H181" s="582"/>
      <c r="I181" s="582"/>
      <c r="J181" s="582"/>
      <c r="K181" s="582"/>
      <c r="L181" s="582"/>
      <c r="M181" s="582"/>
      <c r="N181" s="582"/>
      <c r="O181" s="582"/>
      <c r="P181" s="582"/>
      <c r="Q181" s="582"/>
      <c r="S181" s="582"/>
      <c r="T181" s="582"/>
      <c r="U181" s="582"/>
      <c r="V181" s="582"/>
      <c r="W181" s="582"/>
      <c r="X181" s="582"/>
      <c r="Y181" s="582"/>
      <c r="Z181" s="582"/>
      <c r="AA181" s="582"/>
      <c r="AB181" s="582"/>
      <c r="AC181" s="582"/>
      <c r="AD181" s="582"/>
      <c r="AE181" s="582"/>
      <c r="AF181" s="582"/>
      <c r="AG181" s="582"/>
      <c r="AH181" s="582"/>
      <c r="AI181" s="582"/>
      <c r="AK181" s="582"/>
      <c r="AL181" s="582"/>
      <c r="AM181" s="582"/>
      <c r="AN181" s="582"/>
      <c r="AO181" s="582"/>
      <c r="AP181" s="582"/>
      <c r="AQ181" s="582"/>
      <c r="AR181" s="582"/>
      <c r="AS181" s="582"/>
      <c r="AT181" s="582"/>
      <c r="AU181" s="582"/>
      <c r="AV181" s="582"/>
      <c r="AW181" s="582"/>
      <c r="AY181" s="582"/>
      <c r="AZ181" s="582"/>
      <c r="BA181" s="582"/>
      <c r="BB181" s="582"/>
      <c r="BC181" s="582"/>
      <c r="BD181" s="582"/>
      <c r="BE181" s="582"/>
      <c r="BF181" s="582"/>
    </row>
    <row r="185" spans="1:58">
      <c r="A185" s="652" t="s">
        <v>657</v>
      </c>
      <c r="AY185" s="652" t="s">
        <v>663</v>
      </c>
    </row>
    <row r="186" spans="1:58">
      <c r="A186" s="652" t="s">
        <v>663</v>
      </c>
      <c r="AY186" s="652" t="s">
        <v>663</v>
      </c>
    </row>
    <row r="188" spans="1:58">
      <c r="A188" s="652" t="s">
        <v>663</v>
      </c>
      <c r="AY188" s="652" t="s">
        <v>663</v>
      </c>
    </row>
  </sheetData>
  <mergeCells count="190">
    <mergeCell ref="A72:A73"/>
    <mergeCell ref="A34:A35"/>
    <mergeCell ref="BE34:BF34"/>
    <mergeCell ref="BA72:BD72"/>
    <mergeCell ref="BE72:BF72"/>
    <mergeCell ref="AY72:AY73"/>
    <mergeCell ref="AZ72:AZ73"/>
    <mergeCell ref="AY34:AY35"/>
    <mergeCell ref="AZ34:AZ35"/>
    <mergeCell ref="BA34:BD34"/>
    <mergeCell ref="AW72:AW73"/>
    <mergeCell ref="AW34:AW35"/>
    <mergeCell ref="AA34:AB34"/>
    <mergeCell ref="AC34:AD34"/>
    <mergeCell ref="AK34:AK35"/>
    <mergeCell ref="AL34:AL35"/>
    <mergeCell ref="B72:B73"/>
    <mergeCell ref="S72:S73"/>
    <mergeCell ref="AG72:AI72"/>
    <mergeCell ref="B34:B35"/>
    <mergeCell ref="S34:S35"/>
    <mergeCell ref="T34:T35"/>
    <mergeCell ref="O72:Q72"/>
    <mergeCell ref="U72:V72"/>
    <mergeCell ref="A5:B6"/>
    <mergeCell ref="S7:T7"/>
    <mergeCell ref="S8:T8"/>
    <mergeCell ref="Y5:Z5"/>
    <mergeCell ref="AA5:AB5"/>
    <mergeCell ref="AC5:AD5"/>
    <mergeCell ref="AE5:AF5"/>
    <mergeCell ref="AG5:AI5"/>
    <mergeCell ref="S15:T15"/>
    <mergeCell ref="C5:D5"/>
    <mergeCell ref="E5:F5"/>
    <mergeCell ref="G5:H5"/>
    <mergeCell ref="I5:J5"/>
    <mergeCell ref="K5:L5"/>
    <mergeCell ref="M5:N5"/>
    <mergeCell ref="O5:Q5"/>
    <mergeCell ref="A7:B7"/>
    <mergeCell ref="A8:B8"/>
    <mergeCell ref="A9:B9"/>
    <mergeCell ref="A10:B10"/>
    <mergeCell ref="A11:B11"/>
    <mergeCell ref="A12:B12"/>
    <mergeCell ref="S13:T13"/>
    <mergeCell ref="S14:T14"/>
    <mergeCell ref="G72:H72"/>
    <mergeCell ref="I72:J72"/>
    <mergeCell ref="C34:D34"/>
    <mergeCell ref="E34:F34"/>
    <mergeCell ref="G34:H34"/>
    <mergeCell ref="AK72:AK73"/>
    <mergeCell ref="I34:J34"/>
    <mergeCell ref="AG34:AI34"/>
    <mergeCell ref="K72:L72"/>
    <mergeCell ref="M72:N72"/>
    <mergeCell ref="C72:D72"/>
    <mergeCell ref="E72:F72"/>
    <mergeCell ref="Y72:Z72"/>
    <mergeCell ref="AA72:AB72"/>
    <mergeCell ref="AC72:AD72"/>
    <mergeCell ref="AE72:AF72"/>
    <mergeCell ref="T72:T73"/>
    <mergeCell ref="O34:Q34"/>
    <mergeCell ref="M34:N34"/>
    <mergeCell ref="K34:L34"/>
    <mergeCell ref="U34:V34"/>
    <mergeCell ref="W34:X34"/>
    <mergeCell ref="Y34:Z34"/>
    <mergeCell ref="BE105:BF105"/>
    <mergeCell ref="AW146:AW147"/>
    <mergeCell ref="AY146:AY147"/>
    <mergeCell ref="AZ146:AZ147"/>
    <mergeCell ref="AL105:AL106"/>
    <mergeCell ref="BA146:BD146"/>
    <mergeCell ref="BE146:BF146"/>
    <mergeCell ref="AL146:AL147"/>
    <mergeCell ref="AW105:AW106"/>
    <mergeCell ref="AY105:AY106"/>
    <mergeCell ref="AZ105:AZ106"/>
    <mergeCell ref="BA105:BD105"/>
    <mergeCell ref="A14:B14"/>
    <mergeCell ref="A26:B26"/>
    <mergeCell ref="A17:B17"/>
    <mergeCell ref="A18:B18"/>
    <mergeCell ref="A19:B19"/>
    <mergeCell ref="A20:B20"/>
    <mergeCell ref="A21:B21"/>
    <mergeCell ref="A22:B22"/>
    <mergeCell ref="A15:B15"/>
    <mergeCell ref="A16:B16"/>
    <mergeCell ref="A24:B24"/>
    <mergeCell ref="A25:B25"/>
    <mergeCell ref="A23:B23"/>
    <mergeCell ref="S11:T11"/>
    <mergeCell ref="S12:T12"/>
    <mergeCell ref="U5:V5"/>
    <mergeCell ref="W5:X5"/>
    <mergeCell ref="AK7:AL7"/>
    <mergeCell ref="S17:T17"/>
    <mergeCell ref="S16:T16"/>
    <mergeCell ref="AK5:AL6"/>
    <mergeCell ref="AK17:AL17"/>
    <mergeCell ref="AK11:AL11"/>
    <mergeCell ref="AK12:AL12"/>
    <mergeCell ref="AK15:AL15"/>
    <mergeCell ref="AK13:AL13"/>
    <mergeCell ref="AK14:AL14"/>
    <mergeCell ref="AK16:AL16"/>
    <mergeCell ref="BE5:BF5"/>
    <mergeCell ref="AW5:AW6"/>
    <mergeCell ref="BA5:BD5"/>
    <mergeCell ref="AY5:AZ6"/>
    <mergeCell ref="AK8:AL8"/>
    <mergeCell ref="AK9:AL9"/>
    <mergeCell ref="S9:T9"/>
    <mergeCell ref="AK10:AL10"/>
    <mergeCell ref="S5:T6"/>
    <mergeCell ref="S10:T10"/>
    <mergeCell ref="A105:A106"/>
    <mergeCell ref="B105:B106"/>
    <mergeCell ref="C105:D105"/>
    <mergeCell ref="E105:F105"/>
    <mergeCell ref="G105:H105"/>
    <mergeCell ref="I105:J105"/>
    <mergeCell ref="K105:L105"/>
    <mergeCell ref="M105:N105"/>
    <mergeCell ref="O105:Q105"/>
    <mergeCell ref="S18:T18"/>
    <mergeCell ref="AK18:AL18"/>
    <mergeCell ref="A27:B27"/>
    <mergeCell ref="A28:B28"/>
    <mergeCell ref="A29:B29"/>
    <mergeCell ref="A13:B13"/>
    <mergeCell ref="A146:A147"/>
    <mergeCell ref="B146:B147"/>
    <mergeCell ref="C146:D146"/>
    <mergeCell ref="E146:F146"/>
    <mergeCell ref="G146:H146"/>
    <mergeCell ref="I146:J146"/>
    <mergeCell ref="K146:L146"/>
    <mergeCell ref="M146:N146"/>
    <mergeCell ref="O146:Q146"/>
    <mergeCell ref="AA105:AB105"/>
    <mergeCell ref="AC105:AD105"/>
    <mergeCell ref="AE105:AF105"/>
    <mergeCell ref="AG105:AI105"/>
    <mergeCell ref="S146:S147"/>
    <mergeCell ref="T146:T147"/>
    <mergeCell ref="U146:V146"/>
    <mergeCell ref="W146:X146"/>
    <mergeCell ref="Y146:Z146"/>
    <mergeCell ref="AA146:AB146"/>
    <mergeCell ref="AC146:AD146"/>
    <mergeCell ref="AE146:AF146"/>
    <mergeCell ref="S105:S106"/>
    <mergeCell ref="T105:T106"/>
    <mergeCell ref="AK146:AK147"/>
    <mergeCell ref="AK105:AK106"/>
    <mergeCell ref="AE34:AF34"/>
    <mergeCell ref="S25:T25"/>
    <mergeCell ref="S26:T26"/>
    <mergeCell ref="S28:T28"/>
    <mergeCell ref="S27:T27"/>
    <mergeCell ref="AG146:AI146"/>
    <mergeCell ref="U105:V105"/>
    <mergeCell ref="W105:X105"/>
    <mergeCell ref="Y105:Z105"/>
    <mergeCell ref="AK25:AL25"/>
    <mergeCell ref="AK29:AL29"/>
    <mergeCell ref="S29:T29"/>
    <mergeCell ref="AL72:AL73"/>
    <mergeCell ref="W72:X72"/>
    <mergeCell ref="AK19:AL19"/>
    <mergeCell ref="AK20:AL20"/>
    <mergeCell ref="AK28:AL28"/>
    <mergeCell ref="S21:T21"/>
    <mergeCell ref="S23:T23"/>
    <mergeCell ref="S24:T24"/>
    <mergeCell ref="S20:T20"/>
    <mergeCell ref="S19:T19"/>
    <mergeCell ref="S22:T22"/>
    <mergeCell ref="AK27:AL27"/>
    <mergeCell ref="AK26:AL26"/>
    <mergeCell ref="AK21:AL21"/>
    <mergeCell ref="AK22:AL22"/>
    <mergeCell ref="AK24:AL24"/>
    <mergeCell ref="AK23:AL23"/>
  </mergeCells>
  <printOptions horizontalCentered="1"/>
  <pageMargins left="0.51181102362204722" right="0.31496062992125984" top="0.39370078740157483" bottom="0.35433070866141736" header="0.31496062992125984" footer="0.31496062992125984"/>
  <pageSetup paperSize="9" scale="95" orientation="landscape" r:id="rId1"/>
  <headerFooter>
    <oddFooter>&amp;C &amp;P</oddFooter>
  </headerFooter>
  <rowBreaks count="4" manualBreakCount="4">
    <brk id="29" max="16383" man="1"/>
    <brk id="67" max="16383" man="1"/>
    <brk id="101" max="16383" man="1"/>
    <brk id="1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36</vt:i4>
      </vt:variant>
    </vt:vector>
  </HeadingPairs>
  <TitlesOfParts>
    <vt:vector size="36" baseType="lpstr">
      <vt:lpstr>SOMMAIRE</vt:lpstr>
      <vt:lpstr>SYNT</vt:lpstr>
      <vt:lpstr>synt tech </vt:lpstr>
      <vt:lpstr>presco PUBLIC</vt:lpstr>
      <vt:lpstr>NIV1 PUB </vt:lpstr>
      <vt:lpstr>NIV2 PUB </vt:lpstr>
      <vt:lpstr>NIV3 PUB </vt:lpstr>
      <vt:lpstr>PRESCO PRIV</vt:lpstr>
      <vt:lpstr>NIV1 PV  </vt:lpstr>
      <vt:lpstr>NIV2 PV </vt:lpstr>
      <vt:lpstr>NIV3 PV </vt:lpstr>
      <vt:lpstr>âge n1</vt:lpstr>
      <vt:lpstr>âge niv2</vt:lpstr>
      <vt:lpstr>âge n3</vt:lpstr>
      <vt:lpstr>CFP PUB</vt:lpstr>
      <vt:lpstr>CFP PUB (district)</vt:lpstr>
      <vt:lpstr>CFP PUB (filière)</vt:lpstr>
      <vt:lpstr>INFRA CFP PUB</vt:lpstr>
      <vt:lpstr>PERS CFP PUB</vt:lpstr>
      <vt:lpstr>LTP PUB</vt:lpstr>
      <vt:lpstr>LTP PUB (district)</vt:lpstr>
      <vt:lpstr>LTP PUB (filière)</vt:lpstr>
      <vt:lpstr>INFRA LTP PUB</vt:lpstr>
      <vt:lpstr>PERS LTP PUB</vt:lpstr>
      <vt:lpstr>FPS PUB (rég, distr, filière)</vt:lpstr>
      <vt:lpstr>CFP PV</vt:lpstr>
      <vt:lpstr>CFP PV (district)</vt:lpstr>
      <vt:lpstr>CFP PV (filière)</vt:lpstr>
      <vt:lpstr>INFRA &amp; PERSO CFP PV</vt:lpstr>
      <vt:lpstr>LTP PV</vt:lpstr>
      <vt:lpstr>LTP PV (district)</vt:lpstr>
      <vt:lpstr>LTP PV (filière)</vt:lpstr>
      <vt:lpstr>INFRA &amp; PERSO LTP PV</vt:lpstr>
      <vt:lpstr>FPS PRIVE rég,dist, filière)</vt:lpstr>
      <vt:lpstr>INFRA &amp; PERSO FPS PV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BODA</cp:lastModifiedBy>
  <cp:lastPrinted>2009-12-05T11:45:50Z</cp:lastPrinted>
  <dcterms:created xsi:type="dcterms:W3CDTF">2009-07-06T18:41:27Z</dcterms:created>
  <dcterms:modified xsi:type="dcterms:W3CDTF">2019-04-21T16:49:43Z</dcterms:modified>
</cp:coreProperties>
</file>